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activeTab="8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5" sheetId="32" r:id="rId13"/>
    <sheet name="ფორმა 9.4" sheetId="33" r:id="rId14"/>
    <sheet name="ფორმა 9.6" sheetId="39" r:id="rId15"/>
    <sheet name="ფორმა N 9.7" sheetId="35" r:id="rId16"/>
    <sheet name="Validation" sheetId="13" state="veryHidden" r:id="rId17"/>
    <sheet name="Sheet1" sheetId="48" r:id="rId18"/>
  </sheets>
  <externalReferences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5.2'!$A$1:$H$754</definedName>
    <definedName name="_xlnm.Print_Area" localSheetId="6">'ფორმა 5.4'!$A$1:$H$46</definedName>
    <definedName name="_xlnm.Print_Area" localSheetId="7">'ფორმა 5.5'!$A$1:$L$40</definedName>
    <definedName name="_xlnm.Print_Area" localSheetId="11">'ფორმა 9.3'!$A$1:$G$28</definedName>
    <definedName name="_xlnm.Print_Area" localSheetId="12">'ფორმა 9.5'!$A$1:$J$35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N1'!$A$1:$L$47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24519"/>
</workbook>
</file>

<file path=xl/calcChain.xml><?xml version="1.0" encoding="utf-8"?>
<calcChain xmlns="http://schemas.openxmlformats.org/spreadsheetml/2006/main">
  <c r="D61" i="12"/>
  <c r="D53" l="1"/>
  <c r="D35" i="47"/>
  <c r="C35"/>
  <c r="H10" i="9"/>
  <c r="C42" i="47"/>
  <c r="D42"/>
  <c r="D49"/>
  <c r="C49"/>
  <c r="D52"/>
  <c r="D40"/>
  <c r="D41"/>
  <c r="D38"/>
  <c r="C38"/>
  <c r="C41"/>
  <c r="C52"/>
  <c r="C40"/>
  <c r="D17"/>
  <c r="D11"/>
  <c r="C17"/>
  <c r="D12" i="7"/>
  <c r="C12"/>
  <c r="C26"/>
  <c r="D72" i="47" l="1"/>
  <c r="D58"/>
  <c r="D53"/>
  <c r="D47"/>
  <c r="D36"/>
  <c r="D32"/>
  <c r="D13"/>
  <c r="D14"/>
  <c r="D10"/>
  <c r="C10"/>
  <c r="D9" l="1"/>
  <c r="C10" i="7"/>
  <c r="I2" i="35"/>
  <c r="I2" i="39"/>
  <c r="K2" i="33"/>
  <c r="J2" i="32"/>
  <c r="G2" i="25"/>
  <c r="G2" i="18"/>
  <c r="I2" i="9"/>
  <c r="D2" i="12"/>
  <c r="K3" i="46"/>
  <c r="G2" i="45"/>
  <c r="H2" i="43"/>
  <c r="C2" i="27"/>
  <c r="C2" i="47"/>
  <c r="C2" i="7"/>
  <c r="I10" i="9"/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/>
  <c r="D27" i="7" l="1"/>
  <c r="C27"/>
  <c r="D26"/>
  <c r="D19"/>
  <c r="C19"/>
  <c r="D16"/>
  <c r="D10" s="1"/>
  <c r="D9" s="1"/>
  <c r="C16"/>
  <c r="C9" l="1"/>
  <c r="C72" i="47"/>
  <c r="C58"/>
  <c r="C53"/>
  <c r="C47"/>
  <c r="C36"/>
  <c r="C32"/>
  <c r="C14"/>
  <c r="C13" l="1"/>
  <c r="K26" i="46"/>
  <c r="H34" i="45"/>
  <c r="G34"/>
  <c r="H741" i="43"/>
  <c r="G741"/>
  <c r="F741"/>
  <c r="C9" i="47" l="1"/>
  <c r="A4" i="39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C64" i="12" l="1"/>
  <c r="D64"/>
  <c r="A4" i="9" l="1"/>
  <c r="A4" i="12"/>
  <c r="A4" i="7"/>
  <c r="D45" i="12" l="1"/>
  <c r="C45"/>
  <c r="D34"/>
  <c r="C34"/>
  <c r="D11"/>
  <c r="C11"/>
  <c r="D10" l="1"/>
  <c r="D44"/>
  <c r="C10"/>
  <c r="C44"/>
  <c r="C70" l="1"/>
  <c r="D70"/>
</calcChain>
</file>

<file path=xl/comments1.xml><?xml version="1.0" encoding="utf-8"?>
<comments xmlns="http://schemas.openxmlformats.org/spreadsheetml/2006/main">
  <authors>
    <author>USER-1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USER-1:</t>
        </r>
        <r>
          <rPr>
            <sz val="9"/>
            <color indexed="81"/>
            <rFont val="Tahoma"/>
            <family val="2"/>
          </rPr>
          <t xml:space="preserve">
გადაუხდელი საშემოსავლო თანხით ნაკლები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USER-1:</t>
        </r>
        <r>
          <rPr>
            <sz val="9"/>
            <color indexed="81"/>
            <rFont val="Tahoma"/>
            <family val="2"/>
          </rPr>
          <t xml:space="preserve">
გადაუხდელი საშემოსავლო თანხით ნაკლები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USER-1:</t>
        </r>
        <r>
          <rPr>
            <sz val="9"/>
            <color indexed="81"/>
            <rFont val="Tahoma"/>
            <family val="2"/>
          </rPr>
          <t xml:space="preserve">
საშემოსავლოთი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>USER-1:</t>
        </r>
        <r>
          <rPr>
            <sz val="9"/>
            <color indexed="81"/>
            <rFont val="Tahoma"/>
            <family val="2"/>
          </rPr>
          <t xml:space="preserve">
გადაუხდელი საშემოსავლო თანხით ნაკლები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USER-1:</t>
        </r>
        <r>
          <rPr>
            <sz val="9"/>
            <color indexed="81"/>
            <rFont val="Tahoma"/>
            <family val="2"/>
          </rPr>
          <t xml:space="preserve">
საშემოსავლოთი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USER-1:</t>
        </r>
        <r>
          <rPr>
            <sz val="9"/>
            <color indexed="81"/>
            <rFont val="Tahoma"/>
            <family val="2"/>
          </rPr>
          <t xml:space="preserve">
გადაუხდელი საშემოსავლო თანხით ნაკლები</t>
        </r>
      </text>
    </comment>
    <comment ref="C50" authorId="0">
      <text>
        <r>
          <rPr>
            <b/>
            <sz val="9"/>
            <color indexed="81"/>
            <rFont val="Tahoma"/>
            <family val="2"/>
          </rPr>
          <t>USER-1:</t>
        </r>
        <r>
          <rPr>
            <sz val="9"/>
            <color indexed="81"/>
            <rFont val="Tahoma"/>
            <family val="2"/>
          </rPr>
          <t xml:space="preserve">
საშემოსავლოთი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USER-1:</t>
        </r>
        <r>
          <rPr>
            <sz val="9"/>
            <color indexed="81"/>
            <rFont val="Tahoma"/>
            <family val="2"/>
          </rPr>
          <t xml:space="preserve">
გადაუხდელი საშემოსავლო თანხით ნაკლები</t>
        </r>
      </text>
    </comment>
    <comment ref="C52" authorId="0">
      <text>
        <r>
          <rPr>
            <b/>
            <sz val="9"/>
            <color indexed="81"/>
            <rFont val="Tahoma"/>
            <charset val="1"/>
          </rPr>
          <t>USER-1:</t>
        </r>
        <r>
          <rPr>
            <sz val="9"/>
            <color indexed="81"/>
            <rFont val="Tahoma"/>
            <charset val="1"/>
          </rPr>
          <t xml:space="preserve">
აქ შედის ბანერების მონტაჟი</t>
        </r>
      </text>
    </comment>
  </commentList>
</comments>
</file>

<file path=xl/comments2.xml><?xml version="1.0" encoding="utf-8"?>
<comments xmlns="http://schemas.openxmlformats.org/spreadsheetml/2006/main">
  <authors>
    <author>USER-1</author>
  </authors>
  <commentList>
    <comment ref="D27" authorId="0">
      <text>
        <r>
          <rPr>
            <b/>
            <sz val="9"/>
            <color indexed="81"/>
            <rFont val="Tahoma"/>
            <family val="2"/>
          </rPr>
          <t>USER-1: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USER-1:</t>
        </r>
        <r>
          <rPr>
            <sz val="9"/>
            <color indexed="81"/>
            <rFont val="Tahoma"/>
            <family val="2"/>
          </rPr>
          <t xml:space="preserve">
შედის ხელფასიც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USER-1:</t>
        </r>
        <r>
          <rPr>
            <sz val="9"/>
            <color indexed="81"/>
            <rFont val="Tahoma"/>
            <family val="2"/>
          </rPr>
          <t xml:space="preserve">
1600-ანგ</t>
        </r>
      </text>
    </comment>
  </commentList>
</comments>
</file>

<file path=xl/comments3.xml><?xml version="1.0" encoding="utf-8"?>
<comments xmlns="http://schemas.openxmlformats.org/spreadsheetml/2006/main">
  <authors>
    <author>USER-1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USER-1:</t>
        </r>
        <r>
          <rPr>
            <sz val="9"/>
            <color indexed="81"/>
            <rFont val="Tahoma"/>
            <family val="2"/>
          </rPr>
          <t xml:space="preserve">
საკანცელარი+წყალი+maisurebsi+mZRolebis</t>
        </r>
      </text>
    </comment>
  </commentList>
</comments>
</file>

<file path=xl/sharedStrings.xml><?xml version="1.0" encoding="utf-8"?>
<sst xmlns="http://schemas.openxmlformats.org/spreadsheetml/2006/main" count="2954" uniqueCount="1081">
  <si>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</si>
  <si>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</si>
  <si>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</si>
  <si>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</si>
  <si>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</si>
  <si>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</si>
  <si>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</si>
  <si>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</si>
  <si>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</si>
  <si>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</si>
  <si>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</si>
  <si>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</si>
  <si>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</si>
  <si>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</si>
  <si>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</si>
  <si>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</si>
  <si>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</si>
  <si>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</si>
  <si>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</si>
  <si>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</si>
  <si>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</si>
  <si>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</si>
  <si>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</si>
  <si>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</si>
  <si>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</si>
  <si>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</si>
  <si>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</si>
  <si>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</si>
  <si>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</si>
  <si>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</si>
  <si>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</si>
  <si>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</si>
  <si>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</si>
  <si>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</si>
  <si>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</si>
  <si>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</si>
  <si>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</si>
  <si>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</si>
  <si>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</si>
  <si>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</si>
  <si>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</si>
  <si>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</si>
  <si>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</si>
  <si>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</si>
  <si>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</si>
  <si>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</si>
  <si>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</si>
  <si>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</si>
  <si>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</si>
  <si>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</si>
  <si>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</si>
  <si>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</si>
  <si>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</si>
  <si>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</si>
  <si>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</si>
  <si>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</si>
  <si>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</si>
  <si>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</si>
  <si>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</si>
  <si>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</si>
  <si>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</si>
  <si>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</si>
  <si>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</si>
  <si>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</si>
  <si>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</si>
  <si>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</si>
  <si>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</si>
  <si>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</si>
  <si>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</si>
  <si>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</si>
  <si>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</si>
  <si>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</si>
  <si>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</si>
  <si>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</si>
  <si>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</si>
  <si>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</si>
  <si>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</si>
  <si>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</si>
  <si>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</si>
  <si>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</si>
  <si>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</si>
  <si>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</si>
  <si>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</si>
  <si>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</si>
  <si>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</si>
  <si>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</si>
  <si>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</si>
  <si>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</si>
  <si>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</si>
  <si>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</si>
  <si>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</si>
  <si>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</si>
  <si>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</si>
  <si>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</si>
  <si>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</si>
  <si>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</si>
  <si>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</si>
  <si>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</si>
  <si>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</si>
  <si>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</si>
  <si>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</si>
  <si>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</si>
  <si>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</si>
  <si>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</si>
  <si>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</si>
  <si>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</si>
  <si>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</si>
  <si>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</si>
  <si>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</si>
  <si>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</si>
  <si>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</si>
  <si>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</si>
  <si>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</si>
  <si>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</si>
  <si>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</si>
  <si>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</si>
  <si>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</si>
  <si>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</si>
  <si>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</si>
  <si>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</si>
  <si>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</si>
  <si>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</si>
  <si>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</si>
  <si>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</si>
  <si>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</si>
  <si>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</si>
  <si>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</si>
  <si>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</si>
  <si>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</si>
  <si>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</si>
  <si>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</si>
  <si>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</si>
  <si>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</si>
  <si>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</si>
  <si>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</si>
  <si>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</si>
  <si>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</si>
  <si>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</si>
  <si>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</si>
  <si>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</si>
  <si>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</si>
  <si>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</si>
  <si>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</si>
  <si>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</si>
  <si>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</si>
  <si>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</si>
  <si>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</si>
  <si>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</si>
  <si>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</si>
  <si>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</si>
  <si>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</si>
  <si>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</si>
  <si>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</si>
  <si>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</si>
  <si>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</si>
  <si>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</si>
  <si>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</si>
  <si>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</si>
  <si>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</si>
  <si>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</si>
  <si>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</si>
  <si>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</si>
  <si>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</si>
  <si>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</si>
  <si>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</si>
  <si>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</si>
  <si>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</si>
  <si>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</si>
  <si>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</si>
  <si>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</si>
  <si>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</si>
  <si>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</si>
  <si>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</si>
  <si>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</si>
  <si>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</si>
  <si>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</si>
  <si>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</si>
  <si>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</si>
  <si>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</si>
  <si>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</si>
  <si>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</si>
  <si>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</si>
  <si>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</si>
  <si>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</si>
  <si>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</si>
  <si>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</si>
  <si>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</si>
  <si>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</si>
  <si>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</si>
  <si>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</si>
  <si>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</si>
  <si>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</si>
  <si>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</si>
  <si>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</si>
  <si>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</si>
  <si>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</si>
  <si>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</si>
  <si>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</si>
  <si>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</si>
  <si>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</si>
  <si>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</si>
  <si>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</si>
  <si>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</si>
  <si>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</si>
  <si>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</si>
  <si>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</si>
  <si>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</si>
  <si>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</si>
  <si>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</si>
  <si>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</si>
  <si>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</si>
  <si>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</si>
  <si>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</si>
  <si>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</si>
  <si>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</si>
  <si>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</si>
  <si>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</si>
  <si>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</si>
  <si>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</si>
  <si>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</si>
  <si>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</si>
  <si>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</si>
  <si>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</si>
  <si>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</si>
  <si>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</si>
  <si>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</si>
  <si>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</si>
  <si>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</si>
  <si>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</si>
  <si>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</si>
  <si>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</si>
  <si>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</si>
  <si>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</si>
  <si>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</si>
  <si>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</si>
  <si>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</si>
  <si>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</si>
  <si>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</si>
  <si>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</si>
  <si>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</si>
  <si>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</si>
  <si>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</si>
  <si>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</si>
  <si>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</si>
  <si>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</si>
  <si>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</si>
  <si>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</si>
  <si>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</si>
  <si>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</si>
  <si>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</si>
  <si>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</si>
  <si>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</si>
  <si>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</si>
  <si>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</si>
  <si>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</si>
  <si>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</si>
  <si>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</si>
  <si>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</si>
  <si>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</si>
  <si>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</si>
  <si>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</si>
  <si>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</si>
  <si>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</si>
  <si>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</si>
  <si>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</si>
  <si>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</si>
  <si>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</si>
  <si>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</si>
  <si>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</si>
  <si>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</si>
  <si>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</si>
  <si>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</si>
  <si>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</si>
  <si>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</si>
  <si>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</si>
  <si>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</si>
  <si>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</si>
  <si>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</si>
  <si>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</si>
  <si>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</si>
  <si>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</si>
  <si>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</si>
  <si>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</si>
  <si>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</si>
  <si>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</si>
  <si>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</si>
  <si>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</si>
  <si>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</si>
  <si>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</si>
  <si>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</si>
  <si>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</si>
  <si>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</si>
  <si>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</si>
  <si>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</si>
  <si>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</si>
  <si>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</si>
  <si>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</si>
  <si>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</si>
  <si>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</si>
  <si>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</si>
  <si>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</si>
  <si>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</si>
  <si>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</si>
  <si>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</si>
  <si>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</si>
  <si>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</si>
  <si>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</si>
  <si>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</si>
  <si>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</si>
  <si>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</si>
  <si>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</si>
  <si>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</si>
  <si>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</si>
  <si>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</si>
  <si>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</si>
  <si>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</si>
  <si>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</si>
  <si>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</si>
  <si>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</si>
  <si>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</si>
  <si>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</si>
  <si>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</si>
  <si>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</si>
  <si>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</si>
  <si>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</si>
  <si>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</si>
  <si>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</si>
  <si>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</si>
  <si>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</si>
  <si>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</si>
  <si>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</si>
  <si>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</si>
  <si>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</si>
  <si>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</si>
  <si>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</si>
  <si>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</si>
  <si>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</si>
  <si>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</si>
  <si>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</si>
  <si>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</si>
  <si>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</si>
  <si>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</si>
  <si>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</si>
  <si>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</si>
  <si>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</si>
  <si>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</si>
  <si>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</si>
  <si>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</si>
  <si>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</si>
  <si>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</si>
  <si>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</si>
  <si>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</si>
  <si>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</si>
  <si>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</si>
  <si>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</si>
  <si>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</si>
  <si>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</si>
  <si>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</si>
  <si>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</si>
  <si>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</si>
  <si>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</si>
  <si>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</si>
  <si>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</si>
  <si>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</si>
  <si>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</si>
  <si>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</si>
  <si>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</si>
  <si>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</si>
  <si>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</si>
  <si>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</si>
  <si>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</si>
  <si>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</si>
  <si>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</si>
  <si>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</si>
  <si>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</si>
  <si>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</si>
  <si>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</si>
  <si>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</si>
  <si>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</si>
  <si>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</si>
  <si>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</si>
  <si>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</si>
  <si>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</si>
  <si>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</si>
  <si>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</si>
  <si>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</si>
  <si>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</si>
  <si>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</si>
  <si>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</si>
  <si>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</si>
  <si>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</si>
  <si>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</si>
  <si>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</si>
  <si>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</si>
  <si>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</si>
  <si>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</si>
  <si>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</si>
  <si>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</si>
  <si>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</si>
  <si>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</si>
  <si>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</si>
  <si>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</si>
  <si>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</si>
  <si>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საქართველოს ბანკი</t>
  </si>
  <si>
    <t>ააიპ ილია კოკაიას საარჩევნო კამპანიის ფონდი</t>
  </si>
  <si>
    <t>GE25BG0000000690147600GEL</t>
  </si>
  <si>
    <t>ლარი</t>
  </si>
  <si>
    <t>ოფისი</t>
  </si>
  <si>
    <t>08.10-08.30</t>
  </si>
  <si>
    <t>ბრენდირებული აქსესუარებით რკლამის ხარჯი</t>
  </si>
  <si>
    <t>შპს "ს/კ ზესტაფონი</t>
  </si>
  <si>
    <t>საოფისე ინვენტარი და კომპ ტექნიკა</t>
  </si>
  <si>
    <t>საკუთარი კაპიტალი</t>
  </si>
  <si>
    <t>გვარი სახელი</t>
  </si>
  <si>
    <t>დევიძე მიხეილი</t>
  </si>
  <si>
    <t>01002019594</t>
  </si>
  <si>
    <t>შტაბის უფროსი</t>
  </si>
  <si>
    <t>ნაცვალაძე ავთანდილი</t>
  </si>
  <si>
    <t>01030052696</t>
  </si>
  <si>
    <t>იურისტი</t>
  </si>
  <si>
    <t>გოცირიძე ლია</t>
  </si>
  <si>
    <t>დამლაგებელი</t>
  </si>
  <si>
    <t>გოგოლაძე რევაზი</t>
  </si>
  <si>
    <t>ზონის უფროსი</t>
  </si>
  <si>
    <t>ლომსიანიძე მურთაზი</t>
  </si>
  <si>
    <t>მაღლაკელიძე არჩილ</t>
  </si>
  <si>
    <t>მდივანი ვახტანგი</t>
  </si>
  <si>
    <t>პაპიაშვილი ტარიელი</t>
  </si>
  <si>
    <t>ჭანტურიძე მანუჩარი</t>
  </si>
  <si>
    <t>ჭუმბაძე გელა</t>
  </si>
  <si>
    <t>ჯღამაძე კონსტანტინე</t>
  </si>
  <si>
    <t>ამილახვარი მერაბი</t>
  </si>
  <si>
    <t>ჯგუფის ხელმძღვანელი</t>
  </si>
  <si>
    <t>არაბიძე გაგა</t>
  </si>
  <si>
    <t>ბოგვერაძე ნონა</t>
  </si>
  <si>
    <t>გოგოლაძე თამაზი</t>
  </si>
  <si>
    <t>გორგაძე დავითი</t>
  </si>
  <si>
    <t>გოცირიძე ზურაბ</t>
  </si>
  <si>
    <t>დავლაძე ნინო</t>
  </si>
  <si>
    <t>ვეფხვაძე ნოდარი</t>
  </si>
  <si>
    <t>თაბაგარი დავითი</t>
  </si>
  <si>
    <t>თურმანიძე მურმანი</t>
  </si>
  <si>
    <t>კაკაურიძე თამაზი</t>
  </si>
  <si>
    <t>კეკუტია ივანე</t>
  </si>
  <si>
    <t>ლაბაძე ლაშა</t>
  </si>
  <si>
    <t>ლელაძე ზურაბ</t>
  </si>
  <si>
    <t>ლუტიძე მაია</t>
  </si>
  <si>
    <t>მაღლაკელიძე დავით</t>
  </si>
  <si>
    <t>მაღლაკელიძე მერაბ</t>
  </si>
  <si>
    <t>ნებიერიძე ავთანდილი</t>
  </si>
  <si>
    <t>ნებიერიძე გიორგი</t>
  </si>
  <si>
    <t>ნიკაჭაძე გოჩა</t>
  </si>
  <si>
    <t>პერანიძე მუხრან</t>
  </si>
  <si>
    <t>საყვარელიძე ჯემალი</t>
  </si>
  <si>
    <t>ქურდაძე ზურაბ</t>
  </si>
  <si>
    <t>ჩქიმიკოჩა ბელა</t>
  </si>
  <si>
    <t>ცერცვაძე ხვიჩა</t>
  </si>
  <si>
    <t>ძოწენიძე მაია</t>
  </si>
  <si>
    <t>ჭიჭინაძე კობა</t>
  </si>
  <si>
    <t>ჭურაძე ჯონდო</t>
  </si>
  <si>
    <t>ხვედელიძე კობა</t>
  </si>
  <si>
    <t>ხიხაძე შალვა</t>
  </si>
  <si>
    <t>ჭიჭინაძე გელა</t>
  </si>
  <si>
    <t>ბარამიძე ჯაბა</t>
  </si>
  <si>
    <t>კოორდინატორი</t>
  </si>
  <si>
    <t>ბარბაქაძე ირინე</t>
  </si>
  <si>
    <t>ბარბაქაძე სოფიო</t>
  </si>
  <si>
    <t>ბირბიჩაძე იოსები</t>
  </si>
  <si>
    <t>გელაშვილი ინგა</t>
  </si>
  <si>
    <t>გვენეტაძე გიორგი</t>
  </si>
  <si>
    <t>გოგბერაშვილი ამირან</t>
  </si>
  <si>
    <t>გოგიტაური ნათია</t>
  </si>
  <si>
    <t>გუმბერიძე აკაკი</t>
  </si>
  <si>
    <t>თორთლაძე მანანა</t>
  </si>
  <si>
    <t>კაპანაძე გიორგი</t>
  </si>
  <si>
    <t>კაპანაძე რეზო</t>
  </si>
  <si>
    <t>კახნიაშვილი დავითი</t>
  </si>
  <si>
    <t>კუპატაძე ჟანეტა</t>
  </si>
  <si>
    <t>მაზმიშვილი მარინა</t>
  </si>
  <si>
    <t>მანჩხაშვილი მაია</t>
  </si>
  <si>
    <t>მაღლაკელიძე დარეჯანი</t>
  </si>
  <si>
    <t>მდივანი ბადრი</t>
  </si>
  <si>
    <t>მესხიშვილი გოგა</t>
  </si>
  <si>
    <t>მშვენიერაძე ზაურ</t>
  </si>
  <si>
    <t>ნაქაბაძე მაია</t>
  </si>
  <si>
    <t>ნებიერიძე მალხაზ</t>
  </si>
  <si>
    <t>ნეფარიძე ზაზა</t>
  </si>
  <si>
    <t>ნიქაბაძე კობა</t>
  </si>
  <si>
    <t>ჟღენტი ნანა</t>
  </si>
  <si>
    <t>სამყურაშვილი თამაზ</t>
  </si>
  <si>
    <t>ტაბეშაძე ემზარი</t>
  </si>
  <si>
    <t>უკლება ალექსი</t>
  </si>
  <si>
    <t>ფერაძე გაგა</t>
  </si>
  <si>
    <t>ფერაძე მარიამ</t>
  </si>
  <si>
    <t>ფუტკარაძე ეკატერინე</t>
  </si>
  <si>
    <t>ქურცაძე გენადი</t>
  </si>
  <si>
    <t>ღვალაძე სოფო</t>
  </si>
  <si>
    <t>ყიფიანი მარიამი</t>
  </si>
  <si>
    <t>შავგულიძე იმედა</t>
  </si>
  <si>
    <t>შარვაძე ელდარი</t>
  </si>
  <si>
    <t>შველიძე მერაბ</t>
  </si>
  <si>
    <t>შველიძე ხათუნა</t>
  </si>
  <si>
    <t>ჩხეიძე გიორგი</t>
  </si>
  <si>
    <t>ჩხიკვაძე აკაკი</t>
  </si>
  <si>
    <t>ცერცვაძე ნაზიბროლა</t>
  </si>
  <si>
    <t>ცხადაძე თამარი</t>
  </si>
  <si>
    <t>ჭანკოტაძე ავთანდილ</t>
  </si>
  <si>
    <t>ჭანტურიძე თეონა</t>
  </si>
  <si>
    <t>ჭიჭინაძე რატი</t>
  </si>
  <si>
    <t>ჭუმბაძე იონა</t>
  </si>
  <si>
    <t>ჭუმბურიძე მარი</t>
  </si>
  <si>
    <t>ხარატიშვილი ელგუჯა</t>
  </si>
  <si>
    <t>აბულაძე შორენა</t>
  </si>
  <si>
    <t>აფრიდონიძე კახაბერი</t>
  </si>
  <si>
    <t>ბარაბაძე ნათია</t>
  </si>
  <si>
    <t>ბებიაშვილი თეონა</t>
  </si>
  <si>
    <t>გაბრიჭიძე ვენერა</t>
  </si>
  <si>
    <t>გაჩიჩილაძე სოსო</t>
  </si>
  <si>
    <t>გელაშვილი ციური</t>
  </si>
  <si>
    <t>გვამბერაძე სოფიო</t>
  </si>
  <si>
    <t>გიგიშვილი დათუნა</t>
  </si>
  <si>
    <t>გოგიაშვილი ნატაშა</t>
  </si>
  <si>
    <t>გორგაძე გიორგი</t>
  </si>
  <si>
    <t>გოჩელეიშვილი თენგიზი</t>
  </si>
  <si>
    <t>გუმბერიძე ვახტანგი</t>
  </si>
  <si>
    <t>ზაალიკიანი ალექანდრე</t>
  </si>
  <si>
    <t>ზიბზიბაძე ასმათი</t>
  </si>
  <si>
    <t>თურმანიძე აკაკი</t>
  </si>
  <si>
    <t>კალაძე გიორგი</t>
  </si>
  <si>
    <t>კაპანაძე ლიანა</t>
  </si>
  <si>
    <t>კენჭოშვილი ირმა</t>
  </si>
  <si>
    <t>კვახაჯელიძე ლარისა</t>
  </si>
  <si>
    <t>კობახიძე ზაზა</t>
  </si>
  <si>
    <t>კობახიძე კარპეზი</t>
  </si>
  <si>
    <t>ლაფაჩი კობა</t>
  </si>
  <si>
    <t>ლელაძე თენგიზი</t>
  </si>
  <si>
    <t>ლიკლიკაძე მანანა</t>
  </si>
  <si>
    <t>ლომთაძე ინგა</t>
  </si>
  <si>
    <t>მალანია ეკა</t>
  </si>
  <si>
    <t>მარუაშვილი ნანული</t>
  </si>
  <si>
    <t>მაღლაკელიძე თენგიზი</t>
  </si>
  <si>
    <t>მაღლაკელიძე როსტომი</t>
  </si>
  <si>
    <t>მაჩიტიძე ნუგზარი</t>
  </si>
  <si>
    <t>მშვენიერაძე თეიმურაზი</t>
  </si>
  <si>
    <t>ნინიაშვილი ლელა</t>
  </si>
  <si>
    <t>რობაქიძე ლორეტა</t>
  </si>
  <si>
    <t>სამხარაძე რომან</t>
  </si>
  <si>
    <t>სებისკვერაძე შურა</t>
  </si>
  <si>
    <t>სულამანიძე გივი</t>
  </si>
  <si>
    <t>ფერაძე ანა</t>
  </si>
  <si>
    <t>ფერაძე თეონა</t>
  </si>
  <si>
    <t>ქამუშაძე დავითი</t>
  </si>
  <si>
    <t>ქაშაკაშვილი ზოია</t>
  </si>
  <si>
    <t>ქველაძე დალი</t>
  </si>
  <si>
    <t>შავგულიძე ოლეგ</t>
  </si>
  <si>
    <t>შავიძე თეონა</t>
  </si>
  <si>
    <t>ცერცვაძე თინათინ</t>
  </si>
  <si>
    <t>ცისკაძე ლელა</t>
  </si>
  <si>
    <t>ცხადაძე გივი</t>
  </si>
  <si>
    <t>ჭიჭინაძე დავითი</t>
  </si>
  <si>
    <t>ჭიჭინაძე შოთა</t>
  </si>
  <si>
    <t>ჭუმბაძე გივი</t>
  </si>
  <si>
    <t>ჭყოიძე დიმიტრი</t>
  </si>
  <si>
    <t>ხეცაძე ჟონარი</t>
  </si>
  <si>
    <t>ხვედელიძე ქართლოსი</t>
  </si>
  <si>
    <t>ხუტაშვილი ელდარი</t>
  </si>
  <si>
    <t>გიორგაძე ლეილა</t>
  </si>
  <si>
    <t>გუნიავა სულხან</t>
  </si>
  <si>
    <t>მიქაბერიძე ცისკარა</t>
  </si>
  <si>
    <t>მუმლაძე თეიმურაზ</t>
  </si>
  <si>
    <t>მუმლაძე შორენა</t>
  </si>
  <si>
    <t>ორბელაძე ილია</t>
  </si>
  <si>
    <t>ხუსკივაძე ჯაბა</t>
  </si>
  <si>
    <t>აბრამიშვილი ლაშა</t>
  </si>
  <si>
    <t>ბარბაქაძე გელა</t>
  </si>
  <si>
    <t>ბეჟუაშვილი ქეთევან</t>
  </si>
  <si>
    <t>ბიჩინაშვილი ლამზირა</t>
  </si>
  <si>
    <t>01019043277</t>
  </si>
  <si>
    <t>ბიწაძე რატი</t>
  </si>
  <si>
    <t>ბოდოკია თინა</t>
  </si>
  <si>
    <t>ბრეგვაძე გიორგი</t>
  </si>
  <si>
    <t>გამყრელიძე გიორგი</t>
  </si>
  <si>
    <t>გიორგაძე გოდერძი</t>
  </si>
  <si>
    <t>გოგნაძე სალომე</t>
  </si>
  <si>
    <t>გოგოლიძე გოგიტა</t>
  </si>
  <si>
    <t>გოგოლიძე ირმა</t>
  </si>
  <si>
    <t>გოგოლიძე ოთარ</t>
  </si>
  <si>
    <t>გორგაძე მერაბი</t>
  </si>
  <si>
    <t>დადუნაშვილი ვასილი</t>
  </si>
  <si>
    <t>კაპანაძე კახაბერი</t>
  </si>
  <si>
    <t>კაპანაძე ნუგზარი</t>
  </si>
  <si>
    <t>კაციშვილი გიული</t>
  </si>
  <si>
    <t>კვანტრიშვილი მამუკა</t>
  </si>
  <si>
    <t>კვანტრიშვილი უჩა</t>
  </si>
  <si>
    <t>კობახიზე სულიკო</t>
  </si>
  <si>
    <t>კობახიძე გიორგი</t>
  </si>
  <si>
    <t>კოვზირიძე ჯემალი</t>
  </si>
  <si>
    <t>ლაბაძე მანანა</t>
  </si>
  <si>
    <t>ლაცაბიძე თამუნა</t>
  </si>
  <si>
    <t>ლელაძე დავით</t>
  </si>
  <si>
    <t>მაღლაკელიძე დიმიტრი</t>
  </si>
  <si>
    <t>მაღლაკელიძე ირაკლი</t>
  </si>
  <si>
    <t>მაღლაკელიძე სიმონი</t>
  </si>
  <si>
    <t>ნინიკაშვილი თეიმურაზ</t>
  </si>
  <si>
    <t>ხუსკივაძე ზურაბ</t>
  </si>
  <si>
    <t>ოსტარიშვილი ვარდო</t>
  </si>
  <si>
    <t>პერანიძე ბადრი</t>
  </si>
  <si>
    <t>ჟვანია მანანა</t>
  </si>
  <si>
    <t>რობაქიძე ამირანი</t>
  </si>
  <si>
    <t>სამხარაზე გიორგი</t>
  </si>
  <si>
    <t>სანთელაძე მაია</t>
  </si>
  <si>
    <t>სახელაშვილი ინგა</t>
  </si>
  <si>
    <t>სვანიზე გიორგი</t>
  </si>
  <si>
    <t>ტაბატაზე როინი</t>
  </si>
  <si>
    <t>ტურძელაძე ზაზა</t>
  </si>
  <si>
    <t>ურიადმყოფელი გოჩა</t>
  </si>
  <si>
    <t>ურუშაძე ზაზა</t>
  </si>
  <si>
    <t>ფერაძე დავითი</t>
  </si>
  <si>
    <t>ქოჩიაშვილი ელმირა</t>
  </si>
  <si>
    <t>ღიბრაძე ივანე</t>
  </si>
  <si>
    <t>შველიძე გიორგი</t>
  </si>
  <si>
    <t>შველიძე შორენა</t>
  </si>
  <si>
    <t>ჩუბინიძე მაკა</t>
  </si>
  <si>
    <t>ცერცვაძე ტარიელ</t>
  </si>
  <si>
    <t>ცხადაძე ციური</t>
  </si>
  <si>
    <t>ჭავჭანიძე გიორგი</t>
  </si>
  <si>
    <t>ჭუმბაძე გურამი</t>
  </si>
  <si>
    <t>ჭყოიძე თამარი</t>
  </si>
  <si>
    <t>ხახიშვილი ნინო</t>
  </si>
  <si>
    <t>ხიხაძე თეა</t>
  </si>
  <si>
    <t>ხუსკივაძე ზვიადი</t>
  </si>
  <si>
    <t>შავგულიძე გიორგი</t>
  </si>
  <si>
    <t>გუმბერიძე ელენა</t>
  </si>
  <si>
    <t>არაბიძე გრიგოლი</t>
  </si>
  <si>
    <t>ჭანკვეტაძე ამირან</t>
  </si>
  <si>
    <t>წიწილაშვილი ირაკლი</t>
  </si>
  <si>
    <t>პატაშური პაატა</t>
  </si>
  <si>
    <t>ქურცაძე თორნიკე</t>
  </si>
  <si>
    <t>მაჭარაშვილი მერაბ</t>
  </si>
  <si>
    <t>1029006017</t>
  </si>
  <si>
    <t>მძღოლი</t>
  </si>
  <si>
    <t>გოგსაძე გიორგი</t>
  </si>
  <si>
    <t>01029015262</t>
  </si>
  <si>
    <t>დაცვა</t>
  </si>
  <si>
    <t>ჭულუხაძე ბაჩუკი</t>
  </si>
  <si>
    <t>ქათამაძე სპარტაკი</t>
  </si>
  <si>
    <t>ლანჩავა ირინა</t>
  </si>
  <si>
    <t>კაპანაძე ლანა</t>
  </si>
  <si>
    <t>ნებიერიძე დიმა</t>
  </si>
  <si>
    <t>FACE ADMINIST</t>
  </si>
  <si>
    <t>აბესაძე პაატა</t>
  </si>
  <si>
    <t>აიტი</t>
  </si>
  <si>
    <t>შპს "სპორტ+"</t>
  </si>
  <si>
    <t>ბეჭდური რეკლამი ხარჯი</t>
  </si>
  <si>
    <t>შპს "მაპი"</t>
  </si>
  <si>
    <t>შპს "პრინტსერვისი"</t>
  </si>
  <si>
    <t>მარკა-მოდელი</t>
  </si>
  <si>
    <t>ბაქარი</t>
  </si>
  <si>
    <t>ფუტკარაძე</t>
  </si>
  <si>
    <t xml:space="preserve">ცერცვაძე </t>
  </si>
  <si>
    <t>რატი</t>
  </si>
  <si>
    <t>01025019054</t>
  </si>
  <si>
    <t>ჯამბული</t>
  </si>
  <si>
    <t>მაცაბერიძე</t>
  </si>
  <si>
    <t>ავთანდილ</t>
  </si>
  <si>
    <t>ქლიბაძე</t>
  </si>
  <si>
    <t>ანზორი</t>
  </si>
  <si>
    <t>გოგოლიძე</t>
  </si>
  <si>
    <t>სერგი</t>
  </si>
  <si>
    <t>აბაშიძე</t>
  </si>
  <si>
    <t xml:space="preserve">აბაშიძე </t>
  </si>
  <si>
    <t>გელა</t>
  </si>
  <si>
    <t>მირო</t>
  </si>
  <si>
    <t>ბუიღლიშვილი</t>
  </si>
  <si>
    <t xml:space="preserve">ვილენი </t>
  </si>
  <si>
    <t>გელაშვილი</t>
  </si>
  <si>
    <t xml:space="preserve">მდინარაძე </t>
  </si>
  <si>
    <t>ვაჟა</t>
  </si>
  <si>
    <t xml:space="preserve">ბუდუ </t>
  </si>
  <si>
    <t>კობახიძე</t>
  </si>
  <si>
    <t>გიორგი</t>
  </si>
  <si>
    <t>აბრამიშვილი</t>
  </si>
  <si>
    <t xml:space="preserve">გოდერძი </t>
  </si>
  <si>
    <t>ბიწაძე</t>
  </si>
  <si>
    <t xml:space="preserve">ბუცხრიკიძე </t>
  </si>
  <si>
    <t>მდივანი</t>
  </si>
  <si>
    <t>მალხაზ</t>
  </si>
  <si>
    <t>ფერაძე</t>
  </si>
  <si>
    <t>შპს "გუდაური სქი რესორტ"</t>
  </si>
  <si>
    <t>OV-484-VO</t>
  </si>
  <si>
    <t>ML-320</t>
  </si>
  <si>
    <t>მსუბუქი ავტომობილი</t>
  </si>
  <si>
    <t>BA-100-QR</t>
  </si>
  <si>
    <t>MQ-896-QM</t>
  </si>
  <si>
    <t>XMX-889</t>
  </si>
  <si>
    <t>SS-120-BB</t>
  </si>
  <si>
    <t>CC-644-QQ</t>
  </si>
  <si>
    <t>LEO-780</t>
  </si>
  <si>
    <t>LOL-802</t>
  </si>
  <si>
    <t>MAO-795</t>
  </si>
  <si>
    <t>EL-138-LE</t>
  </si>
  <si>
    <t>BD-468-DE</t>
  </si>
  <si>
    <t>OKR-082</t>
  </si>
  <si>
    <t>VJV-557</t>
  </si>
  <si>
    <t>GG-438-CC</t>
  </si>
  <si>
    <t>LX-470-US</t>
  </si>
  <si>
    <t>BN-446-NB</t>
  </si>
  <si>
    <t>SC-109-CS</t>
  </si>
  <si>
    <t>mitsubishi airtrek</t>
  </si>
  <si>
    <t>mitsubishi pajero</t>
  </si>
  <si>
    <t>volkswagen-jeta</t>
  </si>
  <si>
    <t>toyota hilux</t>
  </si>
  <si>
    <t>ნისან იქსტრალი</t>
  </si>
  <si>
    <t>mersedes-benc-190</t>
  </si>
  <si>
    <t>opel astra</t>
  </si>
  <si>
    <t>opel veqtra</t>
  </si>
  <si>
    <t>toyota isis</t>
  </si>
  <si>
    <t>honda</t>
  </si>
  <si>
    <t>open veqtra</t>
  </si>
  <si>
    <t>suzuki wacon r+</t>
  </si>
  <si>
    <t>lexus -gx470</t>
  </si>
  <si>
    <t>daihatsu-grand move</t>
  </si>
  <si>
    <t>21.09-08.10</t>
  </si>
  <si>
    <t>ჩინჩალაძე დავით</t>
  </si>
  <si>
    <t>შპს ბიზნეს ცენტრი ბელინსკზე, 404482706</t>
  </si>
  <si>
    <t>მესხია ავთანდილ</t>
  </si>
  <si>
    <t>დავითაია ვასილ</t>
  </si>
  <si>
    <t>01009000721</t>
  </si>
  <si>
    <t>62001025312</t>
  </si>
  <si>
    <t>404482706</t>
  </si>
  <si>
    <t>62004000673</t>
  </si>
  <si>
    <t>01017001898</t>
  </si>
  <si>
    <t>GE38BG0000000894509100GEL</t>
  </si>
  <si>
    <t>GE59LB0711173725936000</t>
  </si>
  <si>
    <t>GE56TB7897336080100005</t>
  </si>
  <si>
    <t>GE06BG0000000668217600GEL</t>
  </si>
  <si>
    <t>GE39BG0000000115433600GEL</t>
  </si>
  <si>
    <t>ლიბერთი</t>
  </si>
  <si>
    <t>ზურაბ გოგოხია</t>
  </si>
  <si>
    <t>კონცერტის განათება-გახმოვანება</t>
  </si>
  <si>
    <t>აპარატურით მომსახურება კონცერტზე</t>
  </si>
  <si>
    <t>ბანერების მოხსნა მონტაჟი</t>
  </si>
  <si>
    <t>500 ცალი</t>
  </si>
  <si>
    <t>შპს "დეიზი"</t>
  </si>
  <si>
    <t>200 ცალი</t>
  </si>
  <si>
    <t>ტაბიძე გიორგი</t>
  </si>
  <si>
    <t>12000 ცალი</t>
  </si>
  <si>
    <t>შპს "perfect pp"</t>
  </si>
  <si>
    <t>სატრანსპორტო საშუალებებზე განთავსებული რეკლამა</t>
  </si>
  <si>
    <t>გაგოშვილი ჯონდო</t>
  </si>
  <si>
    <t>ცერცვაძე ავთანდილი</t>
  </si>
  <si>
    <t xml:space="preserve"> არაბიძე გურამი</t>
  </si>
  <si>
    <t xml:space="preserve"> გვალია ანა</t>
  </si>
  <si>
    <t xml:space="preserve"> დავლაძე მზევინარი</t>
  </si>
  <si>
    <t xml:space="preserve"> ედიბერიძე დავითი</t>
  </si>
  <si>
    <t xml:space="preserve"> ვარდოსანიძე ვლადიმერი</t>
  </si>
  <si>
    <t>01010004784</t>
  </si>
  <si>
    <t xml:space="preserve"> ვარდოსანიძე ვლადიმერი </t>
  </si>
  <si>
    <t xml:space="preserve"> თუთარაშვილი ანტონი</t>
  </si>
  <si>
    <t xml:space="preserve"> კვინიკაძე შორენა</t>
  </si>
  <si>
    <t xml:space="preserve"> მდივანი რატი</t>
  </si>
  <si>
    <t>მონიტორინგი</t>
  </si>
  <si>
    <t xml:space="preserve"> ფუტკარაძე ილია</t>
  </si>
  <si>
    <t xml:space="preserve"> ცერცვაძე რატი</t>
  </si>
  <si>
    <t xml:space="preserve"> წულაია ვალერიანი</t>
  </si>
  <si>
    <t xml:space="preserve"> ჭულუხაძე მზია</t>
  </si>
  <si>
    <t>აბრამიშვილი მაკა</t>
  </si>
  <si>
    <t>ქვეკოორდინატორი</t>
  </si>
  <si>
    <t>აბულაძე თამარი</t>
  </si>
  <si>
    <t>09001007997</t>
  </si>
  <si>
    <t>აბულაძე ლაშა</t>
  </si>
  <si>
    <t>აბულაძე ომარ</t>
  </si>
  <si>
    <t>ჯგუფის უფროსი</t>
  </si>
  <si>
    <t>არაბიძე გიორგი</t>
  </si>
  <si>
    <t>ახალგაზრდული</t>
  </si>
  <si>
    <t>არაბიძე გურამ</t>
  </si>
  <si>
    <t>არაბიძე მერაბი</t>
  </si>
  <si>
    <t>არსენაძე ზურაბი</t>
  </si>
  <si>
    <t>არსენაძე მარიამი</t>
  </si>
  <si>
    <t>ბაბრაქაძე ნინო</t>
  </si>
  <si>
    <t>ბარბაქაძე ვლადიმერ</t>
  </si>
  <si>
    <t>ბარბაქაძე ლაშა</t>
  </si>
  <si>
    <t>ბარბაქაძე ლია</t>
  </si>
  <si>
    <t>ბარდაველიძე ქეთევან</t>
  </si>
  <si>
    <t>ბერაძე დავით</t>
  </si>
  <si>
    <t>ბერაძე ეკატერინე</t>
  </si>
  <si>
    <t>ბირბიჩაძე ანდრო</t>
  </si>
  <si>
    <t>ილიას თანმხლები ახალგაზრდები</t>
  </si>
  <si>
    <t>ბიძინა ბიწაძე</t>
  </si>
  <si>
    <t>ბლიაძე ნიკა</t>
  </si>
  <si>
    <t>მობილური ჯგუფი</t>
  </si>
  <si>
    <t>ბოგვერაძე ზურაბი</t>
  </si>
  <si>
    <t>ბოჭორიშვილი შორენა</t>
  </si>
  <si>
    <t>ბრეგვაძე გივი</t>
  </si>
  <si>
    <t>ბუაჩიძე თამილა</t>
  </si>
  <si>
    <t>ბურჯანაძე ზაალ</t>
  </si>
  <si>
    <t>ბუღაშვილი გიგო</t>
  </si>
  <si>
    <t>გაბრიჭიძე პაატა</t>
  </si>
  <si>
    <t>გაბრიჭიძე რამაზი</t>
  </si>
  <si>
    <t>გაგოშაშვილი ნათია</t>
  </si>
  <si>
    <t>გაჩეჩილაძე გელა</t>
  </si>
  <si>
    <t>გაჩეჩილაძე გიორგი</t>
  </si>
  <si>
    <t>გაჩეჩილაძე დავით</t>
  </si>
  <si>
    <t>გაჩეჩილაძე მამუკა</t>
  </si>
  <si>
    <t>გელაშვილი ნიკა</t>
  </si>
  <si>
    <t>გელაშვილი ნონა</t>
  </si>
  <si>
    <t>გელენიძე თეიმურაზ</t>
  </si>
  <si>
    <t>გეწაძე პაატა</t>
  </si>
  <si>
    <t>გეწაძე შალვა</t>
  </si>
  <si>
    <t>გვალია ანა</t>
  </si>
  <si>
    <t>გვალია მალხაზი</t>
  </si>
  <si>
    <t xml:space="preserve">გვალია ფიქრია </t>
  </si>
  <si>
    <t>გვოზდიოვა ნინო</t>
  </si>
  <si>
    <t>გიგაშვილი გიორგი</t>
  </si>
  <si>
    <t>გიორგაძე ბექა</t>
  </si>
  <si>
    <t>გიორგაძე ზაზა</t>
  </si>
  <si>
    <t>გიორგაძე თამარ</t>
  </si>
  <si>
    <t>შტაბის თანამშრომლები</t>
  </si>
  <si>
    <t>გიორგაძე მაგული</t>
  </si>
  <si>
    <t>გიორგი მახათაძე</t>
  </si>
  <si>
    <t>გიორგიძე გიორგი</t>
  </si>
  <si>
    <t>გლუნჩაძე ფიქრია</t>
  </si>
  <si>
    <t>გოგბერაშვილი მაია</t>
  </si>
  <si>
    <t>გოგიაშვილი გოჩა</t>
  </si>
  <si>
    <t>გოგლიჩიძე ლიანა</t>
  </si>
  <si>
    <t>გოგოლაძე თამაზ</t>
  </si>
  <si>
    <t>გოგოლაძე რევაზ</t>
  </si>
  <si>
    <t>გოგოლიძე ბესიკი</t>
  </si>
  <si>
    <t>გოგოლიძე გაგა</t>
  </si>
  <si>
    <t>გოგსაძე ლერი</t>
  </si>
  <si>
    <t>აიტის თანამშრომელი</t>
  </si>
  <si>
    <t>გორგაძე დავით</t>
  </si>
  <si>
    <t>გოცაძე გიორგი</t>
  </si>
  <si>
    <t>გოცირიძე ქეთევანი</t>
  </si>
  <si>
    <t>გოცირიძე ქეთო</t>
  </si>
  <si>
    <t>გულორდავა თეა</t>
  </si>
  <si>
    <t>გუმბერიძე ნოდარი</t>
  </si>
  <si>
    <t>გუნიავა ელისო</t>
  </si>
  <si>
    <t>გუნიავა მაკა</t>
  </si>
  <si>
    <t>გურული მარიამი</t>
  </si>
  <si>
    <t>დავლაძე მზევინარი</t>
  </si>
  <si>
    <t>დავლაძე ოთარი</t>
  </si>
  <si>
    <t>დავრაშელიძე გიორგი</t>
  </si>
  <si>
    <t>დარბაიძე გიორგი</t>
  </si>
  <si>
    <t>დუგლაძე კახაბერ</t>
  </si>
  <si>
    <t>ეგუტიძე გრიგოლი</t>
  </si>
  <si>
    <t>ედიბერიძე დავითი</t>
  </si>
  <si>
    <t>მრჩეველი</t>
  </si>
  <si>
    <t>ედიბერიძე მამუკა</t>
  </si>
  <si>
    <t>ელისაშვილი ვარვარა</t>
  </si>
  <si>
    <t xml:space="preserve">ელისაშვილი ჯონდო </t>
  </si>
  <si>
    <t>ენუქიძე იკა</t>
  </si>
  <si>
    <t>ვარდოსანიძე ლელა</t>
  </si>
  <si>
    <t>ვარდუკიძე დალი</t>
  </si>
  <si>
    <t>ვეფხვაძე მამუკა</t>
  </si>
  <si>
    <t>ვეფხვაძე შალვა</t>
  </si>
  <si>
    <t>ზარნაძე მარეხი</t>
  </si>
  <si>
    <t>ზვიადაძე ზურაბ</t>
  </si>
  <si>
    <t>ზიბზიბაძე გიორგი</t>
  </si>
  <si>
    <t>ზიბზიბაძე როსტომ</t>
  </si>
  <si>
    <t>ზირაქაძე გიორგი</t>
  </si>
  <si>
    <t>ზუზაძე ლამზირა</t>
  </si>
  <si>
    <t>თაბაგარი გოჩა</t>
  </si>
  <si>
    <t>თაბაგარი დავით</t>
  </si>
  <si>
    <t>თაბაგარი თორნიკე</t>
  </si>
  <si>
    <t>თაბაგარი სულხან</t>
  </si>
  <si>
    <t>თაბაგარი ხვიჩა</t>
  </si>
  <si>
    <t>თავაძე გიორგი</t>
  </si>
  <si>
    <t>თავაძე ელისო</t>
  </si>
  <si>
    <t>თავაძე ვახტანგ</t>
  </si>
  <si>
    <t>თავბერიძე კახაბერ</t>
  </si>
  <si>
    <t>თეიმურაზ გოცაძე</t>
  </si>
  <si>
    <t>თუთარაშვილი ანტონ</t>
  </si>
  <si>
    <t>თურმანიძე გიორგი</t>
  </si>
  <si>
    <t>კაკაურიძე გელა</t>
  </si>
  <si>
    <t>კაკაურიძე თამაზ</t>
  </si>
  <si>
    <t>კალატოზი გვანცა</t>
  </si>
  <si>
    <t xml:space="preserve">კალაშიანი  ნოდარი </t>
  </si>
  <si>
    <t>კამკამიძე მაკა</t>
  </si>
  <si>
    <t>კაპანაძე ავთანდილი</t>
  </si>
  <si>
    <t>კაპანაძე გიზო</t>
  </si>
  <si>
    <t>კაპანაძე გურამი</t>
  </si>
  <si>
    <t>კაპანაძე დავით</t>
  </si>
  <si>
    <t>კაპანაძე ნინო</t>
  </si>
  <si>
    <t>კაციაშვილი ნინო</t>
  </si>
  <si>
    <t>კაციტაძე გელა</t>
  </si>
  <si>
    <t>კაციტაძე ელგუჯა</t>
  </si>
  <si>
    <t>კახნიაშვილი ცირა</t>
  </si>
  <si>
    <t>კერესელიძე ცეზარი</t>
  </si>
  <si>
    <t>კვანტრიშვილი ვახტანგი</t>
  </si>
  <si>
    <t>კვანტრიშვილი მადონა</t>
  </si>
  <si>
    <t>კვანტრიშვილი ნანული</t>
  </si>
  <si>
    <t>კვარაცხელია ანა</t>
  </si>
  <si>
    <t>კვარაცხელია ნანა</t>
  </si>
  <si>
    <t>კვაჭაძე იზაბელა</t>
  </si>
  <si>
    <t>O1002017393</t>
  </si>
  <si>
    <t>კვახაჯელიძე თეიმურაზ</t>
  </si>
  <si>
    <t>კვახაჯელიძე ირაკლი</t>
  </si>
  <si>
    <t>კვეტენაძე მანანა</t>
  </si>
  <si>
    <t>კვინიკაძე ბესიკ</t>
  </si>
  <si>
    <t>კვინიკაძე თეიმურაზ</t>
  </si>
  <si>
    <t>კვინიკაძე მამუკა</t>
  </si>
  <si>
    <t>კვინიკაძე მარინე</t>
  </si>
  <si>
    <t>კვინიკაძე ნინო</t>
  </si>
  <si>
    <t>ქვეკოორდინატორის უფროსი</t>
  </si>
  <si>
    <t>კვინიკაძე შორენა</t>
  </si>
  <si>
    <t>კიკნაველიძე ანზორ</t>
  </si>
  <si>
    <t>კირკიტაძე ნათია</t>
  </si>
  <si>
    <t xml:space="preserve">კობახიძე გურამი </t>
  </si>
  <si>
    <t>კობახიძე მაკარი</t>
  </si>
  <si>
    <t>კოხრეიძე მაყვალა</t>
  </si>
  <si>
    <t>კუპატაძე ზურაბ</t>
  </si>
  <si>
    <t>კუპატაძე სულხანი</t>
  </si>
  <si>
    <t>კუპრაძე დავითი</t>
  </si>
  <si>
    <t>ლაბაძე თამუნა</t>
  </si>
  <si>
    <t>ლაბაძე ლამარა</t>
  </si>
  <si>
    <t>ლანჩავა იზოლდა</t>
  </si>
  <si>
    <t>ლაცაბიძე ვოვა</t>
  </si>
  <si>
    <t>ლაცაბიძე საბა</t>
  </si>
  <si>
    <t>ლელაძე ვასილ</t>
  </si>
  <si>
    <t>ლელაძე ზურა</t>
  </si>
  <si>
    <t>ლეჟავა გიორგი</t>
  </si>
  <si>
    <t>ლეჟავა კობა</t>
  </si>
  <si>
    <t>ლეჟავა ხათუნა</t>
  </si>
  <si>
    <t>ლოლაძე ალექსანდრე</t>
  </si>
  <si>
    <t>ლომთაძე ანნა</t>
  </si>
  <si>
    <t>ლომიძე გიორგი</t>
  </si>
  <si>
    <t>ლუტიძე პაატა</t>
  </si>
  <si>
    <t>მაკარიძე ხათუნა</t>
  </si>
  <si>
    <t>მაღლაკელიძე მამუკა</t>
  </si>
  <si>
    <t>მაღლაკელიძე მურმან</t>
  </si>
  <si>
    <t>მაღლაკელიძე მუხრანი</t>
  </si>
  <si>
    <t>მაჩიტიძე მამუკა</t>
  </si>
  <si>
    <t>მაჩიტიძე ნინო</t>
  </si>
  <si>
    <t>მაჭავარიანი ალექსანდრე</t>
  </si>
  <si>
    <t>01011037896</t>
  </si>
  <si>
    <t>მაჭავარიანი ლევან</t>
  </si>
  <si>
    <t>მაჭავარიანი ნანა</t>
  </si>
  <si>
    <t>მახათაძე ირაკლი</t>
  </si>
  <si>
    <t>მდივანი ვახტანგ</t>
  </si>
  <si>
    <t xml:space="preserve">მდივანი რატი </t>
  </si>
  <si>
    <t>მელაძე დავით</t>
  </si>
  <si>
    <t xml:space="preserve">მერაბ ჩავლეიშვილი </t>
  </si>
  <si>
    <t>01024003693</t>
  </si>
  <si>
    <t>მინაძე სოფიკო</t>
  </si>
  <si>
    <t>მიქაბერიძე ნუგზარი</t>
  </si>
  <si>
    <t>მჟავანაძე ეკატერინე</t>
  </si>
  <si>
    <t>მუმლაძე აკაკი</t>
  </si>
  <si>
    <t>მუმლაძე ბაქარი</t>
  </si>
  <si>
    <t>მუმლაძე მათე</t>
  </si>
  <si>
    <t>სამეურნეო საბჭოს დამხმარე</t>
  </si>
  <si>
    <t>მუმლაძე მაია</t>
  </si>
  <si>
    <t>მუმლაძე მინდია</t>
  </si>
  <si>
    <t>მუმლაძე ნონა</t>
  </si>
  <si>
    <t>მჭედლიძე მაკა</t>
  </si>
  <si>
    <t>ნადირაძე ნინო</t>
  </si>
  <si>
    <t>ნაკაშიძე გიგა</t>
  </si>
  <si>
    <t>ნასრაძე გოჩა</t>
  </si>
  <si>
    <t>ნებიერიძე ავთო</t>
  </si>
  <si>
    <t>საორგ. სამს. სპეციალ.</t>
  </si>
  <si>
    <t>facebook page ადმინი</t>
  </si>
  <si>
    <t>ნებიერიძე ზეინაბი</t>
  </si>
  <si>
    <t>ნებიერიძე ნინო</t>
  </si>
  <si>
    <t>ნესტორას გეორგიოს</t>
  </si>
  <si>
    <t>ნეფარიძე ბექა</t>
  </si>
  <si>
    <t>ნეფარიძე მიხეილ</t>
  </si>
  <si>
    <t>ნეფარიძე რუსუდან</t>
  </si>
  <si>
    <t>ნინიკაშვილი  ბადრი</t>
  </si>
  <si>
    <t>ნიქაბაძე  ნიკოლოზი</t>
  </si>
  <si>
    <t>ნიქაბაძე დემური</t>
  </si>
  <si>
    <t>ნიქაბაძე ჟორა</t>
  </si>
  <si>
    <t>ნოდია ალექსანდრე</t>
  </si>
  <si>
    <t>პერანიძე გიორგი</t>
  </si>
  <si>
    <t>ბუღალტერი</t>
  </si>
  <si>
    <t>პერანიძე ქართლოს</t>
  </si>
  <si>
    <t>პერანიძე ცისანა</t>
  </si>
  <si>
    <t>რევიშვილი ოლიკო</t>
  </si>
  <si>
    <t>რობაქიძე ვასილი</t>
  </si>
  <si>
    <t>რობაქიძე ზურაბ</t>
  </si>
  <si>
    <t>სამანიშვილი ზვიადი</t>
  </si>
  <si>
    <t xml:space="preserve">სარალიძე მარიამ </t>
  </si>
  <si>
    <t>სარალიძე სალომე</t>
  </si>
  <si>
    <t>საყვარელიძე გოგა</t>
  </si>
  <si>
    <t>საყვარელიძე ჯემალ</t>
  </si>
  <si>
    <t>საცერაძე ავთნდილ</t>
  </si>
  <si>
    <t>საცერაძე ბაჩუკი</t>
  </si>
  <si>
    <t>საცერაძე ლევანი</t>
  </si>
  <si>
    <t>სახვაძე დონარა</t>
  </si>
  <si>
    <t>სებისკვერაძე ანა</t>
  </si>
  <si>
    <t>სვანიძე მამუკა</t>
  </si>
  <si>
    <t>სირაძე დავით</t>
  </si>
  <si>
    <t>სხილაძე გიორგი</t>
  </si>
  <si>
    <t>ტალახაძე გიორგი</t>
  </si>
  <si>
    <t>ტალახაძე იმედა</t>
  </si>
  <si>
    <t>უკლება ვალერი</t>
  </si>
  <si>
    <t>ურიადმყოფელი თეიმურაზი</t>
  </si>
  <si>
    <t>ფერაძე დავით</t>
  </si>
  <si>
    <t>ფერაძე ლია</t>
  </si>
  <si>
    <t>ფერაძე ნათელა</t>
  </si>
  <si>
    <t>ფოჩხუა ბესიკ</t>
  </si>
  <si>
    <t>ფუტკარაძე გურამი</t>
  </si>
  <si>
    <t>ფუტკარაძე ილია</t>
  </si>
  <si>
    <t>ფუტკარაძე ონისე</t>
  </si>
  <si>
    <t>ფუტკარაძე ჯემალ</t>
  </si>
  <si>
    <t>ფხალაძე გოგიტა</t>
  </si>
  <si>
    <t>ფხალაძე ნიკა</t>
  </si>
  <si>
    <t>ოფის-მენეჯერი</t>
  </si>
  <si>
    <t>ქველაძე რეზო</t>
  </si>
  <si>
    <t>ქლიბაძე ავთანდილ</t>
  </si>
  <si>
    <t>უსაფრ. სამსახური</t>
  </si>
  <si>
    <t>ქოჩიაშვილი მარიამი</t>
  </si>
  <si>
    <t>ღამბაშიძე ლია</t>
  </si>
  <si>
    <t>მოწვეული სპეციალისტი</t>
  </si>
  <si>
    <t>შავიძე იოსები</t>
  </si>
  <si>
    <t>შალამბერიძე ბორის</t>
  </si>
  <si>
    <t>ჩხეიძე ტოსტომ</t>
  </si>
  <si>
    <t>ჩხეიძე ჯემალი</t>
  </si>
  <si>
    <t>ცერვვაძე მაია</t>
  </si>
  <si>
    <t>O9001024073</t>
  </si>
  <si>
    <t xml:space="preserve">ცერვვაძე მაია </t>
  </si>
  <si>
    <t>ცერცვაძე იმედა</t>
  </si>
  <si>
    <t>ცერცვაძე მაკა</t>
  </si>
  <si>
    <t>ტრენინგის</t>
  </si>
  <si>
    <t>ცერცვაძე მამუკა</t>
  </si>
  <si>
    <t>ცერცვაძე მზევინარი</t>
  </si>
  <si>
    <t>ცერცვაძე ციცინო</t>
  </si>
  <si>
    <t>ცისკაძე ანა</t>
  </si>
  <si>
    <t>ცუკოშვილი თეონა</t>
  </si>
  <si>
    <t>ცხადაძე მაია</t>
  </si>
  <si>
    <t>ცხადაძე მალხაზი</t>
  </si>
  <si>
    <t>ცხადაძე ნელი</t>
  </si>
  <si>
    <t xml:space="preserve">ცხადაძე ჟანა </t>
  </si>
  <si>
    <t>წაქაძე გიორგი</t>
  </si>
  <si>
    <t>წაქაძე ზაზა</t>
  </si>
  <si>
    <t>წაქაძე თეა</t>
  </si>
  <si>
    <t>წერეთელი ბექა</t>
  </si>
  <si>
    <t>წიქრიძე ვიტალი</t>
  </si>
  <si>
    <t>წულაია ვალერიანი</t>
  </si>
  <si>
    <t>ჭანკვეტაძე ზურაბი</t>
  </si>
  <si>
    <t>ჭანკვეტაძე მამუკა</t>
  </si>
  <si>
    <t>ჭანკვეტაძე რომან</t>
  </si>
  <si>
    <t>ჭანტურიძე მანუჩარ</t>
  </si>
  <si>
    <t>ჭელიძე ნათელა</t>
  </si>
  <si>
    <t>ჭიღლაშვილი ჯიმშერი</t>
  </si>
  <si>
    <t>ჭულუხაძე ალექსანდრე</t>
  </si>
  <si>
    <t>ჭულუხაძე ლაშა</t>
  </si>
  <si>
    <t>O1708064944</t>
  </si>
  <si>
    <t>ჭუმბურიძე იმედა</t>
  </si>
  <si>
    <t>ხათრიძე ნუნუ</t>
  </si>
  <si>
    <t>ხანთაძე მალხაზ</t>
  </si>
  <si>
    <t>ხაჭაპურიძე კონსტანტინე</t>
  </si>
  <si>
    <t>ხვედელიძე გაგა</t>
  </si>
  <si>
    <t>ხიდაშელი ელენა</t>
  </si>
  <si>
    <t>ხიხაძე ნინო</t>
  </si>
  <si>
    <t>ხიხაძე შორენა</t>
  </si>
  <si>
    <t>ხიჯაკაძე კობა</t>
  </si>
  <si>
    <t>ხუსკივაძე ეკატერინე</t>
  </si>
  <si>
    <t>ხუსკივაძე თეა</t>
  </si>
  <si>
    <t>ხუსკივაძე ნინო</t>
  </si>
  <si>
    <t>ხუსკივაძე რომან</t>
  </si>
  <si>
    <t>ხუსკივაძე ხვიჩა</t>
  </si>
  <si>
    <t>ხუტაშვილი ელდარ</t>
  </si>
  <si>
    <t>ხუტაშვილი რუსუდან</t>
  </si>
  <si>
    <t>ჯანიაშვილი სალომე</t>
  </si>
  <si>
    <t>ჯიმშელეიშვილი თეიმურაზ</t>
  </si>
  <si>
    <t>01008047829</t>
  </si>
  <si>
    <t>ჯუღელი ამირანი</t>
  </si>
  <si>
    <t>ჯუღელი ნონა</t>
  </si>
  <si>
    <t>ჯღამაძე კოტე</t>
  </si>
  <si>
    <t>10.10.16-მდე</t>
  </si>
  <si>
    <t>შპს "ს/კ ზესტაფონი"</t>
  </si>
  <si>
    <t>ზესტაფონი-სტაროსელსკის 2</t>
  </si>
  <si>
    <t>ზესტაფონი- ქვედა საქარა</t>
  </si>
  <si>
    <t>8.10.16 მდე</t>
  </si>
  <si>
    <t>ირაკლი</t>
  </si>
  <si>
    <t>კუპატაძე</t>
  </si>
  <si>
    <t>პარფენოვი</t>
  </si>
  <si>
    <t>ზესტაფონი</t>
  </si>
  <si>
    <t>ზესტაფონი-კვალითი</t>
  </si>
  <si>
    <t xml:space="preserve">თემურ </t>
  </si>
  <si>
    <t>გუმბერიძე</t>
  </si>
</sst>
</file>

<file path=xl/styles.xml><?xml version="1.0" encoding="utf-8"?>
<styleSheet xmlns="http://schemas.openxmlformats.org/spreadsheetml/2006/main">
  <numFmts count="3">
    <numFmt numFmtId="164" formatCode="dd/mm/yy;@"/>
    <numFmt numFmtId="165" formatCode="\ს\ა\ტ\ე\ლ\ე\ვ\ი\ზ\ი\ო\ \რ\ე\კ\ლ\ა\მ\ა"/>
    <numFmt numFmtId="166" formatCode="[Black]#,##0.00;[Red]\(#,##0.00\);[Black]#,##0.00"/>
  </numFmts>
  <fonts count="42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sz val="11"/>
      <color rgb="FF33333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theme="0" tint="-0.14999847407452621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466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0" fillId="0" borderId="0" xfId="0" applyProtection="1"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5" xfId="2" applyFont="1" applyFill="1" applyBorder="1" applyAlignment="1" applyProtection="1">
      <alignment horizontal="center" vertical="top" wrapText="1"/>
    </xf>
    <xf numFmtId="1" fontId="24" fillId="5" borderId="25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6" xfId="2" applyFont="1" applyFill="1" applyBorder="1" applyAlignment="1" applyProtection="1">
      <alignment horizontal="center" vertical="top" wrapText="1"/>
      <protection locked="0"/>
    </xf>
    <xf numFmtId="1" fontId="24" fillId="0" borderId="27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8" xfId="2" applyFont="1" applyFill="1" applyBorder="1" applyAlignment="1" applyProtection="1">
      <alignment horizontal="left" vertical="top"/>
      <protection locked="0"/>
    </xf>
    <xf numFmtId="0" fontId="24" fillId="5" borderId="28" xfId="2" applyFont="1" applyFill="1" applyBorder="1" applyAlignment="1" applyProtection="1">
      <alignment horizontal="left" vertical="top" wrapText="1"/>
      <protection locked="0"/>
    </xf>
    <xf numFmtId="0" fontId="24" fillId="5" borderId="29" xfId="2" applyFont="1" applyFill="1" applyBorder="1" applyAlignment="1" applyProtection="1">
      <alignment horizontal="left" vertical="top" wrapText="1"/>
      <protection locked="0"/>
    </xf>
    <xf numFmtId="1" fontId="24" fillId="5" borderId="29" xfId="2" applyNumberFormat="1" applyFont="1" applyFill="1" applyBorder="1" applyAlignment="1" applyProtection="1">
      <alignment horizontal="left" vertical="top" wrapText="1"/>
      <protection locked="0"/>
    </xf>
    <xf numFmtId="1" fontId="24" fillId="5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0" fontId="19" fillId="0" borderId="2" xfId="4" applyFont="1" applyBorder="1" applyAlignment="1" applyProtection="1">
      <alignment vertical="center" wrapText="1"/>
      <protection locked="0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22" fillId="0" borderId="1" xfId="1" applyFont="1" applyFill="1" applyBorder="1" applyAlignment="1" applyProtection="1">
      <alignment horizontal="left" vertical="center" wrapText="1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1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22" fillId="0" borderId="5" xfId="1" applyFont="1" applyFill="1" applyBorder="1" applyAlignment="1" applyProtection="1">
      <alignment horizontal="lef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5" xfId="9" applyFont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 wrapText="1"/>
      <protection locked="0"/>
    </xf>
    <xf numFmtId="49" fontId="32" fillId="0" borderId="21" xfId="9" applyNumberFormat="1" applyFont="1" applyBorder="1" applyAlignment="1" applyProtection="1">
      <alignment vertical="center"/>
      <protection locked="0"/>
    </xf>
    <xf numFmtId="0" fontId="32" fillId="0" borderId="20" xfId="9" applyFont="1" applyBorder="1" applyAlignment="1" applyProtection="1">
      <alignment vertical="center" wrapText="1"/>
      <protection locked="0"/>
    </xf>
    <xf numFmtId="0" fontId="32" fillId="0" borderId="22" xfId="9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14" fontId="32" fillId="0" borderId="21" xfId="9" applyNumberFormat="1" applyFont="1" applyBorder="1" applyAlignment="1" applyProtection="1">
      <alignment vertical="center" wrapText="1"/>
      <protection locked="0"/>
    </xf>
    <xf numFmtId="0" fontId="32" fillId="0" borderId="20" xfId="9" applyFont="1" applyBorder="1" applyAlignment="1" applyProtection="1">
      <alignment horizontal="center" vertical="center"/>
      <protection locked="0"/>
    </xf>
    <xf numFmtId="0" fontId="32" fillId="0" borderId="36" xfId="9" applyFont="1" applyBorder="1" applyAlignment="1" applyProtection="1">
      <alignment vertical="center" wrapText="1"/>
      <protection locked="0"/>
    </xf>
    <xf numFmtId="0" fontId="32" fillId="4" borderId="19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37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38" xfId="9" applyFont="1" applyFill="1" applyBorder="1" applyAlignment="1" applyProtection="1">
      <alignment vertical="center"/>
    </xf>
    <xf numFmtId="0" fontId="19" fillId="5" borderId="37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4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38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4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38" xfId="9" applyFont="1" applyFill="1" applyBorder="1" applyAlignment="1" applyProtection="1">
      <alignment vertical="center"/>
    </xf>
    <xf numFmtId="14" fontId="19" fillId="0" borderId="37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38" xfId="0" applyFont="1" applyFill="1" applyBorder="1" applyAlignment="1" applyProtection="1">
      <alignment vertical="center"/>
    </xf>
    <xf numFmtId="0" fontId="19" fillId="5" borderId="37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8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37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38" xfId="0" applyFont="1" applyFill="1" applyBorder="1" applyAlignment="1">
      <alignment vertical="center"/>
    </xf>
    <xf numFmtId="0" fontId="22" fillId="2" borderId="0" xfId="0" applyFont="1" applyFill="1" applyBorder="1" applyAlignment="1">
      <alignment horizontal="left" vertical="center"/>
    </xf>
    <xf numFmtId="2" fontId="24" fillId="0" borderId="24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49" fontId="32" fillId="2" borderId="1" xfId="9" applyNumberFormat="1" applyFont="1" applyFill="1" applyBorder="1" applyAlignment="1" applyProtection="1">
      <alignment vertical="center"/>
      <protection locked="0"/>
    </xf>
    <xf numFmtId="0" fontId="29" fillId="5" borderId="39" xfId="9" applyFont="1" applyFill="1" applyBorder="1" applyAlignment="1" applyProtection="1">
      <alignment horizontal="center" vertical="center"/>
    </xf>
    <xf numFmtId="0" fontId="29" fillId="5" borderId="40" xfId="9" applyFont="1" applyFill="1" applyBorder="1" applyAlignment="1" applyProtection="1">
      <alignment horizontal="center" vertical="center"/>
    </xf>
    <xf numFmtId="0" fontId="29" fillId="5" borderId="41" xfId="9" applyFont="1" applyFill="1" applyBorder="1" applyAlignment="1" applyProtection="1">
      <alignment horizontal="center" vertical="center"/>
    </xf>
    <xf numFmtId="0" fontId="29" fillId="5" borderId="42" xfId="9" applyFont="1" applyFill="1" applyBorder="1" applyAlignment="1" applyProtection="1">
      <alignment horizontal="center" vertical="center"/>
    </xf>
    <xf numFmtId="0" fontId="29" fillId="5" borderId="43" xfId="9" applyFont="1" applyFill="1" applyBorder="1" applyAlignment="1" applyProtection="1">
      <alignment horizontal="center" vertical="center"/>
    </xf>
    <xf numFmtId="0" fontId="32" fillId="0" borderId="1" xfId="9" applyFont="1" applyBorder="1" applyAlignment="1" applyProtection="1">
      <alignment horizontal="center" vertical="center"/>
      <protection locked="0"/>
    </xf>
    <xf numFmtId="14" fontId="32" fillId="0" borderId="1" xfId="9" applyNumberFormat="1" applyFont="1" applyBorder="1" applyAlignment="1" applyProtection="1">
      <alignment vertical="center" wrapText="1"/>
      <protection locked="0"/>
    </xf>
    <xf numFmtId="0" fontId="32" fillId="0" borderId="1" xfId="9" applyFont="1" applyBorder="1" applyAlignment="1" applyProtection="1">
      <alignment vertical="center" wrapText="1"/>
      <protection locked="0"/>
    </xf>
    <xf numFmtId="0" fontId="32" fillId="4" borderId="1" xfId="9" applyFont="1" applyFill="1" applyBorder="1" applyAlignment="1" applyProtection="1">
      <alignment vertical="center"/>
      <protection locked="0"/>
    </xf>
    <xf numFmtId="0" fontId="32" fillId="0" borderId="1" xfId="9" applyFont="1" applyBorder="1" applyAlignment="1" applyProtection="1">
      <alignment vertical="center"/>
      <protection locked="0"/>
    </xf>
    <xf numFmtId="49" fontId="20" fillId="2" borderId="1" xfId="0" applyNumberFormat="1" applyFont="1" applyFill="1" applyBorder="1" applyAlignment="1">
      <alignment horizontal="right" vertical="top"/>
    </xf>
    <xf numFmtId="49" fontId="20" fillId="7" borderId="1" xfId="0" applyNumberFormat="1" applyFont="1" applyFill="1" applyBorder="1" applyAlignment="1">
      <alignment horizontal="right" vertical="top"/>
    </xf>
    <xf numFmtId="0" fontId="32" fillId="0" borderId="4" xfId="9" applyFont="1" applyBorder="1" applyAlignment="1" applyProtection="1">
      <alignment vertical="center" wrapText="1"/>
      <protection locked="0"/>
    </xf>
    <xf numFmtId="0" fontId="32" fillId="4" borderId="4" xfId="9" applyFont="1" applyFill="1" applyBorder="1" applyAlignment="1" applyProtection="1">
      <alignment vertical="center" wrapText="1"/>
      <protection locked="0"/>
    </xf>
    <xf numFmtId="0" fontId="32" fillId="4" borderId="5" xfId="9" applyFont="1" applyFill="1" applyBorder="1" applyAlignment="1" applyProtection="1">
      <alignment vertical="center"/>
      <protection locked="0"/>
    </xf>
    <xf numFmtId="0" fontId="32" fillId="0" borderId="29" xfId="9" applyFont="1" applyBorder="1" applyAlignment="1" applyProtection="1">
      <alignment vertical="center" wrapText="1"/>
      <protection locked="0"/>
    </xf>
    <xf numFmtId="0" fontId="34" fillId="0" borderId="0" xfId="0" applyFont="1"/>
    <xf numFmtId="0" fontId="17" fillId="0" borderId="0" xfId="1" applyFont="1" applyFill="1" applyBorder="1" applyAlignment="1" applyProtection="1">
      <alignment horizontal="center" vertical="center"/>
    </xf>
    <xf numFmtId="0" fontId="17" fillId="0" borderId="0" xfId="1" applyFont="1" applyFill="1" applyAlignment="1" applyProtection="1">
      <alignment vertical="center"/>
    </xf>
    <xf numFmtId="3" fontId="22" fillId="0" borderId="1" xfId="1" applyNumberFormat="1" applyFont="1" applyFill="1" applyBorder="1" applyAlignment="1" applyProtection="1">
      <alignment horizontal="center" vertical="center" wrapText="1"/>
    </xf>
    <xf numFmtId="0" fontId="22" fillId="0" borderId="1" xfId="0" applyFont="1" applyFill="1" applyBorder="1" applyProtection="1"/>
    <xf numFmtId="0" fontId="17" fillId="0" borderId="1" xfId="0" applyFont="1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0" xfId="0" applyFill="1"/>
    <xf numFmtId="0" fontId="17" fillId="0" borderId="0" xfId="3" applyFont="1" applyFill="1" applyProtection="1">
      <protection locked="0"/>
    </xf>
    <xf numFmtId="49" fontId="20" fillId="0" borderId="44" xfId="0" applyNumberFormat="1" applyFont="1" applyFill="1" applyBorder="1" applyAlignment="1">
      <alignment horizontal="left" vertical="top"/>
    </xf>
    <xf numFmtId="49" fontId="20" fillId="0" borderId="44" xfId="0" applyNumberFormat="1" applyFont="1" applyFill="1" applyBorder="1" applyAlignment="1">
      <alignment horizontal="right" vertical="top"/>
    </xf>
    <xf numFmtId="14" fontId="20" fillId="9" borderId="44" xfId="0" applyNumberFormat="1" applyFont="1" applyFill="1" applyBorder="1" applyAlignment="1">
      <alignment vertical="top"/>
    </xf>
    <xf numFmtId="0" fontId="32" fillId="8" borderId="1" xfId="9" applyFont="1" applyFill="1" applyBorder="1" applyAlignment="1" applyProtection="1">
      <alignment vertical="center" wrapText="1"/>
      <protection locked="0"/>
    </xf>
    <xf numFmtId="166" fontId="20" fillId="9" borderId="44" xfId="0" applyNumberFormat="1" applyFont="1" applyFill="1" applyBorder="1" applyAlignment="1">
      <alignment vertical="top"/>
    </xf>
    <xf numFmtId="49" fontId="20" fillId="9" borderId="44" xfId="0" applyNumberFormat="1" applyFont="1" applyFill="1" applyBorder="1" applyAlignment="1">
      <alignment horizontal="left" vertical="top"/>
    </xf>
    <xf numFmtId="49" fontId="20" fillId="9" borderId="44" xfId="0" applyNumberFormat="1" applyFont="1" applyFill="1" applyBorder="1" applyAlignment="1">
      <alignment horizontal="right" vertical="top"/>
    </xf>
    <xf numFmtId="0" fontId="27" fillId="8" borderId="1" xfId="11" applyFont="1" applyFill="1" applyBorder="1" applyAlignment="1" applyProtection="1">
      <alignment wrapText="1"/>
      <protection locked="0"/>
    </xf>
    <xf numFmtId="14" fontId="20" fillId="8" borderId="45" xfId="0" applyNumberFormat="1" applyFont="1" applyFill="1" applyBorder="1" applyAlignment="1">
      <alignment vertical="top"/>
    </xf>
    <xf numFmtId="49" fontId="20" fillId="8" borderId="44" xfId="0" applyNumberFormat="1" applyFont="1" applyFill="1" applyBorder="1" applyAlignment="1">
      <alignment horizontal="left" vertical="top"/>
    </xf>
    <xf numFmtId="49" fontId="20" fillId="8" borderId="44" xfId="0" applyNumberFormat="1" applyFont="1" applyFill="1" applyBorder="1" applyAlignment="1">
      <alignment horizontal="right" vertical="top"/>
    </xf>
    <xf numFmtId="14" fontId="20" fillId="9" borderId="45" xfId="0" applyNumberFormat="1" applyFont="1" applyFill="1" applyBorder="1" applyAlignment="1">
      <alignment vertical="top"/>
    </xf>
    <xf numFmtId="0" fontId="32" fillId="8" borderId="1" xfId="9" applyFont="1" applyFill="1" applyBorder="1" applyAlignment="1" applyProtection="1">
      <alignment vertical="center"/>
      <protection locked="0"/>
    </xf>
    <xf numFmtId="49" fontId="20" fillId="9" borderId="1" xfId="0" applyNumberFormat="1" applyFont="1" applyFill="1" applyBorder="1" applyAlignment="1">
      <alignment horizontal="right" vertical="top"/>
    </xf>
    <xf numFmtId="49" fontId="32" fillId="8" borderId="1" xfId="9" applyNumberFormat="1" applyFont="1" applyFill="1" applyBorder="1" applyAlignment="1" applyProtection="1">
      <alignment vertical="center"/>
      <protection locked="0"/>
    </xf>
    <xf numFmtId="14" fontId="17" fillId="8" borderId="1" xfId="3" applyNumberFormat="1" applyFont="1" applyFill="1" applyBorder="1" applyProtection="1">
      <protection locked="0"/>
    </xf>
    <xf numFmtId="49" fontId="32" fillId="8" borderId="1" xfId="15" applyNumberFormat="1" applyFont="1" applyFill="1" applyBorder="1" applyAlignment="1">
      <alignment horizontal="right" vertical="top"/>
    </xf>
    <xf numFmtId="14" fontId="32" fillId="8" borderId="1" xfId="9" applyNumberFormat="1" applyFont="1" applyFill="1" applyBorder="1" applyAlignment="1" applyProtection="1">
      <alignment vertical="center" wrapText="1"/>
      <protection locked="0"/>
    </xf>
    <xf numFmtId="49" fontId="20" fillId="8" borderId="1" xfId="0" applyNumberFormat="1" applyFont="1" applyFill="1" applyBorder="1" applyAlignment="1">
      <alignment horizontal="right" vertical="top"/>
    </xf>
    <xf numFmtId="0" fontId="17" fillId="8" borderId="0" xfId="1" applyFont="1" applyFill="1" applyBorder="1" applyAlignment="1" applyProtection="1">
      <alignment horizontal="center" vertical="center"/>
    </xf>
    <xf numFmtId="0" fontId="17" fillId="8" borderId="0" xfId="0" applyFont="1" applyFill="1" applyProtection="1"/>
    <xf numFmtId="0" fontId="17" fillId="8" borderId="0" xfId="1" applyFont="1" applyFill="1" applyAlignment="1" applyProtection="1">
      <alignment vertical="center"/>
    </xf>
    <xf numFmtId="3" fontId="22" fillId="8" borderId="1" xfId="1" applyNumberFormat="1" applyFont="1" applyFill="1" applyBorder="1" applyAlignment="1" applyProtection="1">
      <alignment horizontal="center" vertical="center" wrapText="1"/>
    </xf>
    <xf numFmtId="3" fontId="22" fillId="8" borderId="1" xfId="1" applyNumberFormat="1" applyFont="1" applyFill="1" applyBorder="1" applyAlignment="1" applyProtection="1">
      <alignment horizontal="right" vertical="center"/>
    </xf>
    <xf numFmtId="3" fontId="22" fillId="8" borderId="1" xfId="1" applyNumberFormat="1" applyFont="1" applyFill="1" applyBorder="1" applyAlignment="1" applyProtection="1">
      <alignment horizontal="right" vertical="center" wrapText="1"/>
    </xf>
    <xf numFmtId="3" fontId="22" fillId="8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8" borderId="1" xfId="1" applyNumberFormat="1" applyFont="1" applyFill="1" applyBorder="1" applyAlignment="1" applyProtection="1">
      <alignment horizontal="right" vertical="center" wrapText="1"/>
    </xf>
    <xf numFmtId="3" fontId="17" fillId="8" borderId="1" xfId="1" applyNumberFormat="1" applyFont="1" applyFill="1" applyBorder="1" applyAlignment="1" applyProtection="1">
      <alignment horizontal="right" vertical="center" wrapText="1"/>
      <protection locked="0"/>
    </xf>
    <xf numFmtId="0" fontId="17" fillId="8" borderId="1" xfId="2" applyFont="1" applyFill="1" applyBorder="1" applyAlignment="1" applyProtection="1">
      <alignment horizontal="right" vertical="top"/>
      <protection locked="0"/>
    </xf>
    <xf numFmtId="0" fontId="17" fillId="8" borderId="1" xfId="2" applyFont="1" applyFill="1" applyBorder="1" applyAlignment="1" applyProtection="1">
      <alignment horizontal="right" vertical="top"/>
    </xf>
    <xf numFmtId="4" fontId="17" fillId="8" borderId="1" xfId="2" applyNumberFormat="1" applyFont="1" applyFill="1" applyBorder="1" applyAlignment="1" applyProtection="1">
      <alignment horizontal="right" vertical="center"/>
      <protection locked="0"/>
    </xf>
    <xf numFmtId="3" fontId="17" fillId="8" borderId="33" xfId="1" applyNumberFormat="1" applyFont="1" applyFill="1" applyBorder="1" applyAlignment="1" applyProtection="1">
      <alignment horizontal="right" vertical="center" wrapText="1"/>
    </xf>
    <xf numFmtId="3" fontId="17" fillId="8" borderId="32" xfId="1" applyNumberFormat="1" applyFont="1" applyFill="1" applyBorder="1" applyAlignment="1" applyProtection="1">
      <alignment horizontal="right" vertical="center" wrapText="1"/>
    </xf>
    <xf numFmtId="0" fontId="22" fillId="8" borderId="2" xfId="0" applyFont="1" applyFill="1" applyBorder="1" applyProtection="1"/>
    <xf numFmtId="0" fontId="17" fillId="8" borderId="1" xfId="0" applyFont="1" applyFill="1" applyBorder="1" applyProtection="1">
      <protection locked="0"/>
    </xf>
    <xf numFmtId="0" fontId="17" fillId="8" borderId="0" xfId="0" applyFont="1" applyFill="1" applyBorder="1" applyProtection="1">
      <protection locked="0"/>
    </xf>
    <xf numFmtId="0" fontId="0" fillId="8" borderId="0" xfId="0" applyFill="1" applyProtection="1">
      <protection locked="0"/>
    </xf>
    <xf numFmtId="0" fontId="17" fillId="8" borderId="0" xfId="0" applyFont="1" applyFill="1" applyProtection="1">
      <protection locked="0"/>
    </xf>
    <xf numFmtId="0" fontId="0" fillId="8" borderId="0" xfId="0" applyFill="1"/>
    <xf numFmtId="0" fontId="17" fillId="8" borderId="0" xfId="3" applyFont="1" applyFill="1" applyProtection="1">
      <protection locked="0"/>
    </xf>
    <xf numFmtId="0" fontId="0" fillId="0" borderId="1" xfId="0" applyFont="1" applyBorder="1"/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Fill="1" applyBorder="1"/>
    <xf numFmtId="0" fontId="20" fillId="0" borderId="1" xfId="0" applyFont="1" applyFill="1" applyBorder="1" applyAlignment="1">
      <alignment horizontal="left"/>
    </xf>
    <xf numFmtId="0" fontId="37" fillId="0" borderId="1" xfId="0" applyFont="1" applyFill="1" applyBorder="1"/>
    <xf numFmtId="0" fontId="37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  <xf numFmtId="0" fontId="19" fillId="0" borderId="1" xfId="4" applyFont="1" applyBorder="1" applyAlignment="1" applyProtection="1">
      <alignment horizontal="left" vertical="center" wrapText="1"/>
      <protection locked="0"/>
    </xf>
    <xf numFmtId="0" fontId="19" fillId="0" borderId="1" xfId="4" quotePrefix="1" applyFont="1" applyBorder="1" applyAlignment="1" applyProtection="1">
      <alignment horizontal="left" vertical="center" wrapText="1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4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0" borderId="0" xfId="1" applyFont="1" applyFill="1" applyAlignment="1" applyProtection="1">
      <alignment horizontal="center"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4" xfId="10" applyNumberFormat="1" applyFont="1" applyFill="1" applyBorder="1" applyAlignment="1" applyProtection="1">
      <alignment horizontal="center" vertical="center"/>
    </xf>
    <xf numFmtId="14" fontId="21" fillId="2" borderId="34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3" xfId="0" applyFont="1" applyBorder="1" applyAlignment="1" applyProtection="1">
      <alignment horizontal="center"/>
      <protection locked="0"/>
    </xf>
    <xf numFmtId="14" fontId="20" fillId="0" borderId="44" xfId="0" applyNumberFormat="1" applyFont="1" applyFill="1" applyBorder="1" applyAlignment="1">
      <alignment vertical="top"/>
    </xf>
    <xf numFmtId="14" fontId="20" fillId="0" borderId="45" xfId="0" applyNumberFormat="1" applyFont="1" applyFill="1" applyBorder="1" applyAlignment="1">
      <alignment vertical="top"/>
    </xf>
    <xf numFmtId="166" fontId="20" fillId="0" borderId="44" xfId="0" applyNumberFormat="1" applyFont="1" applyFill="1" applyBorder="1" applyAlignment="1">
      <alignment vertical="top"/>
    </xf>
    <xf numFmtId="166" fontId="20" fillId="0" borderId="45" xfId="0" applyNumberFormat="1" applyFont="1" applyFill="1" applyBorder="1" applyAlignment="1">
      <alignment vertical="top"/>
    </xf>
    <xf numFmtId="49" fontId="20" fillId="0" borderId="45" xfId="0" applyNumberFormat="1" applyFont="1" applyFill="1" applyBorder="1" applyAlignment="1">
      <alignment horizontal="left" vertical="top"/>
    </xf>
    <xf numFmtId="49" fontId="20" fillId="0" borderId="45" xfId="0" applyNumberFormat="1" applyFont="1" applyFill="1" applyBorder="1" applyAlignment="1">
      <alignment horizontal="right" vertical="top"/>
    </xf>
    <xf numFmtId="0" fontId="32" fillId="0" borderId="1" xfId="9" applyFont="1" applyFill="1" applyBorder="1" applyAlignment="1" applyProtection="1">
      <alignment vertical="center" wrapText="1"/>
      <protection locked="0"/>
    </xf>
    <xf numFmtId="0" fontId="27" fillId="0" borderId="1" xfId="11" applyFont="1" applyFill="1" applyBorder="1" applyAlignment="1" applyProtection="1">
      <alignment wrapText="1"/>
      <protection locked="0"/>
    </xf>
    <xf numFmtId="3" fontId="22" fillId="10" borderId="1" xfId="1" applyNumberFormat="1" applyFont="1" applyFill="1" applyBorder="1" applyAlignment="1" applyProtection="1">
      <alignment horizontal="right" vertical="center" wrapText="1"/>
      <protection locked="0"/>
    </xf>
    <xf numFmtId="0" fontId="17" fillId="10" borderId="1" xfId="2" applyFont="1" applyFill="1" applyBorder="1" applyAlignment="1" applyProtection="1">
      <alignment horizontal="right" vertical="top"/>
      <protection locked="0"/>
    </xf>
    <xf numFmtId="165" fontId="32" fillId="0" borderId="2" xfId="10" applyNumberFormat="1" applyFont="1" applyFill="1" applyBorder="1" applyAlignment="1" applyProtection="1">
      <alignment horizontal="left" vertical="center" wrapText="1"/>
      <protection locked="0"/>
    </xf>
    <xf numFmtId="0" fontId="17" fillId="0" borderId="1" xfId="0" applyFont="1" applyFill="1" applyBorder="1" applyAlignment="1">
      <alignment horizontal="left" vertical="center"/>
    </xf>
    <xf numFmtId="3" fontId="22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22" fillId="0" borderId="1" xfId="0" applyNumberFormat="1" applyFont="1" applyFill="1" applyBorder="1" applyProtection="1"/>
    <xf numFmtId="0" fontId="41" fillId="0" borderId="1" xfId="0" applyFont="1" applyFill="1" applyBorder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2" fontId="0" fillId="0" borderId="1" xfId="0" applyNumberFormat="1" applyFont="1" applyFill="1" applyBorder="1"/>
    <xf numFmtId="0" fontId="0" fillId="0" borderId="1" xfId="0" applyFill="1" applyBorder="1" applyAlignment="1">
      <alignment horizontal="left"/>
    </xf>
    <xf numFmtId="2" fontId="37" fillId="0" borderId="1" xfId="0" applyNumberFormat="1" applyFont="1" applyFill="1" applyBorder="1"/>
    <xf numFmtId="0" fontId="20" fillId="0" borderId="1" xfId="0" applyFont="1" applyFill="1" applyBorder="1" applyAlignment="1"/>
    <xf numFmtId="0" fontId="20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Fill="1" applyBorder="1" applyAlignment="1"/>
    <xf numFmtId="2" fontId="20" fillId="0" borderId="1" xfId="0" applyNumberFormat="1" applyFont="1" applyFill="1" applyBorder="1"/>
    <xf numFmtId="0" fontId="0" fillId="0" borderId="1" xfId="0" applyFill="1" applyBorder="1" applyAlignment="1">
      <alignment horizontal="left" vertical="center"/>
    </xf>
    <xf numFmtId="0" fontId="37" fillId="0" borderId="1" xfId="0" applyFont="1" applyFill="1" applyBorder="1" applyAlignment="1"/>
    <xf numFmtId="0" fontId="20" fillId="0" borderId="1" xfId="0" quotePrefix="1" applyFont="1" applyFill="1" applyBorder="1" applyAlignment="1"/>
    <xf numFmtId="0" fontId="38" fillId="0" borderId="1" xfId="0" applyFont="1" applyFill="1" applyBorder="1" applyAlignment="1"/>
    <xf numFmtId="0" fontId="0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Fill="1" applyBorder="1" applyAlignment="1"/>
    <xf numFmtId="0" fontId="27" fillId="0" borderId="1" xfId="0" applyFont="1" applyFill="1" applyBorder="1" applyAlignment="1">
      <alignment vertical="center" wrapText="1"/>
    </xf>
    <xf numFmtId="0" fontId="37" fillId="0" borderId="1" xfId="0" applyFont="1" applyFill="1" applyBorder="1" applyAlignment="1">
      <alignment wrapText="1"/>
    </xf>
    <xf numFmtId="0" fontId="37" fillId="0" borderId="1" xfId="0" applyFont="1" applyFill="1" applyBorder="1" applyAlignment="1">
      <alignment horizontal="left" wrapText="1"/>
    </xf>
    <xf numFmtId="0" fontId="37" fillId="0" borderId="1" xfId="0" quotePrefix="1" applyFont="1" applyFill="1" applyBorder="1" applyAlignment="1">
      <alignment wrapText="1"/>
    </xf>
    <xf numFmtId="0" fontId="0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0" fontId="0" fillId="0" borderId="1" xfId="0" quotePrefix="1" applyFont="1" applyFill="1" applyBorder="1" applyAlignment="1"/>
    <xf numFmtId="0" fontId="0" fillId="0" borderId="1" xfId="0" applyBorder="1"/>
    <xf numFmtId="1" fontId="19" fillId="0" borderId="37" xfId="9" applyNumberFormat="1" applyFont="1" applyBorder="1" applyAlignment="1" applyProtection="1">
      <alignment vertical="center"/>
      <protection locked="0"/>
    </xf>
    <xf numFmtId="1" fontId="17" fillId="5" borderId="0" xfId="0" applyNumberFormat="1" applyFont="1" applyFill="1" applyBorder="1" applyProtection="1"/>
    <xf numFmtId="1" fontId="17" fillId="5" borderId="0" xfId="0" applyNumberFormat="1" applyFont="1" applyFill="1" applyProtection="1"/>
    <xf numFmtId="1" fontId="17" fillId="0" borderId="0" xfId="0" applyNumberFormat="1" applyFont="1" applyFill="1" applyProtection="1"/>
    <xf numFmtId="1" fontId="17" fillId="5" borderId="3" xfId="0" applyNumberFormat="1" applyFont="1" applyFill="1" applyBorder="1" applyProtection="1"/>
    <xf numFmtId="1" fontId="22" fillId="5" borderId="3" xfId="0" applyNumberFormat="1" applyFont="1" applyFill="1" applyBorder="1" applyAlignment="1" applyProtection="1">
      <alignment horizontal="center" vertical="center" wrapText="1"/>
    </xf>
    <xf numFmtId="1" fontId="22" fillId="0" borderId="0" xfId="0" applyNumberFormat="1" applyFont="1" applyFill="1" applyBorder="1" applyAlignment="1" applyProtection="1">
      <alignment horizontal="center" vertical="center" wrapText="1"/>
    </xf>
    <xf numFmtId="1" fontId="22" fillId="5" borderId="1" xfId="0" applyNumberFormat="1" applyFont="1" applyFill="1" applyBorder="1" applyAlignment="1" applyProtection="1">
      <alignment horizontal="right" vertical="center" wrapText="1"/>
    </xf>
    <xf numFmtId="1" fontId="17" fillId="0" borderId="1" xfId="0" applyNumberFormat="1" applyFont="1" applyFill="1" applyBorder="1" applyProtection="1">
      <protection locked="0"/>
    </xf>
    <xf numFmtId="1" fontId="17" fillId="0" borderId="0" xfId="0" applyNumberFormat="1" applyFont="1" applyFill="1" applyProtection="1">
      <protection locked="0"/>
    </xf>
    <xf numFmtId="1" fontId="22" fillId="0" borderId="1" xfId="0" applyNumberFormat="1" applyFont="1" applyFill="1" applyBorder="1" applyProtection="1"/>
    <xf numFmtId="1" fontId="17" fillId="0" borderId="0" xfId="0" applyNumberFormat="1" applyFont="1" applyProtection="1">
      <protection locked="0"/>
    </xf>
    <xf numFmtId="1" fontId="17" fillId="0" borderId="0" xfId="0" applyNumberFormat="1" applyFont="1" applyBorder="1" applyProtection="1">
      <protection locked="0"/>
    </xf>
    <xf numFmtId="1" fontId="0" fillId="0" borderId="0" xfId="0" applyNumberFormat="1"/>
  </cellXfs>
  <cellStyles count="16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 8" xfId="15"/>
    <cellStyle name="Normal_FORMEBI" xfId="1"/>
  </cellStyles>
  <dxfs count="0"/>
  <tableStyles count="0" defaultTableStyle="TableStyleMedium9" defaultPivotStyle="PivotStyleLight16"/>
  <colors>
    <mruColors>
      <color rgb="FFFFFFFF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L52"/>
  <sheetViews>
    <sheetView showGridLines="0" view="pageBreakPreview" zoomScale="80" zoomScaleSheetLayoutView="80" workbookViewId="0">
      <selection activeCell="D9" sqref="D9:D13"/>
    </sheetView>
  </sheetViews>
  <sheetFormatPr defaultRowHeight="15"/>
  <cols>
    <col min="1" max="1" width="6.28515625" style="218" bestFit="1" customWidth="1"/>
    <col min="2" max="2" width="13.140625" style="218" customWidth="1"/>
    <col min="3" max="3" width="17.85546875" style="218" customWidth="1"/>
    <col min="4" max="4" width="15.140625" style="218" customWidth="1"/>
    <col min="5" max="5" width="24.5703125" style="218" customWidth="1"/>
    <col min="6" max="6" width="19.140625" style="219" customWidth="1"/>
    <col min="7" max="7" width="21.28515625" style="219" customWidth="1"/>
    <col min="8" max="8" width="19.140625" style="219" customWidth="1"/>
    <col min="9" max="9" width="16.42578125" style="218" bestFit="1" customWidth="1"/>
    <col min="10" max="10" width="17.42578125" style="218" customWidth="1"/>
    <col min="11" max="11" width="13.140625" style="218" bestFit="1" customWidth="1"/>
    <col min="12" max="12" width="15.28515625" style="218" customWidth="1"/>
    <col min="13" max="16384" width="9.140625" style="218"/>
  </cols>
  <sheetData>
    <row r="1" spans="1:12" s="229" customFormat="1">
      <c r="A1" s="282" t="s">
        <v>242</v>
      </c>
      <c r="B1" s="267"/>
      <c r="C1" s="267"/>
      <c r="D1" s="267"/>
      <c r="E1" s="268"/>
      <c r="F1" s="262"/>
      <c r="G1" s="268"/>
      <c r="H1" s="281"/>
      <c r="I1" s="267"/>
      <c r="J1" s="268"/>
      <c r="K1" s="268"/>
      <c r="L1" s="280" t="s">
        <v>97</v>
      </c>
    </row>
    <row r="2" spans="1:12" s="229" customFormat="1">
      <c r="A2" s="279" t="s">
        <v>104</v>
      </c>
      <c r="B2" s="267"/>
      <c r="C2" s="267"/>
      <c r="D2" s="267"/>
      <c r="E2" s="268"/>
      <c r="F2" s="262"/>
      <c r="G2" s="268"/>
      <c r="H2" s="278"/>
      <c r="I2" s="267"/>
      <c r="J2" s="268"/>
      <c r="K2" s="268"/>
      <c r="L2" s="277" t="s">
        <v>722</v>
      </c>
    </row>
    <row r="3" spans="1:12" s="229" customFormat="1">
      <c r="A3" s="276"/>
      <c r="B3" s="267"/>
      <c r="C3" s="275"/>
      <c r="D3" s="274"/>
      <c r="E3" s="268"/>
      <c r="F3" s="273"/>
      <c r="G3" s="268"/>
      <c r="H3" s="268"/>
      <c r="I3" s="262"/>
      <c r="J3" s="267"/>
      <c r="K3" s="267"/>
      <c r="L3" s="266"/>
    </row>
    <row r="4" spans="1:12" s="229" customFormat="1">
      <c r="A4" s="305" t="s">
        <v>215</v>
      </c>
      <c r="B4" s="262"/>
      <c r="C4" s="262"/>
      <c r="D4" s="306" t="s">
        <v>404</v>
      </c>
      <c r="E4" s="297"/>
      <c r="F4" s="228"/>
      <c r="G4" s="221"/>
      <c r="H4" s="298"/>
      <c r="I4" s="297"/>
      <c r="J4" s="299"/>
      <c r="K4" s="221"/>
      <c r="L4" s="300"/>
    </row>
    <row r="5" spans="1:12" s="229" customFormat="1" ht="15.75" thickBot="1">
      <c r="A5" s="272"/>
      <c r="B5" s="268"/>
      <c r="C5" s="271"/>
      <c r="D5" s="270"/>
      <c r="E5" s="268"/>
      <c r="F5" s="269"/>
      <c r="G5" s="269"/>
      <c r="H5" s="269"/>
      <c r="I5" s="268"/>
      <c r="J5" s="267"/>
      <c r="K5" s="267"/>
      <c r="L5" s="266"/>
    </row>
    <row r="6" spans="1:12" ht="15.75" thickBot="1">
      <c r="A6" s="265"/>
      <c r="B6" s="264"/>
      <c r="C6" s="263"/>
      <c r="D6" s="263"/>
      <c r="E6" s="263"/>
      <c r="F6" s="262"/>
      <c r="G6" s="262"/>
      <c r="H6" s="262"/>
      <c r="I6" s="387" t="s">
        <v>364</v>
      </c>
      <c r="J6" s="388"/>
      <c r="K6" s="389"/>
      <c r="L6" s="261"/>
    </row>
    <row r="7" spans="1:12" s="249" customFormat="1" ht="51.75" thickBot="1">
      <c r="A7" s="260" t="s">
        <v>64</v>
      </c>
      <c r="B7" s="259" t="s">
        <v>105</v>
      </c>
      <c r="C7" s="259" t="s">
        <v>363</v>
      </c>
      <c r="D7" s="258" t="s">
        <v>221</v>
      </c>
      <c r="E7" s="257" t="s">
        <v>362</v>
      </c>
      <c r="F7" s="256" t="s">
        <v>361</v>
      </c>
      <c r="G7" s="255" t="s">
        <v>188</v>
      </c>
      <c r="H7" s="254" t="s">
        <v>185</v>
      </c>
      <c r="I7" s="253" t="s">
        <v>360</v>
      </c>
      <c r="J7" s="252" t="s">
        <v>218</v>
      </c>
      <c r="K7" s="251" t="s">
        <v>189</v>
      </c>
      <c r="L7" s="250" t="s">
        <v>190</v>
      </c>
    </row>
    <row r="8" spans="1:12" s="248" customFormat="1">
      <c r="A8" s="310">
        <v>1</v>
      </c>
      <c r="B8" s="311">
        <v>2</v>
      </c>
      <c r="C8" s="312">
        <v>3</v>
      </c>
      <c r="D8" s="312">
        <v>4</v>
      </c>
      <c r="E8" s="310">
        <v>5</v>
      </c>
      <c r="F8" s="311">
        <v>6</v>
      </c>
      <c r="G8" s="312">
        <v>7</v>
      </c>
      <c r="H8" s="311">
        <v>8</v>
      </c>
      <c r="I8" s="310">
        <v>9</v>
      </c>
      <c r="J8" s="311">
        <v>10</v>
      </c>
      <c r="K8" s="313">
        <v>11</v>
      </c>
      <c r="L8" s="314">
        <v>12</v>
      </c>
    </row>
    <row r="9" spans="1:12" ht="30">
      <c r="A9" s="315">
        <v>1</v>
      </c>
      <c r="B9" s="410">
        <v>42640</v>
      </c>
      <c r="C9" s="416" t="s">
        <v>402</v>
      </c>
      <c r="D9" s="412">
        <v>15000</v>
      </c>
      <c r="E9" s="335" t="s">
        <v>723</v>
      </c>
      <c r="F9" s="336" t="s">
        <v>727</v>
      </c>
      <c r="G9" s="336" t="s">
        <v>732</v>
      </c>
      <c r="H9" s="417" t="s">
        <v>403</v>
      </c>
      <c r="I9" s="243"/>
      <c r="J9" s="243"/>
      <c r="K9" s="318"/>
      <c r="L9" s="317"/>
    </row>
    <row r="10" spans="1:12" ht="25.5">
      <c r="A10" s="315">
        <v>2</v>
      </c>
      <c r="B10" s="411">
        <v>42640</v>
      </c>
      <c r="C10" s="416" t="s">
        <v>402</v>
      </c>
      <c r="D10" s="413">
        <v>23000</v>
      </c>
      <c r="E10" s="414" t="s">
        <v>738</v>
      </c>
      <c r="F10" s="415" t="s">
        <v>728</v>
      </c>
      <c r="G10" s="415" t="s">
        <v>733</v>
      </c>
      <c r="H10" s="417" t="s">
        <v>737</v>
      </c>
      <c r="I10" s="243"/>
      <c r="J10" s="243"/>
      <c r="K10" s="318"/>
      <c r="L10" s="317"/>
    </row>
    <row r="11" spans="1:12" ht="25.5">
      <c r="A11" s="315">
        <v>3</v>
      </c>
      <c r="B11" s="411">
        <v>42641</v>
      </c>
      <c r="C11" s="416" t="s">
        <v>402</v>
      </c>
      <c r="D11" s="413">
        <v>30000</v>
      </c>
      <c r="E11" s="414" t="s">
        <v>724</v>
      </c>
      <c r="F11" s="415" t="s">
        <v>729</v>
      </c>
      <c r="G11" s="415" t="s">
        <v>734</v>
      </c>
      <c r="H11" s="417" t="s">
        <v>737</v>
      </c>
      <c r="I11" s="243"/>
      <c r="J11" s="243"/>
      <c r="K11" s="318"/>
      <c r="L11" s="317"/>
    </row>
    <row r="12" spans="1:12" ht="30">
      <c r="A12" s="315">
        <v>4</v>
      </c>
      <c r="B12" s="411">
        <v>42640</v>
      </c>
      <c r="C12" s="416" t="s">
        <v>402</v>
      </c>
      <c r="D12" s="413">
        <v>37000</v>
      </c>
      <c r="E12" s="414" t="s">
        <v>725</v>
      </c>
      <c r="F12" s="415" t="s">
        <v>730</v>
      </c>
      <c r="G12" s="415" t="s">
        <v>735</v>
      </c>
      <c r="H12" s="417" t="s">
        <v>403</v>
      </c>
      <c r="I12" s="243"/>
      <c r="J12" s="243"/>
      <c r="K12" s="318"/>
      <c r="L12" s="317"/>
    </row>
    <row r="13" spans="1:12" ht="30">
      <c r="A13" s="315">
        <v>5</v>
      </c>
      <c r="B13" s="411">
        <v>42648</v>
      </c>
      <c r="C13" s="416" t="s">
        <v>402</v>
      </c>
      <c r="D13" s="413">
        <v>50000</v>
      </c>
      <c r="E13" s="414" t="s">
        <v>726</v>
      </c>
      <c r="F13" s="415" t="s">
        <v>731</v>
      </c>
      <c r="G13" s="415" t="s">
        <v>736</v>
      </c>
      <c r="H13" s="417" t="s">
        <v>403</v>
      </c>
      <c r="I13" s="243"/>
      <c r="J13" s="243"/>
      <c r="K13" s="318"/>
      <c r="L13" s="317"/>
    </row>
    <row r="14" spans="1:12" ht="15.75">
      <c r="A14" s="315">
        <v>6</v>
      </c>
      <c r="B14" s="350"/>
      <c r="C14" s="338"/>
      <c r="D14" s="347"/>
      <c r="E14" s="338"/>
      <c r="F14" s="348"/>
      <c r="G14" s="351"/>
      <c r="H14" s="342"/>
      <c r="I14" s="243"/>
      <c r="J14" s="243"/>
      <c r="K14" s="318"/>
      <c r="L14" s="317"/>
    </row>
    <row r="15" spans="1:12">
      <c r="A15" s="315">
        <v>7</v>
      </c>
      <c r="B15" s="337"/>
      <c r="C15" s="338"/>
      <c r="D15" s="339"/>
      <c r="E15" s="340"/>
      <c r="F15" s="341"/>
      <c r="G15" s="341"/>
      <c r="H15" s="342"/>
      <c r="I15" s="243"/>
      <c r="J15" s="243"/>
      <c r="K15" s="318"/>
      <c r="L15" s="317"/>
    </row>
    <row r="16" spans="1:12">
      <c r="A16" s="315">
        <v>8</v>
      </c>
      <c r="B16" s="343"/>
      <c r="C16" s="338"/>
      <c r="D16" s="339"/>
      <c r="E16" s="344"/>
      <c r="F16" s="345"/>
      <c r="G16" s="345"/>
      <c r="H16" s="342"/>
      <c r="I16" s="243"/>
      <c r="J16" s="243"/>
      <c r="K16" s="318"/>
      <c r="L16" s="317"/>
    </row>
    <row r="17" spans="1:12">
      <c r="A17" s="315">
        <v>9</v>
      </c>
      <c r="B17" s="346"/>
      <c r="C17" s="338"/>
      <c r="D17" s="339"/>
      <c r="E17" s="338"/>
      <c r="F17" s="341"/>
      <c r="G17" s="341"/>
      <c r="H17" s="342"/>
      <c r="I17" s="243"/>
      <c r="J17" s="243"/>
      <c r="K17" s="318"/>
      <c r="L17" s="317"/>
    </row>
    <row r="18" spans="1:12">
      <c r="A18" s="315">
        <v>10</v>
      </c>
      <c r="B18" s="343"/>
      <c r="C18" s="338"/>
      <c r="D18" s="347"/>
      <c r="E18" s="338"/>
      <c r="F18" s="348"/>
      <c r="G18" s="348"/>
      <c r="H18" s="349"/>
      <c r="I18" s="243"/>
      <c r="J18" s="243"/>
      <c r="K18" s="318"/>
      <c r="L18" s="317"/>
    </row>
    <row r="19" spans="1:12">
      <c r="A19" s="315">
        <v>11</v>
      </c>
      <c r="B19" s="352"/>
      <c r="C19" s="338"/>
      <c r="D19" s="347"/>
      <c r="E19" s="338"/>
      <c r="F19" s="353"/>
      <c r="G19" s="353"/>
      <c r="H19" s="349"/>
      <c r="I19" s="243"/>
      <c r="J19" s="243"/>
      <c r="K19" s="318"/>
      <c r="L19" s="317"/>
    </row>
    <row r="20" spans="1:12">
      <c r="A20" s="315">
        <v>12</v>
      </c>
      <c r="B20" s="316"/>
      <c r="C20" s="317"/>
      <c r="D20" s="319"/>
      <c r="E20" s="317"/>
      <c r="F20" s="321"/>
      <c r="G20" s="321"/>
      <c r="H20" s="245"/>
      <c r="I20" s="243"/>
      <c r="J20" s="243"/>
      <c r="K20" s="318"/>
      <c r="L20" s="317"/>
    </row>
    <row r="21" spans="1:12">
      <c r="A21" s="315">
        <v>13</v>
      </c>
      <c r="B21" s="316"/>
      <c r="C21" s="317"/>
      <c r="D21" s="319"/>
      <c r="E21" s="317"/>
      <c r="F21" s="320"/>
      <c r="G21" s="320"/>
      <c r="H21" s="245"/>
      <c r="I21" s="243"/>
      <c r="J21" s="243"/>
      <c r="K21" s="318"/>
      <c r="L21" s="317"/>
    </row>
    <row r="22" spans="1:12">
      <c r="A22" s="315">
        <v>14</v>
      </c>
      <c r="B22" s="316"/>
      <c r="C22" s="317"/>
      <c r="D22" s="319"/>
      <c r="E22" s="317"/>
      <c r="F22" s="321"/>
      <c r="G22" s="321"/>
      <c r="H22" s="245"/>
      <c r="I22" s="243"/>
      <c r="J22" s="243"/>
      <c r="K22" s="318"/>
      <c r="L22" s="317"/>
    </row>
    <row r="23" spans="1:12">
      <c r="A23" s="315">
        <v>15</v>
      </c>
      <c r="B23" s="316"/>
      <c r="C23" s="317"/>
      <c r="D23" s="319"/>
      <c r="E23" s="317"/>
      <c r="F23" s="320"/>
      <c r="G23" s="320"/>
      <c r="H23" s="245"/>
      <c r="I23" s="243"/>
      <c r="J23" s="243"/>
      <c r="K23" s="318"/>
      <c r="L23" s="317"/>
    </row>
    <row r="24" spans="1:12">
      <c r="A24" s="315">
        <v>16</v>
      </c>
      <c r="B24" s="316"/>
      <c r="C24" s="317"/>
      <c r="D24" s="319"/>
      <c r="E24" s="317"/>
      <c r="F24" s="321"/>
      <c r="G24" s="321"/>
      <c r="H24" s="245"/>
      <c r="I24" s="243"/>
      <c r="J24" s="243"/>
      <c r="K24" s="318"/>
      <c r="L24" s="317"/>
    </row>
    <row r="25" spans="1:12">
      <c r="A25" s="315">
        <v>17</v>
      </c>
      <c r="B25" s="316"/>
      <c r="C25" s="317"/>
      <c r="D25" s="319"/>
      <c r="E25" s="317"/>
      <c r="F25" s="320"/>
      <c r="G25" s="320"/>
      <c r="H25" s="245"/>
      <c r="I25" s="243"/>
      <c r="J25" s="243"/>
      <c r="K25" s="318"/>
      <c r="L25" s="317"/>
    </row>
    <row r="26" spans="1:12">
      <c r="A26" s="315">
        <v>18</v>
      </c>
      <c r="B26" s="316"/>
      <c r="C26" s="317"/>
      <c r="D26" s="319"/>
      <c r="E26" s="317"/>
      <c r="F26" s="321"/>
      <c r="G26" s="321"/>
      <c r="H26" s="245"/>
      <c r="I26" s="243"/>
      <c r="J26" s="243"/>
      <c r="K26" s="318"/>
      <c r="L26" s="317"/>
    </row>
    <row r="27" spans="1:12">
      <c r="A27" s="315">
        <v>19</v>
      </c>
      <c r="B27" s="316"/>
      <c r="C27" s="317"/>
      <c r="D27" s="319"/>
      <c r="E27" s="317"/>
      <c r="F27" s="320"/>
      <c r="G27" s="320"/>
      <c r="H27" s="245"/>
      <c r="I27" s="243"/>
      <c r="J27" s="243"/>
      <c r="K27" s="318"/>
      <c r="L27" s="317"/>
    </row>
    <row r="28" spans="1:12">
      <c r="A28" s="315">
        <v>20</v>
      </c>
      <c r="B28" s="316"/>
      <c r="C28" s="317"/>
      <c r="D28" s="247"/>
      <c r="E28" s="322"/>
      <c r="F28" s="320"/>
      <c r="G28" s="320"/>
      <c r="H28" s="245"/>
      <c r="I28" s="323"/>
      <c r="J28" s="243"/>
      <c r="K28" s="324"/>
      <c r="L28" s="325"/>
    </row>
    <row r="29" spans="1:12">
      <c r="A29" s="315">
        <v>21</v>
      </c>
      <c r="B29" s="316"/>
      <c r="C29" s="317"/>
      <c r="D29" s="247"/>
      <c r="E29" s="246"/>
      <c r="F29" s="309"/>
      <c r="G29" s="309"/>
      <c r="H29" s="245"/>
      <c r="I29" s="244"/>
      <c r="J29" s="243"/>
      <c r="K29" s="242"/>
      <c r="L29" s="241"/>
    </row>
    <row r="30" spans="1:12" ht="15.75" thickBot="1">
      <c r="A30" s="240" t="s">
        <v>217</v>
      </c>
      <c r="B30" s="239"/>
      <c r="C30" s="238"/>
      <c r="D30" s="237"/>
      <c r="E30" s="236"/>
      <c r="F30" s="235"/>
      <c r="G30" s="235"/>
      <c r="H30" s="235"/>
      <c r="I30" s="234"/>
      <c r="J30" s="233"/>
      <c r="K30" s="232"/>
      <c r="L30" s="231"/>
    </row>
    <row r="31" spans="1:12">
      <c r="A31" s="221"/>
      <c r="B31" s="222"/>
      <c r="C31" s="221"/>
      <c r="D31" s="222"/>
      <c r="E31" s="221"/>
      <c r="F31" s="222"/>
      <c r="G31" s="221"/>
      <c r="H31" s="222"/>
      <c r="I31" s="221"/>
      <c r="J31" s="222"/>
      <c r="K31" s="221"/>
      <c r="L31" s="222"/>
    </row>
    <row r="32" spans="1:12">
      <c r="A32" s="221"/>
      <c r="B32" s="228"/>
      <c r="C32" s="221"/>
      <c r="D32" s="228"/>
      <c r="E32" s="221"/>
      <c r="F32" s="228"/>
      <c r="G32" s="221"/>
      <c r="H32" s="228"/>
      <c r="I32" s="221"/>
      <c r="J32" s="228"/>
      <c r="K32" s="221"/>
      <c r="L32" s="228"/>
    </row>
    <row r="33" spans="1:12" s="229" customFormat="1">
      <c r="A33" s="386" t="s">
        <v>333</v>
      </c>
      <c r="B33" s="386"/>
      <c r="C33" s="386"/>
      <c r="D33" s="386"/>
      <c r="E33" s="386"/>
      <c r="F33" s="386"/>
      <c r="G33" s="386"/>
      <c r="H33" s="386"/>
      <c r="I33" s="386"/>
      <c r="J33" s="386"/>
      <c r="K33" s="386"/>
      <c r="L33" s="386"/>
    </row>
    <row r="34" spans="1:12" s="230" customFormat="1" ht="12.75">
      <c r="A34" s="386" t="s">
        <v>359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</row>
    <row r="35" spans="1:12" s="230" customFormat="1" ht="12.75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</row>
    <row r="36" spans="1:12" s="229" customFormat="1">
      <c r="A36" s="386" t="s">
        <v>358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</row>
    <row r="37" spans="1:12" s="229" customFormat="1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</row>
    <row r="38" spans="1:12" s="229" customFormat="1">
      <c r="A38" s="386" t="s">
        <v>357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</row>
    <row r="39" spans="1:12" s="229" customFormat="1">
      <c r="A39" s="221"/>
      <c r="B39" s="222"/>
      <c r="C39" s="221"/>
      <c r="D39" s="222"/>
      <c r="E39" s="221"/>
      <c r="F39" s="222"/>
      <c r="G39" s="221"/>
      <c r="H39" s="222"/>
      <c r="I39" s="221"/>
      <c r="J39" s="222"/>
      <c r="K39" s="221"/>
      <c r="L39" s="222"/>
    </row>
    <row r="40" spans="1:12" s="229" customFormat="1">
      <c r="A40" s="221"/>
      <c r="B40" s="228"/>
      <c r="C40" s="221"/>
      <c r="D40" s="228"/>
      <c r="E40" s="221"/>
      <c r="F40" s="228"/>
      <c r="G40" s="221"/>
      <c r="H40" s="228"/>
      <c r="I40" s="221"/>
      <c r="J40" s="228"/>
      <c r="K40" s="221"/>
      <c r="L40" s="228"/>
    </row>
    <row r="41" spans="1:12" s="229" customFormat="1">
      <c r="A41" s="221"/>
      <c r="B41" s="222"/>
      <c r="C41" s="221"/>
      <c r="D41" s="222"/>
      <c r="E41" s="221"/>
      <c r="F41" s="222"/>
      <c r="G41" s="221"/>
      <c r="H41" s="222"/>
      <c r="I41" s="221"/>
      <c r="J41" s="222"/>
      <c r="K41" s="221"/>
      <c r="L41" s="222"/>
    </row>
    <row r="42" spans="1:12">
      <c r="A42" s="221"/>
      <c r="B42" s="228"/>
      <c r="C42" s="221"/>
      <c r="D42" s="228"/>
      <c r="E42" s="221"/>
      <c r="F42" s="228"/>
      <c r="G42" s="221"/>
      <c r="H42" s="228"/>
      <c r="I42" s="221"/>
      <c r="J42" s="228"/>
      <c r="K42" s="221"/>
      <c r="L42" s="228"/>
    </row>
    <row r="43" spans="1:12" s="223" customFormat="1">
      <c r="A43" s="392" t="s">
        <v>96</v>
      </c>
      <c r="B43" s="392"/>
      <c r="C43" s="222"/>
      <c r="D43" s="221"/>
      <c r="E43" s="222"/>
      <c r="F43" s="222"/>
      <c r="G43" s="221"/>
      <c r="H43" s="222"/>
      <c r="I43" s="222"/>
      <c r="J43" s="221"/>
      <c r="K43" s="222"/>
      <c r="L43" s="221"/>
    </row>
    <row r="44" spans="1:12" s="223" customFormat="1">
      <c r="A44" s="222"/>
      <c r="B44" s="221"/>
      <c r="C44" s="226"/>
      <c r="D44" s="227"/>
      <c r="E44" s="226"/>
      <c r="F44" s="222"/>
      <c r="G44" s="221"/>
      <c r="H44" s="225"/>
      <c r="I44" s="222"/>
      <c r="J44" s="221"/>
      <c r="K44" s="222"/>
      <c r="L44" s="221"/>
    </row>
    <row r="45" spans="1:12" s="223" customFormat="1" ht="15" customHeight="1">
      <c r="A45" s="222"/>
      <c r="B45" s="221"/>
      <c r="C45" s="385" t="s">
        <v>209</v>
      </c>
      <c r="D45" s="385"/>
      <c r="E45" s="385"/>
      <c r="F45" s="222"/>
      <c r="G45" s="221"/>
      <c r="H45" s="390" t="s">
        <v>356</v>
      </c>
      <c r="I45" s="224"/>
      <c r="J45" s="221"/>
      <c r="K45" s="222"/>
      <c r="L45" s="221"/>
    </row>
    <row r="46" spans="1:12" s="223" customFormat="1">
      <c r="A46" s="222"/>
      <c r="B46" s="221"/>
      <c r="C46" s="222"/>
      <c r="D46" s="221"/>
      <c r="E46" s="222"/>
      <c r="F46" s="222"/>
      <c r="G46" s="221"/>
      <c r="H46" s="391"/>
      <c r="I46" s="224"/>
      <c r="J46" s="221"/>
      <c r="K46" s="222"/>
      <c r="L46" s="221"/>
    </row>
    <row r="47" spans="1:12" s="220" customFormat="1">
      <c r="A47" s="222"/>
      <c r="B47" s="221"/>
      <c r="C47" s="385" t="s">
        <v>103</v>
      </c>
      <c r="D47" s="385"/>
      <c r="E47" s="385"/>
      <c r="F47" s="222"/>
      <c r="G47" s="221"/>
      <c r="H47" s="222"/>
      <c r="I47" s="222"/>
      <c r="J47" s="221"/>
      <c r="K47" s="222"/>
      <c r="L47" s="221"/>
    </row>
    <row r="48" spans="1:12" s="220" customFormat="1">
      <c r="E48" s="218"/>
    </row>
    <row r="49" spans="5:5" s="220" customFormat="1">
      <c r="E49" s="218"/>
    </row>
    <row r="50" spans="5:5" s="220" customFormat="1">
      <c r="E50" s="218"/>
    </row>
    <row r="51" spans="5:5" s="220" customFormat="1">
      <c r="E51" s="218"/>
    </row>
    <row r="52" spans="5:5" s="220" customFormat="1"/>
  </sheetData>
  <mergeCells count="9">
    <mergeCell ref="C47:E47"/>
    <mergeCell ref="A34:L35"/>
    <mergeCell ref="A36:L37"/>
    <mergeCell ref="A38:L38"/>
    <mergeCell ref="I6:K6"/>
    <mergeCell ref="H45:H46"/>
    <mergeCell ref="A43:B43"/>
    <mergeCell ref="A33:L33"/>
    <mergeCell ref="C45:E45"/>
  </mergeCells>
  <dataValidations count="5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3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30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5:B30 B9:B12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3:B14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9:H17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tabColor rgb="FFFFFF00"/>
    <pageSetUpPr fitToPage="1"/>
  </sheetPr>
  <dimension ref="A1:K25"/>
  <sheetViews>
    <sheetView showGridLines="0" view="pageBreakPreview" zoomScale="80" zoomScaleSheetLayoutView="80" workbookViewId="0">
      <selection activeCell="N35" sqref="N35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57" t="s">
        <v>349</v>
      </c>
      <c r="B1" s="59"/>
      <c r="C1" s="59"/>
      <c r="D1" s="59"/>
      <c r="E1" s="59"/>
      <c r="F1" s="59"/>
      <c r="G1" s="59"/>
      <c r="H1" s="59"/>
      <c r="I1" s="393" t="s">
        <v>97</v>
      </c>
      <c r="J1" s="393"/>
      <c r="K1" s="84"/>
    </row>
    <row r="2" spans="1:11">
      <c r="A2" s="59" t="s">
        <v>104</v>
      </c>
      <c r="B2" s="59"/>
      <c r="C2" s="59"/>
      <c r="D2" s="59"/>
      <c r="E2" s="59"/>
      <c r="F2" s="59"/>
      <c r="G2" s="59"/>
      <c r="H2" s="59"/>
      <c r="I2" s="397" t="str">
        <f>'ფორმა N1'!L2</f>
        <v>21.09-08.10</v>
      </c>
      <c r="J2" s="398"/>
      <c r="K2" s="84"/>
    </row>
    <row r="3" spans="1:11">
      <c r="A3" s="59"/>
      <c r="B3" s="59"/>
      <c r="C3" s="59"/>
      <c r="D3" s="59"/>
      <c r="E3" s="59"/>
      <c r="F3" s="59"/>
      <c r="G3" s="59"/>
      <c r="H3" s="59"/>
      <c r="I3" s="58"/>
      <c r="J3" s="58"/>
      <c r="K3" s="84"/>
    </row>
    <row r="4" spans="1:11">
      <c r="A4" s="59" t="e">
        <f>#REF!</f>
        <v>#REF!</v>
      </c>
      <c r="B4" s="59"/>
      <c r="C4" s="59"/>
      <c r="D4" s="59"/>
      <c r="E4" s="59"/>
      <c r="F4" s="101"/>
      <c r="G4" s="59"/>
      <c r="H4" s="59"/>
      <c r="I4" s="59"/>
      <c r="J4" s="59"/>
      <c r="K4" s="84"/>
    </row>
    <row r="5" spans="1:11">
      <c r="A5" s="182" t="str">
        <f>'ფორმა N1'!D4</f>
        <v>ააიპ ილია კოკაიას საარჩევნო კამპანიის ფონდი</v>
      </c>
      <c r="B5" s="303"/>
      <c r="C5" s="303"/>
      <c r="D5" s="303"/>
      <c r="E5" s="303"/>
      <c r="F5" s="304"/>
      <c r="G5" s="303"/>
      <c r="H5" s="303"/>
      <c r="I5" s="303"/>
      <c r="J5" s="303"/>
      <c r="K5" s="84"/>
    </row>
    <row r="6" spans="1:11">
      <c r="A6" s="60"/>
      <c r="B6" s="60"/>
      <c r="C6" s="59"/>
      <c r="D6" s="59"/>
      <c r="E6" s="59"/>
      <c r="F6" s="101"/>
      <c r="G6" s="59"/>
      <c r="H6" s="59"/>
      <c r="I6" s="59"/>
      <c r="J6" s="59"/>
      <c r="K6" s="84"/>
    </row>
    <row r="7" spans="1:11">
      <c r="A7" s="102"/>
      <c r="B7" s="98"/>
      <c r="C7" s="98"/>
      <c r="D7" s="98"/>
      <c r="E7" s="98"/>
      <c r="F7" s="98"/>
      <c r="G7" s="98"/>
      <c r="H7" s="98"/>
      <c r="I7" s="98"/>
      <c r="J7" s="98"/>
      <c r="K7" s="84"/>
    </row>
    <row r="8" spans="1:11" s="25" customFormat="1" ht="45">
      <c r="A8" s="104" t="s">
        <v>64</v>
      </c>
      <c r="B8" s="104" t="s">
        <v>99</v>
      </c>
      <c r="C8" s="105" t="s">
        <v>101</v>
      </c>
      <c r="D8" s="105" t="s">
        <v>216</v>
      </c>
      <c r="E8" s="105" t="s">
        <v>100</v>
      </c>
      <c r="F8" s="103" t="s">
        <v>207</v>
      </c>
      <c r="G8" s="103" t="s">
        <v>233</v>
      </c>
      <c r="H8" s="103" t="s">
        <v>234</v>
      </c>
      <c r="I8" s="103" t="s">
        <v>208</v>
      </c>
      <c r="J8" s="106" t="s">
        <v>102</v>
      </c>
      <c r="K8" s="84"/>
    </row>
    <row r="9" spans="1:11" s="25" customFormat="1">
      <c r="A9" s="124">
        <v>1</v>
      </c>
      <c r="B9" s="124">
        <v>2</v>
      </c>
      <c r="C9" s="125">
        <v>3</v>
      </c>
      <c r="D9" s="125">
        <v>4</v>
      </c>
      <c r="E9" s="125">
        <v>5</v>
      </c>
      <c r="F9" s="125">
        <v>6</v>
      </c>
      <c r="G9" s="125">
        <v>7</v>
      </c>
      <c r="H9" s="125">
        <v>8</v>
      </c>
      <c r="I9" s="125">
        <v>9</v>
      </c>
      <c r="J9" s="125">
        <v>10</v>
      </c>
      <c r="K9" s="84"/>
    </row>
    <row r="10" spans="1:11" s="25" customFormat="1" ht="15.75">
      <c r="A10" s="122">
        <v>1</v>
      </c>
      <c r="B10" s="49" t="s">
        <v>403</v>
      </c>
      <c r="C10" s="326" t="s">
        <v>405</v>
      </c>
      <c r="D10" s="123" t="s">
        <v>406</v>
      </c>
      <c r="E10" s="120">
        <v>42572</v>
      </c>
      <c r="F10" s="26">
        <v>51727.03</v>
      </c>
      <c r="G10" s="26">
        <v>155000</v>
      </c>
      <c r="H10" s="26">
        <f>191941-75</f>
        <v>191866</v>
      </c>
      <c r="I10" s="26">
        <f>F10+G10-H10</f>
        <v>14861.029999999999</v>
      </c>
      <c r="J10" s="26"/>
      <c r="K10" s="84"/>
    </row>
    <row r="11" spans="1:11">
      <c r="A11" s="83"/>
      <c r="B11" s="83"/>
      <c r="C11" s="83"/>
      <c r="D11" s="83"/>
      <c r="E11" s="83"/>
      <c r="F11" s="83"/>
      <c r="G11" s="83"/>
      <c r="H11" s="83"/>
      <c r="I11" s="83"/>
      <c r="J11" s="83"/>
    </row>
    <row r="12" spans="1:11">
      <c r="A12" s="83"/>
      <c r="B12" s="83"/>
      <c r="C12" s="83"/>
      <c r="D12" s="83"/>
      <c r="E12" s="83"/>
      <c r="F12" s="83"/>
      <c r="G12" s="83"/>
      <c r="H12" s="83"/>
      <c r="I12" s="83"/>
      <c r="J12" s="83"/>
    </row>
    <row r="13" spans="1:11">
      <c r="A13" s="83"/>
      <c r="B13" s="83"/>
      <c r="C13" s="83"/>
      <c r="D13" s="83"/>
      <c r="E13" s="83"/>
      <c r="F13" s="83"/>
      <c r="G13" s="83"/>
      <c r="H13" s="83"/>
      <c r="I13" s="83"/>
      <c r="J13" s="83"/>
    </row>
    <row r="14" spans="1:11">
      <c r="A14" s="83"/>
      <c r="B14" s="83"/>
      <c r="C14" s="83"/>
      <c r="D14" s="83"/>
      <c r="E14" s="83"/>
      <c r="F14" s="83"/>
      <c r="G14" s="83"/>
      <c r="H14" s="83"/>
      <c r="I14" s="83"/>
      <c r="J14" s="83"/>
    </row>
    <row r="15" spans="1:11">
      <c r="A15" s="83"/>
      <c r="B15" s="192" t="s">
        <v>96</v>
      </c>
      <c r="C15" s="83"/>
      <c r="D15" s="83"/>
      <c r="E15" s="83"/>
      <c r="F15" s="193"/>
      <c r="G15" s="83"/>
      <c r="H15" s="83"/>
      <c r="I15" s="83"/>
      <c r="J15" s="83"/>
    </row>
    <row r="16" spans="1:11">
      <c r="A16" s="83"/>
      <c r="B16" s="83"/>
      <c r="C16" s="83"/>
      <c r="D16" s="83"/>
      <c r="E16" s="83"/>
      <c r="F16" s="81"/>
      <c r="G16" s="81"/>
      <c r="H16" s="81"/>
      <c r="I16" s="81"/>
      <c r="J16" s="81"/>
    </row>
    <row r="17" spans="1:10">
      <c r="A17" s="83"/>
      <c r="B17" s="83"/>
      <c r="C17" s="213"/>
      <c r="D17" s="83"/>
      <c r="E17" s="83"/>
      <c r="F17" s="213"/>
      <c r="G17" s="214"/>
      <c r="H17" s="214"/>
      <c r="I17" s="81"/>
      <c r="J17" s="81"/>
    </row>
    <row r="18" spans="1:10">
      <c r="A18" s="81"/>
      <c r="B18" s="83"/>
      <c r="C18" s="194" t="s">
        <v>209</v>
      </c>
      <c r="D18" s="194"/>
      <c r="E18" s="83"/>
      <c r="F18" s="83" t="s">
        <v>214</v>
      </c>
      <c r="G18" s="81"/>
      <c r="H18" s="81"/>
      <c r="I18" s="81"/>
      <c r="J18" s="81"/>
    </row>
    <row r="19" spans="1:10">
      <c r="A19" s="81"/>
      <c r="B19" s="83"/>
      <c r="C19" s="195" t="s">
        <v>103</v>
      </c>
      <c r="D19" s="83"/>
      <c r="E19" s="83"/>
      <c r="F19" s="83" t="s">
        <v>210</v>
      </c>
      <c r="G19" s="81"/>
      <c r="H19" s="81"/>
      <c r="I19" s="81"/>
      <c r="J19" s="81"/>
    </row>
    <row r="20" spans="1:10" customFormat="1">
      <c r="A20" s="81"/>
      <c r="B20" s="83"/>
      <c r="C20" s="83"/>
      <c r="D20" s="195"/>
      <c r="E20" s="81"/>
      <c r="F20" s="81"/>
      <c r="G20" s="81"/>
      <c r="H20" s="81"/>
      <c r="I20" s="81"/>
      <c r="J20" s="81"/>
    </row>
    <row r="21" spans="1:10" customFormat="1" ht="12.75">
      <c r="A21" s="81"/>
      <c r="B21" s="81"/>
      <c r="C21" s="81"/>
      <c r="D21" s="81"/>
      <c r="E21" s="81"/>
      <c r="F21" s="81"/>
      <c r="G21" s="81"/>
      <c r="H21" s="81"/>
      <c r="I21" s="81"/>
      <c r="J21" s="81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48" customWidth="1"/>
    <col min="2" max="2" width="13.28515625" style="148" customWidth="1"/>
    <col min="3" max="3" width="21.42578125" style="148" customWidth="1"/>
    <col min="4" max="4" width="17.85546875" style="148" customWidth="1"/>
    <col min="5" max="5" width="12.7109375" style="148" customWidth="1"/>
    <col min="6" max="6" width="36.85546875" style="148" customWidth="1"/>
    <col min="7" max="7" width="22.28515625" style="148" customWidth="1"/>
    <col min="8" max="8" width="0.5703125" style="148" customWidth="1"/>
    <col min="9" max="16384" width="9.140625" style="148"/>
  </cols>
  <sheetData>
    <row r="1" spans="1:8">
      <c r="A1" s="57" t="s">
        <v>297</v>
      </c>
      <c r="B1" s="59"/>
      <c r="C1" s="59"/>
      <c r="D1" s="59"/>
      <c r="E1" s="59"/>
      <c r="F1" s="59"/>
      <c r="G1" s="128" t="s">
        <v>97</v>
      </c>
      <c r="H1" s="129"/>
    </row>
    <row r="2" spans="1:8">
      <c r="A2" s="59" t="s">
        <v>104</v>
      </c>
      <c r="B2" s="59"/>
      <c r="C2" s="59"/>
      <c r="D2" s="59"/>
      <c r="E2" s="59"/>
      <c r="F2" s="59"/>
      <c r="G2" s="277" t="str">
        <f>'ფორმა N1'!L2</f>
        <v>21.09-08.10</v>
      </c>
      <c r="H2" s="129"/>
    </row>
    <row r="3" spans="1:8">
      <c r="A3" s="59"/>
      <c r="B3" s="59"/>
      <c r="C3" s="59"/>
      <c r="D3" s="59"/>
      <c r="E3" s="59"/>
      <c r="F3" s="59"/>
      <c r="G3" s="82"/>
      <c r="H3" s="129"/>
    </row>
    <row r="4" spans="1:8">
      <c r="A4" s="60" t="str">
        <f>'[1]ფორმა N2'!A4</f>
        <v>ანგარიშვალდებული პირის დასახელება:</v>
      </c>
      <c r="B4" s="59"/>
      <c r="C4" s="59"/>
      <c r="D4" s="59"/>
      <c r="E4" s="59"/>
      <c r="F4" s="59"/>
      <c r="G4" s="59"/>
      <c r="H4" s="83"/>
    </row>
    <row r="5" spans="1:8">
      <c r="A5" s="182" t="str">
        <f>'ფორმა N1'!D4</f>
        <v>ააიპ ილია კოკაიას საარჩევნო კამპანიის ფონდი</v>
      </c>
      <c r="B5" s="182"/>
      <c r="C5" s="182"/>
      <c r="D5" s="182"/>
      <c r="E5" s="182"/>
      <c r="F5" s="182"/>
      <c r="G5" s="182"/>
      <c r="H5" s="83"/>
    </row>
    <row r="6" spans="1:8">
      <c r="A6" s="60"/>
      <c r="B6" s="59"/>
      <c r="C6" s="59"/>
      <c r="D6" s="59"/>
      <c r="E6" s="59"/>
      <c r="F6" s="59"/>
      <c r="G6" s="59"/>
      <c r="H6" s="83"/>
    </row>
    <row r="7" spans="1:8">
      <c r="A7" s="59"/>
      <c r="B7" s="59"/>
      <c r="C7" s="59"/>
      <c r="D7" s="59"/>
      <c r="E7" s="59"/>
      <c r="F7" s="59"/>
      <c r="G7" s="59"/>
      <c r="H7" s="84"/>
    </row>
    <row r="8" spans="1:8" ht="45.75" customHeight="1">
      <c r="A8" s="130" t="s">
        <v>248</v>
      </c>
      <c r="B8" s="130" t="s">
        <v>105</v>
      </c>
      <c r="C8" s="131" t="s">
        <v>295</v>
      </c>
      <c r="D8" s="131" t="s">
        <v>296</v>
      </c>
      <c r="E8" s="131" t="s">
        <v>216</v>
      </c>
      <c r="F8" s="130" t="s">
        <v>255</v>
      </c>
      <c r="G8" s="131" t="s">
        <v>249</v>
      </c>
      <c r="H8" s="84"/>
    </row>
    <row r="9" spans="1:8">
      <c r="A9" s="132" t="s">
        <v>250</v>
      </c>
      <c r="B9" s="133"/>
      <c r="C9" s="134"/>
      <c r="D9" s="135"/>
      <c r="E9" s="135"/>
      <c r="F9" s="135"/>
      <c r="G9" s="136"/>
      <c r="H9" s="84"/>
    </row>
    <row r="10" spans="1:8" ht="15.75">
      <c r="A10" s="133">
        <v>1</v>
      </c>
      <c r="B10" s="120"/>
      <c r="C10" s="137"/>
      <c r="D10" s="138"/>
      <c r="E10" s="138"/>
      <c r="F10" s="138"/>
      <c r="G10" s="139" t="str">
        <f>IF(ISBLANK(B10),"",G9+C10-D10)</f>
        <v/>
      </c>
      <c r="H10" s="84"/>
    </row>
    <row r="11" spans="1:8" ht="15.75">
      <c r="A11" s="133">
        <v>2</v>
      </c>
      <c r="B11" s="120"/>
      <c r="C11" s="137"/>
      <c r="D11" s="138"/>
      <c r="E11" s="138"/>
      <c r="F11" s="138"/>
      <c r="G11" s="139" t="str">
        <f t="shared" ref="G11:G38" si="0">IF(ISBLANK(B11),"",G10+C11-D11)</f>
        <v/>
      </c>
      <c r="H11" s="84"/>
    </row>
    <row r="12" spans="1:8" ht="15.75">
      <c r="A12" s="133">
        <v>3</v>
      </c>
      <c r="B12" s="120"/>
      <c r="C12" s="137"/>
      <c r="D12" s="138"/>
      <c r="E12" s="138"/>
      <c r="F12" s="138"/>
      <c r="G12" s="139" t="str">
        <f t="shared" si="0"/>
        <v/>
      </c>
      <c r="H12" s="84"/>
    </row>
    <row r="13" spans="1:8" ht="15.75">
      <c r="A13" s="133">
        <v>4</v>
      </c>
      <c r="B13" s="120"/>
      <c r="C13" s="137"/>
      <c r="D13" s="138"/>
      <c r="E13" s="138"/>
      <c r="F13" s="138"/>
      <c r="G13" s="139" t="str">
        <f t="shared" si="0"/>
        <v/>
      </c>
      <c r="H13" s="84"/>
    </row>
    <row r="14" spans="1:8" ht="15.75">
      <c r="A14" s="133">
        <v>5</v>
      </c>
      <c r="B14" s="120"/>
      <c r="C14" s="137"/>
      <c r="D14" s="138"/>
      <c r="E14" s="138"/>
      <c r="F14" s="138"/>
      <c r="G14" s="139" t="str">
        <f t="shared" si="0"/>
        <v/>
      </c>
      <c r="H14" s="84"/>
    </row>
    <row r="15" spans="1:8" ht="15.75">
      <c r="A15" s="133">
        <v>6</v>
      </c>
      <c r="B15" s="120"/>
      <c r="C15" s="137"/>
      <c r="D15" s="138"/>
      <c r="E15" s="138"/>
      <c r="F15" s="138"/>
      <c r="G15" s="139" t="str">
        <f t="shared" si="0"/>
        <v/>
      </c>
      <c r="H15" s="84"/>
    </row>
    <row r="16" spans="1:8" ht="15.75">
      <c r="A16" s="133">
        <v>7</v>
      </c>
      <c r="B16" s="120"/>
      <c r="C16" s="137"/>
      <c r="D16" s="138"/>
      <c r="E16" s="138"/>
      <c r="F16" s="138"/>
      <c r="G16" s="139" t="str">
        <f t="shared" si="0"/>
        <v/>
      </c>
      <c r="H16" s="84"/>
    </row>
    <row r="17" spans="1:8" ht="15.75">
      <c r="A17" s="133">
        <v>8</v>
      </c>
      <c r="B17" s="120"/>
      <c r="C17" s="137"/>
      <c r="D17" s="138"/>
      <c r="E17" s="138"/>
      <c r="F17" s="138"/>
      <c r="G17" s="139" t="str">
        <f t="shared" si="0"/>
        <v/>
      </c>
      <c r="H17" s="84"/>
    </row>
    <row r="18" spans="1:8" ht="15.75">
      <c r="A18" s="133">
        <v>9</v>
      </c>
      <c r="B18" s="120"/>
      <c r="C18" s="137"/>
      <c r="D18" s="138"/>
      <c r="E18" s="138"/>
      <c r="F18" s="138"/>
      <c r="G18" s="139" t="str">
        <f t="shared" si="0"/>
        <v/>
      </c>
      <c r="H18" s="84"/>
    </row>
    <row r="19" spans="1:8" ht="15.75">
      <c r="A19" s="133">
        <v>10</v>
      </c>
      <c r="B19" s="120"/>
      <c r="C19" s="137"/>
      <c r="D19" s="138"/>
      <c r="E19" s="138"/>
      <c r="F19" s="138"/>
      <c r="G19" s="139" t="str">
        <f t="shared" si="0"/>
        <v/>
      </c>
      <c r="H19" s="84"/>
    </row>
    <row r="20" spans="1:8" ht="15.75">
      <c r="A20" s="133">
        <v>11</v>
      </c>
      <c r="B20" s="120"/>
      <c r="C20" s="137"/>
      <c r="D20" s="138"/>
      <c r="E20" s="138"/>
      <c r="F20" s="138"/>
      <c r="G20" s="139" t="str">
        <f t="shared" si="0"/>
        <v/>
      </c>
      <c r="H20" s="84"/>
    </row>
    <row r="21" spans="1:8" ht="15.75">
      <c r="A21" s="133">
        <v>12</v>
      </c>
      <c r="B21" s="120"/>
      <c r="C21" s="137"/>
      <c r="D21" s="138"/>
      <c r="E21" s="138"/>
      <c r="F21" s="138"/>
      <c r="G21" s="139" t="str">
        <f t="shared" si="0"/>
        <v/>
      </c>
      <c r="H21" s="84"/>
    </row>
    <row r="22" spans="1:8" ht="15.75">
      <c r="A22" s="133">
        <v>13</v>
      </c>
      <c r="B22" s="120"/>
      <c r="C22" s="137"/>
      <c r="D22" s="138"/>
      <c r="E22" s="138"/>
      <c r="F22" s="138"/>
      <c r="G22" s="139" t="str">
        <f t="shared" si="0"/>
        <v/>
      </c>
      <c r="H22" s="84"/>
    </row>
    <row r="23" spans="1:8" ht="15.75">
      <c r="A23" s="133">
        <v>14</v>
      </c>
      <c r="B23" s="120"/>
      <c r="C23" s="137"/>
      <c r="D23" s="138"/>
      <c r="E23" s="138"/>
      <c r="F23" s="138"/>
      <c r="G23" s="139" t="str">
        <f t="shared" si="0"/>
        <v/>
      </c>
      <c r="H23" s="84"/>
    </row>
    <row r="24" spans="1:8" ht="15.75">
      <c r="A24" s="133">
        <v>15</v>
      </c>
      <c r="B24" s="120"/>
      <c r="C24" s="137"/>
      <c r="D24" s="138"/>
      <c r="E24" s="138"/>
      <c r="F24" s="138"/>
      <c r="G24" s="139" t="str">
        <f t="shared" si="0"/>
        <v/>
      </c>
      <c r="H24" s="84"/>
    </row>
    <row r="25" spans="1:8" ht="15.75">
      <c r="A25" s="133">
        <v>16</v>
      </c>
      <c r="B25" s="120"/>
      <c r="C25" s="137"/>
      <c r="D25" s="138"/>
      <c r="E25" s="138"/>
      <c r="F25" s="138"/>
      <c r="G25" s="139" t="str">
        <f t="shared" si="0"/>
        <v/>
      </c>
      <c r="H25" s="84"/>
    </row>
    <row r="26" spans="1:8" ht="15.75">
      <c r="A26" s="133">
        <v>17</v>
      </c>
      <c r="B26" s="120"/>
      <c r="C26" s="137"/>
      <c r="D26" s="138"/>
      <c r="E26" s="138"/>
      <c r="F26" s="138"/>
      <c r="G26" s="139" t="str">
        <f t="shared" si="0"/>
        <v/>
      </c>
      <c r="H26" s="84"/>
    </row>
    <row r="27" spans="1:8" ht="15.75">
      <c r="A27" s="133">
        <v>18</v>
      </c>
      <c r="B27" s="120"/>
      <c r="C27" s="137"/>
      <c r="D27" s="138"/>
      <c r="E27" s="138"/>
      <c r="F27" s="138"/>
      <c r="G27" s="139" t="str">
        <f t="shared" si="0"/>
        <v/>
      </c>
      <c r="H27" s="84"/>
    </row>
    <row r="28" spans="1:8" ht="15.75">
      <c r="A28" s="133">
        <v>19</v>
      </c>
      <c r="B28" s="120"/>
      <c r="C28" s="137"/>
      <c r="D28" s="138"/>
      <c r="E28" s="138"/>
      <c r="F28" s="138"/>
      <c r="G28" s="139" t="str">
        <f t="shared" si="0"/>
        <v/>
      </c>
      <c r="H28" s="84"/>
    </row>
    <row r="29" spans="1:8" ht="15.75">
      <c r="A29" s="133">
        <v>20</v>
      </c>
      <c r="B29" s="120"/>
      <c r="C29" s="137"/>
      <c r="D29" s="138"/>
      <c r="E29" s="138"/>
      <c r="F29" s="138"/>
      <c r="G29" s="139" t="str">
        <f t="shared" si="0"/>
        <v/>
      </c>
      <c r="H29" s="84"/>
    </row>
    <row r="30" spans="1:8" ht="15.75">
      <c r="A30" s="133">
        <v>21</v>
      </c>
      <c r="B30" s="120"/>
      <c r="C30" s="140"/>
      <c r="D30" s="141"/>
      <c r="E30" s="141"/>
      <c r="F30" s="141"/>
      <c r="G30" s="139" t="str">
        <f t="shared" si="0"/>
        <v/>
      </c>
      <c r="H30" s="84"/>
    </row>
    <row r="31" spans="1:8" ht="15.75">
      <c r="A31" s="133">
        <v>22</v>
      </c>
      <c r="B31" s="120"/>
      <c r="C31" s="140"/>
      <c r="D31" s="141"/>
      <c r="E31" s="141"/>
      <c r="F31" s="141"/>
      <c r="G31" s="139" t="str">
        <f t="shared" si="0"/>
        <v/>
      </c>
      <c r="H31" s="84"/>
    </row>
    <row r="32" spans="1:8" ht="15.75">
      <c r="A32" s="133">
        <v>23</v>
      </c>
      <c r="B32" s="120"/>
      <c r="C32" s="140"/>
      <c r="D32" s="141"/>
      <c r="E32" s="141"/>
      <c r="F32" s="141"/>
      <c r="G32" s="139" t="str">
        <f t="shared" si="0"/>
        <v/>
      </c>
      <c r="H32" s="84"/>
    </row>
    <row r="33" spans="1:10" ht="15.75">
      <c r="A33" s="133">
        <v>24</v>
      </c>
      <c r="B33" s="120"/>
      <c r="C33" s="140"/>
      <c r="D33" s="141"/>
      <c r="E33" s="141"/>
      <c r="F33" s="141"/>
      <c r="G33" s="139" t="str">
        <f t="shared" si="0"/>
        <v/>
      </c>
      <c r="H33" s="84"/>
    </row>
    <row r="34" spans="1:10" ht="15.75">
      <c r="A34" s="133">
        <v>25</v>
      </c>
      <c r="B34" s="120"/>
      <c r="C34" s="140"/>
      <c r="D34" s="141"/>
      <c r="E34" s="141"/>
      <c r="F34" s="141"/>
      <c r="G34" s="139" t="str">
        <f t="shared" si="0"/>
        <v/>
      </c>
      <c r="H34" s="84"/>
    </row>
    <row r="35" spans="1:10" ht="15.75">
      <c r="A35" s="133">
        <v>26</v>
      </c>
      <c r="B35" s="120"/>
      <c r="C35" s="140"/>
      <c r="D35" s="141"/>
      <c r="E35" s="141"/>
      <c r="F35" s="141"/>
      <c r="G35" s="139" t="str">
        <f t="shared" si="0"/>
        <v/>
      </c>
      <c r="H35" s="84"/>
    </row>
    <row r="36" spans="1:10" ht="15.75">
      <c r="A36" s="133">
        <v>27</v>
      </c>
      <c r="B36" s="120"/>
      <c r="C36" s="140"/>
      <c r="D36" s="141"/>
      <c r="E36" s="141"/>
      <c r="F36" s="141"/>
      <c r="G36" s="139" t="str">
        <f t="shared" si="0"/>
        <v/>
      </c>
      <c r="H36" s="84"/>
    </row>
    <row r="37" spans="1:10" ht="15.75">
      <c r="A37" s="133">
        <v>28</v>
      </c>
      <c r="B37" s="120"/>
      <c r="C37" s="140"/>
      <c r="D37" s="141"/>
      <c r="E37" s="141"/>
      <c r="F37" s="141"/>
      <c r="G37" s="139" t="str">
        <f t="shared" si="0"/>
        <v/>
      </c>
      <c r="H37" s="84"/>
    </row>
    <row r="38" spans="1:10" ht="15.75">
      <c r="A38" s="133">
        <v>29</v>
      </c>
      <c r="B38" s="120"/>
      <c r="C38" s="140"/>
      <c r="D38" s="141"/>
      <c r="E38" s="141"/>
      <c r="F38" s="141"/>
      <c r="G38" s="139" t="str">
        <f t="shared" si="0"/>
        <v/>
      </c>
      <c r="H38" s="84"/>
    </row>
    <row r="39" spans="1:10" ht="15.75">
      <c r="A39" s="133" t="s">
        <v>219</v>
      </c>
      <c r="B39" s="120"/>
      <c r="C39" s="140"/>
      <c r="D39" s="141"/>
      <c r="E39" s="141"/>
      <c r="F39" s="141"/>
      <c r="G39" s="139" t="str">
        <f>IF(ISBLANK(B39),"",#REF!+C39-D39)</f>
        <v/>
      </c>
      <c r="H39" s="84"/>
    </row>
    <row r="40" spans="1:10">
      <c r="A40" s="142" t="s">
        <v>251</v>
      </c>
      <c r="B40" s="143"/>
      <c r="C40" s="144"/>
      <c r="D40" s="145"/>
      <c r="E40" s="145"/>
      <c r="F40" s="146"/>
      <c r="G40" s="147" t="str">
        <f>G39</f>
        <v/>
      </c>
      <c r="H40" s="84"/>
    </row>
    <row r="44" spans="1:10">
      <c r="B44" s="150" t="s">
        <v>96</v>
      </c>
      <c r="F44" s="151"/>
    </row>
    <row r="45" spans="1:10">
      <c r="F45" s="149"/>
      <c r="G45" s="149"/>
      <c r="H45" s="149"/>
      <c r="I45" s="149"/>
      <c r="J45" s="149"/>
    </row>
    <row r="46" spans="1:10">
      <c r="C46" s="152"/>
      <c r="F46" s="152"/>
      <c r="G46" s="153"/>
      <c r="H46" s="149"/>
      <c r="I46" s="149"/>
      <c r="J46" s="149"/>
    </row>
    <row r="47" spans="1:10">
      <c r="A47" s="149"/>
      <c r="C47" s="154" t="s">
        <v>209</v>
      </c>
      <c r="F47" s="155" t="s">
        <v>214</v>
      </c>
      <c r="G47" s="153"/>
      <c r="H47" s="149"/>
      <c r="I47" s="149"/>
      <c r="J47" s="149"/>
    </row>
    <row r="48" spans="1:10">
      <c r="A48" s="149"/>
      <c r="C48" s="156" t="s">
        <v>103</v>
      </c>
      <c r="F48" s="148" t="s">
        <v>210</v>
      </c>
      <c r="G48" s="149"/>
      <c r="H48" s="149"/>
      <c r="I48" s="149"/>
      <c r="J48" s="149"/>
    </row>
    <row r="49" spans="2:2" s="149" customFormat="1">
      <c r="B49" s="148"/>
    </row>
    <row r="50" spans="2:2" s="149" customFormat="1" ht="12.75"/>
    <row r="51" spans="2:2" s="149" customFormat="1" ht="12.75"/>
    <row r="52" spans="2:2" s="149" customFormat="1" ht="12.75"/>
    <row r="53" spans="2:2" s="149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176" customWidth="1"/>
    <col min="2" max="2" width="37.42578125" style="176" customWidth="1"/>
    <col min="3" max="3" width="21.5703125" style="176" customWidth="1"/>
    <col min="4" max="4" width="20" style="176" customWidth="1"/>
    <col min="5" max="5" width="18.7109375" style="176" customWidth="1"/>
    <col min="6" max="6" width="24.140625" style="176" customWidth="1"/>
    <col min="7" max="7" width="27.140625" style="176" customWidth="1"/>
    <col min="8" max="8" width="0.7109375" style="176" customWidth="1"/>
    <col min="9" max="16384" width="9.140625" style="176"/>
  </cols>
  <sheetData>
    <row r="1" spans="1:8" s="160" customFormat="1" ht="15">
      <c r="A1" s="157" t="s">
        <v>261</v>
      </c>
      <c r="B1" s="158"/>
      <c r="C1" s="158"/>
      <c r="D1" s="158"/>
      <c r="E1" s="158"/>
      <c r="F1" s="61"/>
      <c r="G1" s="61" t="s">
        <v>97</v>
      </c>
      <c r="H1" s="161"/>
    </row>
    <row r="2" spans="1:8" s="160" customFormat="1" ht="15">
      <c r="A2" s="161" t="s">
        <v>252</v>
      </c>
      <c r="B2" s="158"/>
      <c r="C2" s="158"/>
      <c r="D2" s="158"/>
      <c r="E2" s="159"/>
      <c r="F2" s="159"/>
      <c r="G2" s="277" t="str">
        <f>'ფორმა N1'!L2</f>
        <v>21.09-08.10</v>
      </c>
      <c r="H2" s="161"/>
    </row>
    <row r="3" spans="1:8" s="160" customFormat="1">
      <c r="A3" s="161"/>
      <c r="B3" s="158"/>
      <c r="C3" s="158"/>
      <c r="D3" s="158"/>
      <c r="E3" s="159"/>
      <c r="F3" s="159"/>
      <c r="G3" s="159"/>
      <c r="H3" s="161"/>
    </row>
    <row r="4" spans="1:8" s="160" customFormat="1" ht="15">
      <c r="A4" s="91" t="s">
        <v>215</v>
      </c>
      <c r="B4" s="158"/>
      <c r="C4" s="158"/>
      <c r="D4" s="158"/>
      <c r="E4" s="162"/>
      <c r="F4" s="162"/>
      <c r="G4" s="159"/>
      <c r="H4" s="161"/>
    </row>
    <row r="5" spans="1:8" s="160" customFormat="1">
      <c r="A5" s="163" t="str">
        <f>'ფორმა N1'!D4</f>
        <v>ააიპ ილია კოკაიას საარჩევნო კამპანიის ფონდი</v>
      </c>
      <c r="B5" s="163"/>
      <c r="C5" s="163"/>
      <c r="D5" s="163"/>
      <c r="E5" s="163"/>
      <c r="F5" s="163"/>
      <c r="G5" s="164"/>
      <c r="H5" s="161"/>
    </row>
    <row r="6" spans="1:8" s="177" customFormat="1">
      <c r="A6" s="165"/>
      <c r="B6" s="165"/>
      <c r="C6" s="165"/>
      <c r="D6" s="165"/>
      <c r="E6" s="165"/>
      <c r="F6" s="165"/>
      <c r="G6" s="165"/>
      <c r="H6" s="162"/>
    </row>
    <row r="7" spans="1:8" s="160" customFormat="1" ht="51">
      <c r="A7" s="191" t="s">
        <v>64</v>
      </c>
      <c r="B7" s="168" t="s">
        <v>256</v>
      </c>
      <c r="C7" s="168" t="s">
        <v>257</v>
      </c>
      <c r="D7" s="168" t="s">
        <v>258</v>
      </c>
      <c r="E7" s="168" t="s">
        <v>259</v>
      </c>
      <c r="F7" s="168" t="s">
        <v>260</v>
      </c>
      <c r="G7" s="168" t="s">
        <v>253</v>
      </c>
      <c r="H7" s="161"/>
    </row>
    <row r="8" spans="1:8" s="160" customFormat="1">
      <c r="A8" s="166">
        <v>1</v>
      </c>
      <c r="B8" s="167">
        <v>2</v>
      </c>
      <c r="C8" s="167">
        <v>3</v>
      </c>
      <c r="D8" s="167">
        <v>4</v>
      </c>
      <c r="E8" s="168">
        <v>5</v>
      </c>
      <c r="F8" s="168">
        <v>6</v>
      </c>
      <c r="G8" s="168">
        <v>7</v>
      </c>
      <c r="H8" s="161"/>
    </row>
    <row r="9" spans="1:8" s="160" customFormat="1">
      <c r="A9" s="178">
        <v>1</v>
      </c>
      <c r="B9" s="169"/>
      <c r="C9" s="169"/>
      <c r="D9" s="170"/>
      <c r="E9" s="169"/>
      <c r="F9" s="169"/>
      <c r="G9" s="169"/>
      <c r="H9" s="161"/>
    </row>
    <row r="10" spans="1:8" s="160" customFormat="1">
      <c r="A10" s="178">
        <v>2</v>
      </c>
      <c r="B10" s="169"/>
      <c r="C10" s="169"/>
      <c r="D10" s="170"/>
      <c r="E10" s="169"/>
      <c r="F10" s="169"/>
      <c r="G10" s="169"/>
      <c r="H10" s="161"/>
    </row>
    <row r="11" spans="1:8" s="160" customFormat="1">
      <c r="A11" s="178">
        <v>3</v>
      </c>
      <c r="B11" s="169"/>
      <c r="C11" s="169"/>
      <c r="D11" s="170"/>
      <c r="E11" s="169"/>
      <c r="F11" s="169"/>
      <c r="G11" s="169"/>
      <c r="H11" s="161"/>
    </row>
    <row r="12" spans="1:8" s="160" customFormat="1">
      <c r="A12" s="178">
        <v>4</v>
      </c>
      <c r="B12" s="169"/>
      <c r="C12" s="169"/>
      <c r="D12" s="170"/>
      <c r="E12" s="169"/>
      <c r="F12" s="169"/>
      <c r="G12" s="169"/>
      <c r="H12" s="161"/>
    </row>
    <row r="13" spans="1:8" s="160" customFormat="1">
      <c r="A13" s="178">
        <v>5</v>
      </c>
      <c r="B13" s="169"/>
      <c r="C13" s="169"/>
      <c r="D13" s="170"/>
      <c r="E13" s="169"/>
      <c r="F13" s="169"/>
      <c r="G13" s="169"/>
      <c r="H13" s="161"/>
    </row>
    <row r="14" spans="1:8" s="160" customFormat="1">
      <c r="A14" s="178">
        <v>6</v>
      </c>
      <c r="B14" s="169"/>
      <c r="C14" s="169"/>
      <c r="D14" s="170"/>
      <c r="E14" s="169"/>
      <c r="F14" s="169"/>
      <c r="G14" s="169"/>
      <c r="H14" s="161"/>
    </row>
    <row r="15" spans="1:8" s="160" customFormat="1">
      <c r="A15" s="178">
        <v>7</v>
      </c>
      <c r="B15" s="169"/>
      <c r="C15" s="169"/>
      <c r="D15" s="170"/>
      <c r="E15" s="169"/>
      <c r="F15" s="169"/>
      <c r="G15" s="169"/>
      <c r="H15" s="161"/>
    </row>
    <row r="16" spans="1:8" s="160" customFormat="1">
      <c r="A16" s="178">
        <v>8</v>
      </c>
      <c r="B16" s="169"/>
      <c r="C16" s="169"/>
      <c r="D16" s="170"/>
      <c r="E16" s="169"/>
      <c r="F16" s="169"/>
      <c r="G16" s="169"/>
      <c r="H16" s="161"/>
    </row>
    <row r="17" spans="1:11" s="160" customFormat="1">
      <c r="A17" s="178">
        <v>9</v>
      </c>
      <c r="B17" s="169"/>
      <c r="C17" s="169"/>
      <c r="D17" s="170"/>
      <c r="E17" s="169"/>
      <c r="F17" s="169"/>
      <c r="G17" s="169"/>
      <c r="H17" s="161"/>
    </row>
    <row r="18" spans="1:11" s="160" customFormat="1">
      <c r="A18" s="178">
        <v>10</v>
      </c>
      <c r="B18" s="169"/>
      <c r="C18" s="169"/>
      <c r="D18" s="170"/>
      <c r="E18" s="169"/>
      <c r="F18" s="169"/>
      <c r="G18" s="169"/>
      <c r="H18" s="161"/>
    </row>
    <row r="19" spans="1:11" s="160" customFormat="1">
      <c r="A19" s="178" t="s">
        <v>217</v>
      </c>
      <c r="B19" s="169"/>
      <c r="C19" s="169"/>
      <c r="D19" s="170"/>
      <c r="E19" s="169"/>
      <c r="F19" s="169"/>
      <c r="G19" s="169"/>
      <c r="H19" s="161"/>
    </row>
    <row r="22" spans="1:11" s="160" customFormat="1"/>
    <row r="23" spans="1:11" s="160" customFormat="1"/>
    <row r="24" spans="1:11" s="21" customFormat="1" ht="15">
      <c r="B24" s="171" t="s">
        <v>96</v>
      </c>
      <c r="C24" s="171"/>
    </row>
    <row r="25" spans="1:11" s="21" customFormat="1" ht="15">
      <c r="B25" s="171"/>
      <c r="C25" s="171"/>
    </row>
    <row r="26" spans="1:11" s="21" customFormat="1" ht="15">
      <c r="C26" s="173"/>
      <c r="F26" s="173"/>
      <c r="G26" s="173"/>
      <c r="H26" s="172"/>
    </row>
    <row r="27" spans="1:11" s="21" customFormat="1" ht="15">
      <c r="C27" s="174" t="s">
        <v>209</v>
      </c>
      <c r="F27" s="171" t="s">
        <v>254</v>
      </c>
      <c r="J27" s="172"/>
      <c r="K27" s="172"/>
    </row>
    <row r="28" spans="1:11" s="21" customFormat="1" ht="15">
      <c r="C28" s="174" t="s">
        <v>103</v>
      </c>
      <c r="F28" s="175" t="s">
        <v>210</v>
      </c>
      <c r="J28" s="172"/>
      <c r="K28" s="172"/>
    </row>
    <row r="29" spans="1:11" s="160" customFormat="1" ht="15">
      <c r="C29" s="174"/>
      <c r="J29" s="177"/>
      <c r="K29" s="177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K35"/>
  <sheetViews>
    <sheetView view="pageBreakPreview" zoomScale="80" zoomScaleSheetLayoutView="80" workbookViewId="0">
      <selection activeCell="B9" sqref="B9:B25"/>
    </sheetView>
  </sheetViews>
  <sheetFormatPr defaultRowHeight="12.75"/>
  <cols>
    <col min="1" max="1" width="6.85546875" style="149" customWidth="1"/>
    <col min="2" max="2" width="21.140625" style="149" customWidth="1"/>
    <col min="3" max="3" width="21.5703125" style="149" customWidth="1"/>
    <col min="4" max="4" width="20.85546875" style="149" customWidth="1"/>
    <col min="5" max="5" width="23.85546875" style="149" customWidth="1"/>
    <col min="6" max="6" width="19" style="149" customWidth="1"/>
    <col min="7" max="7" width="21.140625" style="149" customWidth="1"/>
    <col min="8" max="8" width="17" style="149" customWidth="1"/>
    <col min="9" max="9" width="21.5703125" style="149" customWidth="1"/>
    <col min="10" max="10" width="24.42578125" style="149" customWidth="1"/>
    <col min="11" max="16384" width="9.140625" style="149"/>
  </cols>
  <sheetData>
    <row r="1" spans="1:11" customFormat="1" ht="15">
      <c r="A1" s="109" t="s">
        <v>353</v>
      </c>
      <c r="B1" s="109"/>
      <c r="C1" s="110"/>
      <c r="D1" s="110"/>
      <c r="E1" s="110"/>
      <c r="F1" s="110"/>
      <c r="G1" s="110"/>
      <c r="H1" s="110"/>
      <c r="I1" s="114"/>
      <c r="J1" s="61" t="s">
        <v>97</v>
      </c>
    </row>
    <row r="2" spans="1:11" customFormat="1" ht="15">
      <c r="A2" s="84" t="s">
        <v>104</v>
      </c>
      <c r="B2" s="84"/>
      <c r="C2" s="110"/>
      <c r="D2" s="110"/>
      <c r="E2" s="110"/>
      <c r="F2" s="110"/>
      <c r="G2" s="110"/>
      <c r="H2" s="110"/>
      <c r="I2" s="114"/>
      <c r="J2" s="277" t="str">
        <f>'ფორმა N1'!L2</f>
        <v>21.09-08.10</v>
      </c>
    </row>
    <row r="3" spans="1:11" customFormat="1" ht="15">
      <c r="A3" s="110"/>
      <c r="B3" s="110"/>
      <c r="C3" s="110"/>
      <c r="D3" s="110"/>
      <c r="E3" s="110"/>
      <c r="F3" s="110"/>
      <c r="G3" s="110"/>
      <c r="H3" s="110"/>
      <c r="I3" s="111"/>
      <c r="J3" s="111"/>
      <c r="K3" s="149"/>
    </row>
    <row r="4" spans="1:11" customFormat="1" ht="15">
      <c r="A4" s="59" t="e">
        <f>#REF!</f>
        <v>#REF!</v>
      </c>
      <c r="B4" s="59"/>
      <c r="C4" s="59"/>
      <c r="D4" s="115"/>
      <c r="E4" s="110"/>
      <c r="F4" s="110"/>
      <c r="G4" s="110"/>
      <c r="H4" s="110"/>
      <c r="I4" s="110"/>
      <c r="J4" s="110"/>
    </row>
    <row r="5" spans="1:11" ht="15">
      <c r="A5" s="182" t="str">
        <f>'ფორმა N1'!D4</f>
        <v>ააიპ ილია კოკაიას საარჩევნო კამპანიის ფონდი</v>
      </c>
      <c r="B5" s="182"/>
      <c r="C5" s="63"/>
      <c r="D5" s="183"/>
      <c r="E5" s="184"/>
      <c r="F5" s="184"/>
      <c r="G5" s="184"/>
      <c r="H5" s="184"/>
      <c r="I5" s="184"/>
      <c r="J5" s="183"/>
    </row>
    <row r="6" spans="1:11" customFormat="1" ht="13.5">
      <c r="A6" s="112"/>
      <c r="B6" s="112"/>
      <c r="C6" s="113"/>
      <c r="D6" s="110"/>
      <c r="E6" s="110"/>
      <c r="F6" s="110"/>
      <c r="G6" s="110"/>
      <c r="H6" s="110"/>
      <c r="I6" s="110"/>
      <c r="J6" s="110"/>
    </row>
    <row r="7" spans="1:11" customFormat="1" ht="60">
      <c r="A7" s="116" t="s">
        <v>64</v>
      </c>
      <c r="B7" s="107" t="s">
        <v>200</v>
      </c>
      <c r="C7" s="108" t="s">
        <v>656</v>
      </c>
      <c r="D7" s="108" t="s">
        <v>199</v>
      </c>
      <c r="E7" s="108" t="s">
        <v>316</v>
      </c>
      <c r="F7" s="108" t="s">
        <v>318</v>
      </c>
      <c r="G7" s="108" t="s">
        <v>312</v>
      </c>
      <c r="H7" s="108" t="s">
        <v>313</v>
      </c>
      <c r="I7" s="108" t="s">
        <v>323</v>
      </c>
      <c r="J7" s="108" t="s">
        <v>314</v>
      </c>
    </row>
    <row r="8" spans="1:11" customFormat="1" ht="15">
      <c r="A8" s="107">
        <v>1</v>
      </c>
      <c r="B8" s="107">
        <v>2</v>
      </c>
      <c r="C8" s="108">
        <v>3</v>
      </c>
      <c r="D8" s="107">
        <v>6</v>
      </c>
      <c r="E8" s="108">
        <v>7</v>
      </c>
      <c r="F8" s="107">
        <v>8</v>
      </c>
      <c r="G8" s="107">
        <v>9</v>
      </c>
      <c r="H8" s="107">
        <v>10</v>
      </c>
      <c r="I8" s="108">
        <v>11</v>
      </c>
      <c r="J8" s="108">
        <v>12</v>
      </c>
    </row>
    <row r="9" spans="1:11" customFormat="1" ht="15">
      <c r="A9" s="52">
        <v>1</v>
      </c>
      <c r="B9" s="52" t="s">
        <v>691</v>
      </c>
      <c r="C9" s="24" t="s">
        <v>708</v>
      </c>
      <c r="D9" s="24" t="s">
        <v>692</v>
      </c>
      <c r="E9" s="24">
        <v>625</v>
      </c>
      <c r="F9" s="383">
        <v>18001063028</v>
      </c>
      <c r="G9" s="181" t="s">
        <v>657</v>
      </c>
      <c r="H9" s="181" t="s">
        <v>658</v>
      </c>
      <c r="I9" s="181"/>
      <c r="J9" s="24"/>
    </row>
    <row r="10" spans="1:11" customFormat="1" ht="15">
      <c r="A10" s="52">
        <v>2</v>
      </c>
      <c r="B10" s="52" t="s">
        <v>691</v>
      </c>
      <c r="C10" s="24" t="s">
        <v>709</v>
      </c>
      <c r="D10" s="24" t="s">
        <v>693</v>
      </c>
      <c r="E10" s="24">
        <v>625</v>
      </c>
      <c r="F10" s="384" t="s">
        <v>661</v>
      </c>
      <c r="G10" s="181" t="s">
        <v>660</v>
      </c>
      <c r="H10" s="181" t="s">
        <v>659</v>
      </c>
      <c r="I10" s="181"/>
      <c r="J10" s="24"/>
    </row>
    <row r="11" spans="1:11" customFormat="1" ht="15">
      <c r="A11" s="52">
        <v>3</v>
      </c>
      <c r="B11" s="52" t="s">
        <v>691</v>
      </c>
      <c r="C11" s="24" t="s">
        <v>710</v>
      </c>
      <c r="D11" s="24" t="s">
        <v>694</v>
      </c>
      <c r="E11" s="24">
        <v>625</v>
      </c>
      <c r="F11" s="383">
        <v>18001011071</v>
      </c>
      <c r="G11" s="181" t="s">
        <v>662</v>
      </c>
      <c r="H11" s="181" t="s">
        <v>663</v>
      </c>
      <c r="I11" s="181"/>
      <c r="J11" s="24"/>
    </row>
    <row r="12" spans="1:11" customFormat="1" ht="15">
      <c r="A12" s="52">
        <v>4</v>
      </c>
      <c r="B12" s="52" t="s">
        <v>691</v>
      </c>
      <c r="C12" s="24" t="s">
        <v>711</v>
      </c>
      <c r="D12" s="24" t="s">
        <v>695</v>
      </c>
      <c r="E12" s="24">
        <v>625</v>
      </c>
      <c r="F12" s="383">
        <v>18001058792</v>
      </c>
      <c r="G12" s="181" t="s">
        <v>664</v>
      </c>
      <c r="H12" s="181" t="s">
        <v>665</v>
      </c>
      <c r="I12" s="181"/>
      <c r="J12" s="24"/>
    </row>
    <row r="13" spans="1:11" customFormat="1" ht="15">
      <c r="A13" s="52">
        <v>5</v>
      </c>
      <c r="B13" s="52" t="s">
        <v>691</v>
      </c>
      <c r="C13" s="24" t="s">
        <v>712</v>
      </c>
      <c r="D13" s="24" t="s">
        <v>696</v>
      </c>
      <c r="E13" s="24">
        <v>625</v>
      </c>
      <c r="F13" s="383">
        <v>18001058499</v>
      </c>
      <c r="G13" s="181" t="s">
        <v>666</v>
      </c>
      <c r="H13" s="181" t="s">
        <v>667</v>
      </c>
      <c r="I13" s="181"/>
      <c r="J13" s="24"/>
    </row>
    <row r="14" spans="1:11" customFormat="1" ht="15">
      <c r="A14" s="52">
        <v>6</v>
      </c>
      <c r="B14" s="52" t="s">
        <v>691</v>
      </c>
      <c r="C14" s="24" t="s">
        <v>715</v>
      </c>
      <c r="D14" s="24" t="s">
        <v>697</v>
      </c>
      <c r="E14" s="24">
        <v>625</v>
      </c>
      <c r="F14" s="383">
        <v>18001059645</v>
      </c>
      <c r="G14" s="181" t="s">
        <v>668</v>
      </c>
      <c r="H14" s="181" t="s">
        <v>669</v>
      </c>
      <c r="I14" s="181"/>
      <c r="J14" s="24"/>
    </row>
    <row r="15" spans="1:11" customFormat="1" ht="15">
      <c r="A15" s="52">
        <v>7</v>
      </c>
      <c r="B15" s="52" t="s">
        <v>691</v>
      </c>
      <c r="C15" s="24" t="s">
        <v>713</v>
      </c>
      <c r="D15" s="24" t="s">
        <v>698</v>
      </c>
      <c r="E15" s="24">
        <v>625</v>
      </c>
      <c r="F15" s="383">
        <v>18001018918</v>
      </c>
      <c r="G15" s="181" t="s">
        <v>671</v>
      </c>
      <c r="H15" s="181" t="s">
        <v>670</v>
      </c>
      <c r="I15" s="181"/>
      <c r="J15" s="24"/>
    </row>
    <row r="16" spans="1:11" customFormat="1" ht="15">
      <c r="A16" s="52">
        <v>8</v>
      </c>
      <c r="B16" s="52" t="s">
        <v>691</v>
      </c>
      <c r="C16" s="24" t="s">
        <v>714</v>
      </c>
      <c r="D16" s="24" t="s">
        <v>699</v>
      </c>
      <c r="E16" s="24">
        <v>625</v>
      </c>
      <c r="F16" s="383">
        <v>18001024470</v>
      </c>
      <c r="G16" s="181" t="s">
        <v>672</v>
      </c>
      <c r="H16" s="181" t="s">
        <v>673</v>
      </c>
      <c r="I16" s="181"/>
      <c r="J16" s="24"/>
    </row>
    <row r="17" spans="1:10" customFormat="1" ht="15">
      <c r="A17" s="52">
        <v>9</v>
      </c>
      <c r="B17" s="52" t="s">
        <v>691</v>
      </c>
      <c r="C17" s="24" t="s">
        <v>716</v>
      </c>
      <c r="D17" s="24" t="s">
        <v>700</v>
      </c>
      <c r="E17" s="24">
        <v>625</v>
      </c>
      <c r="F17" s="383">
        <v>18001003234</v>
      </c>
      <c r="G17" s="181" t="s">
        <v>674</v>
      </c>
      <c r="H17" s="181" t="s">
        <v>675</v>
      </c>
      <c r="I17" s="181"/>
      <c r="J17" s="24"/>
    </row>
    <row r="18" spans="1:10" customFormat="1" ht="15">
      <c r="A18" s="52">
        <v>10</v>
      </c>
      <c r="B18" s="52" t="s">
        <v>691</v>
      </c>
      <c r="C18" s="24" t="s">
        <v>717</v>
      </c>
      <c r="D18" s="24" t="s">
        <v>701</v>
      </c>
      <c r="E18" s="24">
        <v>625</v>
      </c>
      <c r="F18" s="383">
        <v>18001009716</v>
      </c>
      <c r="G18" s="181" t="s">
        <v>676</v>
      </c>
      <c r="H18" s="181" t="s">
        <v>677</v>
      </c>
      <c r="I18" s="181"/>
      <c r="J18" s="24"/>
    </row>
    <row r="19" spans="1:10" customFormat="1" ht="15">
      <c r="A19" s="52">
        <v>11</v>
      </c>
      <c r="B19" s="52" t="s">
        <v>691</v>
      </c>
      <c r="C19" s="24" t="s">
        <v>718</v>
      </c>
      <c r="D19" s="24" t="s">
        <v>702</v>
      </c>
      <c r="E19" s="24">
        <v>187.5</v>
      </c>
      <c r="F19" s="383">
        <v>18001038133</v>
      </c>
      <c r="G19" s="181" t="s">
        <v>678</v>
      </c>
      <c r="H19" s="181" t="s">
        <v>679</v>
      </c>
      <c r="I19" s="181"/>
      <c r="J19" s="24"/>
    </row>
    <row r="20" spans="1:10" customFormat="1" ht="15">
      <c r="A20" s="52">
        <v>12</v>
      </c>
      <c r="B20" s="52" t="s">
        <v>691</v>
      </c>
      <c r="C20" s="24" t="s">
        <v>714</v>
      </c>
      <c r="D20" s="24" t="s">
        <v>703</v>
      </c>
      <c r="E20" s="24">
        <v>375</v>
      </c>
      <c r="F20" s="383">
        <v>18001018842</v>
      </c>
      <c r="G20" s="181" t="s">
        <v>680</v>
      </c>
      <c r="H20" s="181" t="s">
        <v>681</v>
      </c>
      <c r="I20" s="181"/>
      <c r="J20" s="24"/>
    </row>
    <row r="21" spans="1:10" customFormat="1" ht="15">
      <c r="A21" s="52">
        <v>13</v>
      </c>
      <c r="B21" s="52" t="s">
        <v>691</v>
      </c>
      <c r="C21" s="24" t="s">
        <v>719</v>
      </c>
      <c r="D21" s="24" t="s">
        <v>704</v>
      </c>
      <c r="E21" s="24">
        <v>625</v>
      </c>
      <c r="F21" s="383">
        <v>18001049697</v>
      </c>
      <c r="G21" s="181" t="s">
        <v>682</v>
      </c>
      <c r="H21" s="181" t="s">
        <v>683</v>
      </c>
      <c r="I21" s="181"/>
      <c r="J21" s="24"/>
    </row>
    <row r="22" spans="1:10" customFormat="1" ht="15">
      <c r="A22" s="52">
        <v>14</v>
      </c>
      <c r="B22" s="52" t="s">
        <v>691</v>
      </c>
      <c r="C22" s="24" t="s">
        <v>720</v>
      </c>
      <c r="D22" s="24" t="s">
        <v>705</v>
      </c>
      <c r="E22" s="24">
        <v>625</v>
      </c>
      <c r="F22" s="383">
        <v>18001010690</v>
      </c>
      <c r="G22" s="181" t="s">
        <v>680</v>
      </c>
      <c r="H22" s="181" t="s">
        <v>684</v>
      </c>
      <c r="I22" s="181"/>
      <c r="J22" s="24"/>
    </row>
    <row r="23" spans="1:10" customFormat="1" ht="15">
      <c r="A23" s="52">
        <v>15</v>
      </c>
      <c r="B23" s="52" t="s">
        <v>691</v>
      </c>
      <c r="C23" s="24" t="s">
        <v>721</v>
      </c>
      <c r="D23" s="24" t="s">
        <v>706</v>
      </c>
      <c r="E23" s="24">
        <v>625</v>
      </c>
      <c r="F23" s="383">
        <v>18001014077</v>
      </c>
      <c r="G23" s="181" t="s">
        <v>660</v>
      </c>
      <c r="H23" s="181" t="s">
        <v>685</v>
      </c>
      <c r="I23" s="181"/>
      <c r="J23" s="24"/>
    </row>
    <row r="24" spans="1:10" customFormat="1" ht="15">
      <c r="A24" s="52">
        <v>16</v>
      </c>
      <c r="B24" s="52" t="s">
        <v>691</v>
      </c>
      <c r="C24" s="24" t="s">
        <v>714</v>
      </c>
      <c r="D24" s="24" t="s">
        <v>707</v>
      </c>
      <c r="E24" s="24">
        <v>625</v>
      </c>
      <c r="F24" s="383">
        <v>18001062972</v>
      </c>
      <c r="G24" s="181" t="s">
        <v>686</v>
      </c>
      <c r="H24" s="181" t="s">
        <v>687</v>
      </c>
      <c r="I24" s="181"/>
      <c r="J24" s="24"/>
    </row>
    <row r="25" spans="1:10" customFormat="1" ht="30">
      <c r="A25" s="52">
        <v>17</v>
      </c>
      <c r="B25" s="52" t="s">
        <v>691</v>
      </c>
      <c r="C25" s="24" t="s">
        <v>690</v>
      </c>
      <c r="D25" s="24" t="s">
        <v>689</v>
      </c>
      <c r="E25" s="24">
        <v>625</v>
      </c>
      <c r="F25" s="24"/>
      <c r="G25" s="181"/>
      <c r="H25" s="181"/>
      <c r="I25" s="181">
        <v>204576066</v>
      </c>
      <c r="J25" s="24" t="s">
        <v>688</v>
      </c>
    </row>
    <row r="26" spans="1:10" customFormat="1" ht="15">
      <c r="A26" s="52">
        <v>18</v>
      </c>
      <c r="B26" s="52"/>
      <c r="C26" s="24"/>
      <c r="D26" s="24"/>
      <c r="E26" s="24"/>
      <c r="F26" s="24"/>
      <c r="G26" s="181"/>
      <c r="H26" s="181"/>
      <c r="I26" s="181"/>
      <c r="J26" s="24"/>
    </row>
    <row r="27" spans="1:10" customFormat="1" ht="15">
      <c r="A27" s="52" t="s">
        <v>219</v>
      </c>
      <c r="B27" s="52"/>
      <c r="C27" s="24"/>
      <c r="D27" s="24"/>
      <c r="E27" s="24"/>
      <c r="F27" s="24"/>
      <c r="G27" s="181"/>
      <c r="H27" s="181"/>
      <c r="I27" s="181"/>
      <c r="J27" s="24"/>
    </row>
    <row r="28" spans="1:10">
      <c r="A28" s="185"/>
      <c r="B28" s="185"/>
      <c r="C28" s="185"/>
      <c r="D28" s="185"/>
      <c r="E28" s="185"/>
      <c r="F28" s="185"/>
      <c r="G28" s="185"/>
      <c r="H28" s="185"/>
      <c r="I28" s="185"/>
      <c r="J28" s="185"/>
    </row>
    <row r="29" spans="1:10">
      <c r="A29" s="185"/>
      <c r="B29" s="185"/>
      <c r="C29" s="185"/>
      <c r="D29" s="185"/>
      <c r="E29" s="185"/>
      <c r="F29" s="185"/>
      <c r="G29" s="185"/>
      <c r="H29" s="185"/>
      <c r="I29" s="185"/>
      <c r="J29" s="185"/>
    </row>
    <row r="30" spans="1:10">
      <c r="A30" s="186"/>
      <c r="B30" s="186"/>
      <c r="C30" s="185"/>
      <c r="D30" s="185"/>
      <c r="E30" s="185"/>
      <c r="F30" s="185"/>
      <c r="G30" s="185"/>
      <c r="H30" s="185"/>
      <c r="I30" s="185"/>
      <c r="J30" s="185"/>
    </row>
    <row r="31" spans="1:10" ht="15">
      <c r="A31" s="148"/>
      <c r="B31" s="148"/>
      <c r="C31" s="150" t="s">
        <v>96</v>
      </c>
      <c r="D31" s="151"/>
      <c r="E31" s="148"/>
      <c r="F31" s="148"/>
      <c r="G31" s="148"/>
      <c r="H31" s="148"/>
      <c r="I31" s="148"/>
      <c r="J31" s="148"/>
    </row>
    <row r="32" spans="1:10" ht="15">
      <c r="A32" s="148"/>
      <c r="B32" s="148"/>
      <c r="C32" s="148"/>
      <c r="E32" s="152"/>
      <c r="F32" s="190"/>
    </row>
    <row r="33" spans="3:5" ht="15">
      <c r="C33" s="148"/>
      <c r="E33" s="155" t="s">
        <v>214</v>
      </c>
    </row>
    <row r="34" spans="3:5" ht="15">
      <c r="C34" s="148"/>
      <c r="E34" s="148" t="s">
        <v>210</v>
      </c>
    </row>
    <row r="35" spans="3:5" ht="15">
      <c r="C35" s="148"/>
    </row>
  </sheetData>
  <pageMargins left="0.7" right="0.7" top="0.75" bottom="0.75" header="0.3" footer="0.3"/>
  <pageSetup scale="63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K30"/>
  <sheetViews>
    <sheetView view="pageBreakPreview" zoomScale="80" zoomScaleNormal="80" zoomScaleSheetLayoutView="80" workbookViewId="0">
      <selection activeCell="E17" sqref="E17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09" t="s">
        <v>352</v>
      </c>
      <c r="B1" s="110"/>
      <c r="C1" s="110"/>
      <c r="D1" s="110"/>
      <c r="E1" s="110"/>
      <c r="F1" s="110"/>
      <c r="G1" s="110"/>
      <c r="H1" s="110"/>
      <c r="I1" s="110"/>
      <c r="J1" s="110"/>
      <c r="K1" s="61" t="s">
        <v>97</v>
      </c>
    </row>
    <row r="2" spans="1:11" ht="15">
      <c r="A2" s="84" t="s">
        <v>104</v>
      </c>
      <c r="B2" s="110"/>
      <c r="C2" s="110"/>
      <c r="D2" s="110"/>
      <c r="E2" s="110"/>
      <c r="F2" s="110"/>
      <c r="G2" s="110"/>
      <c r="H2" s="110"/>
      <c r="I2" s="110"/>
      <c r="J2" s="110"/>
      <c r="K2" s="277" t="str">
        <f>'ფორმა N1'!L2</f>
        <v>21.09-08.10</v>
      </c>
    </row>
    <row r="3" spans="1:11" ht="15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1"/>
    </row>
    <row r="4" spans="1:11" ht="15">
      <c r="A4" s="59" t="e">
        <f>#REF!</f>
        <v>#REF!</v>
      </c>
      <c r="B4" s="59"/>
      <c r="C4" s="59"/>
      <c r="D4" s="60"/>
      <c r="E4" s="115"/>
      <c r="F4" s="110"/>
      <c r="G4" s="110"/>
      <c r="H4" s="110"/>
      <c r="I4" s="110"/>
      <c r="J4" s="110"/>
      <c r="K4" s="115"/>
    </row>
    <row r="5" spans="1:11" s="149" customFormat="1" ht="15">
      <c r="A5" s="182" t="str">
        <f>'ფორმა N1'!D4</f>
        <v>ააიპ ილია კოკაიას საარჩევნო კამპანიის ფონდი</v>
      </c>
      <c r="B5" s="63"/>
      <c r="C5" s="63"/>
      <c r="D5" s="63"/>
      <c r="E5" s="183"/>
      <c r="F5" s="184"/>
      <c r="G5" s="184"/>
      <c r="H5" s="184"/>
      <c r="I5" s="184"/>
      <c r="J5" s="184"/>
      <c r="K5" s="183"/>
    </row>
    <row r="6" spans="1:11" ht="13.5">
      <c r="A6" s="112"/>
      <c r="B6" s="113"/>
      <c r="C6" s="113"/>
      <c r="D6" s="113"/>
      <c r="E6" s="110"/>
      <c r="F6" s="110"/>
      <c r="G6" s="110"/>
      <c r="H6" s="110"/>
      <c r="I6" s="110"/>
      <c r="J6" s="110"/>
      <c r="K6" s="110"/>
    </row>
    <row r="7" spans="1:11" ht="60">
      <c r="A7" s="116" t="s">
        <v>64</v>
      </c>
      <c r="B7" s="108" t="s">
        <v>306</v>
      </c>
      <c r="C7" s="108" t="s">
        <v>307</v>
      </c>
      <c r="D7" s="108" t="s">
        <v>309</v>
      </c>
      <c r="E7" s="108" t="s">
        <v>308</v>
      </c>
      <c r="F7" s="108" t="s">
        <v>317</v>
      </c>
      <c r="G7" s="108" t="s">
        <v>318</v>
      </c>
      <c r="H7" s="108" t="s">
        <v>312</v>
      </c>
      <c r="I7" s="108" t="s">
        <v>313</v>
      </c>
      <c r="J7" s="108" t="s">
        <v>323</v>
      </c>
      <c r="K7" s="108" t="s">
        <v>314</v>
      </c>
    </row>
    <row r="8" spans="1:11" ht="15">
      <c r="A8" s="107">
        <v>1</v>
      </c>
      <c r="B8" s="107">
        <v>2</v>
      </c>
      <c r="C8" s="108">
        <v>3</v>
      </c>
      <c r="D8" s="107">
        <v>4</v>
      </c>
      <c r="E8" s="108">
        <v>5</v>
      </c>
      <c r="F8" s="107">
        <v>6</v>
      </c>
      <c r="G8" s="108">
        <v>7</v>
      </c>
      <c r="H8" s="107">
        <v>8</v>
      </c>
      <c r="I8" s="108">
        <v>9</v>
      </c>
      <c r="J8" s="107">
        <v>10</v>
      </c>
      <c r="K8" s="108">
        <v>11</v>
      </c>
    </row>
    <row r="9" spans="1:11" ht="30">
      <c r="A9" s="52">
        <v>1</v>
      </c>
      <c r="B9" s="24" t="s">
        <v>1071</v>
      </c>
      <c r="C9" s="24" t="s">
        <v>407</v>
      </c>
      <c r="D9" s="24" t="s">
        <v>1069</v>
      </c>
      <c r="E9" s="24"/>
      <c r="F9" s="24">
        <v>1500</v>
      </c>
      <c r="G9" s="24"/>
      <c r="H9" s="24"/>
      <c r="I9" s="24"/>
      <c r="J9" s="24">
        <v>230091664</v>
      </c>
      <c r="K9" s="24" t="s">
        <v>1070</v>
      </c>
    </row>
    <row r="10" spans="1:11" ht="30">
      <c r="A10" s="52">
        <v>2</v>
      </c>
      <c r="B10" s="24" t="s">
        <v>1072</v>
      </c>
      <c r="C10" s="24" t="s">
        <v>407</v>
      </c>
      <c r="D10" s="24" t="s">
        <v>1073</v>
      </c>
      <c r="E10" s="24"/>
      <c r="F10" s="24">
        <v>100</v>
      </c>
      <c r="G10" s="24">
        <v>18001014436</v>
      </c>
      <c r="H10" s="24" t="s">
        <v>1074</v>
      </c>
      <c r="I10" s="24" t="s">
        <v>1075</v>
      </c>
      <c r="J10" s="24"/>
      <c r="K10" s="24"/>
    </row>
    <row r="11" spans="1:11" ht="15">
      <c r="A11" s="52">
        <v>3</v>
      </c>
      <c r="B11" s="24" t="s">
        <v>1077</v>
      </c>
      <c r="C11" s="24" t="s">
        <v>407</v>
      </c>
      <c r="D11" s="24" t="s">
        <v>1073</v>
      </c>
      <c r="E11" s="24"/>
      <c r="F11" s="24">
        <v>100</v>
      </c>
      <c r="G11" s="24">
        <v>18001055650</v>
      </c>
      <c r="H11" s="24" t="s">
        <v>664</v>
      </c>
      <c r="I11" s="24" t="s">
        <v>1076</v>
      </c>
      <c r="J11" s="24"/>
      <c r="K11" s="24"/>
    </row>
    <row r="12" spans="1:11" ht="15">
      <c r="A12" s="52">
        <v>4</v>
      </c>
      <c r="B12" s="24" t="s">
        <v>1078</v>
      </c>
      <c r="C12" s="24" t="s">
        <v>407</v>
      </c>
      <c r="D12" s="24" t="s">
        <v>1073</v>
      </c>
      <c r="E12" s="24"/>
      <c r="F12" s="24">
        <v>100</v>
      </c>
      <c r="G12" s="24">
        <v>18001043627</v>
      </c>
      <c r="H12" s="24" t="s">
        <v>1079</v>
      </c>
      <c r="I12" s="24" t="s">
        <v>1080</v>
      </c>
      <c r="J12" s="24"/>
      <c r="K12" s="24"/>
    </row>
    <row r="13" spans="1:11" ht="15">
      <c r="A13" s="52">
        <v>5</v>
      </c>
      <c r="B13" s="24" t="s">
        <v>1078</v>
      </c>
      <c r="C13" s="24" t="s">
        <v>407</v>
      </c>
      <c r="D13" s="24" t="s">
        <v>1073</v>
      </c>
      <c r="E13" s="24"/>
      <c r="F13" s="24">
        <v>50</v>
      </c>
      <c r="G13" s="24">
        <v>18001043627</v>
      </c>
      <c r="H13" s="24" t="s">
        <v>1079</v>
      </c>
      <c r="I13" s="24" t="s">
        <v>1080</v>
      </c>
      <c r="J13" s="24"/>
      <c r="K13" s="24"/>
    </row>
    <row r="14" spans="1:11" ht="15">
      <c r="A14" s="52">
        <v>6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1:11" ht="15">
      <c r="A15" s="52">
        <v>7</v>
      </c>
      <c r="B15" s="451"/>
      <c r="C15" s="451"/>
      <c r="D15" s="451"/>
      <c r="E15" s="451"/>
      <c r="F15" s="451"/>
      <c r="G15" s="451"/>
      <c r="H15" s="451"/>
      <c r="I15" s="451"/>
      <c r="J15" s="451"/>
      <c r="K15" s="451"/>
    </row>
    <row r="16" spans="1:11" ht="15">
      <c r="A16" s="52">
        <v>8</v>
      </c>
      <c r="B16" s="451"/>
      <c r="C16" s="451"/>
      <c r="D16" s="451"/>
      <c r="E16" s="451"/>
      <c r="F16" s="451"/>
      <c r="G16" s="451"/>
      <c r="H16" s="451"/>
      <c r="I16" s="451"/>
      <c r="J16" s="451"/>
      <c r="K16" s="451"/>
    </row>
    <row r="17" spans="1:11" ht="15">
      <c r="A17" s="52">
        <v>9</v>
      </c>
      <c r="B17" s="451"/>
      <c r="C17" s="451"/>
      <c r="D17" s="451"/>
      <c r="E17" s="451"/>
      <c r="F17" s="451"/>
      <c r="G17" s="451"/>
      <c r="H17" s="451"/>
      <c r="I17" s="451"/>
      <c r="J17" s="451"/>
      <c r="K17" s="451"/>
    </row>
    <row r="18" spans="1:11" ht="15">
      <c r="A18" s="52">
        <v>10</v>
      </c>
      <c r="B18" s="451"/>
      <c r="C18" s="451"/>
      <c r="D18" s="451"/>
      <c r="E18" s="451"/>
      <c r="F18" s="451"/>
      <c r="G18" s="451"/>
      <c r="H18" s="451"/>
      <c r="I18" s="451"/>
      <c r="J18" s="451"/>
      <c r="K18" s="451"/>
    </row>
    <row r="19" spans="1:11" ht="15">
      <c r="A19" s="52">
        <v>11</v>
      </c>
      <c r="B19" s="451"/>
      <c r="C19" s="451"/>
      <c r="D19" s="451"/>
      <c r="E19" s="451"/>
      <c r="F19" s="451"/>
      <c r="G19" s="451"/>
      <c r="H19" s="451"/>
      <c r="I19" s="451"/>
      <c r="J19" s="451"/>
      <c r="K19" s="451"/>
    </row>
    <row r="20" spans="1:11" ht="15">
      <c r="A20" s="52">
        <v>12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1:11" ht="15">
      <c r="A21" s="52">
        <v>13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1:11" ht="15">
      <c r="A22" s="52" t="s">
        <v>219</v>
      </c>
      <c r="B22" s="24"/>
      <c r="C22" s="24"/>
      <c r="D22" s="24"/>
      <c r="E22" s="24"/>
      <c r="F22" s="24"/>
      <c r="G22" s="24"/>
      <c r="H22" s="181"/>
      <c r="I22" s="181"/>
      <c r="J22" s="181"/>
      <c r="K22" s="24"/>
    </row>
    <row r="23" spans="1:1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>
      <c r="A25" s="23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ht="15">
      <c r="A26" s="2"/>
      <c r="B26" s="55" t="s">
        <v>96</v>
      </c>
      <c r="C26" s="2"/>
      <c r="D26" s="2"/>
      <c r="E26" s="5"/>
      <c r="F26" s="2"/>
      <c r="G26" s="2"/>
      <c r="H26" s="2"/>
      <c r="I26" s="2"/>
      <c r="J26" s="2"/>
      <c r="K26" s="2"/>
    </row>
    <row r="27" spans="1:11" ht="15">
      <c r="A27" s="2"/>
      <c r="B27" s="2"/>
      <c r="C27" s="409"/>
      <c r="D27" s="409"/>
      <c r="F27" s="54"/>
      <c r="G27" s="56"/>
    </row>
    <row r="28" spans="1:11" ht="15">
      <c r="B28" s="2"/>
      <c r="C28" s="53" t="s">
        <v>209</v>
      </c>
      <c r="D28" s="2"/>
      <c r="F28" s="12" t="s">
        <v>214</v>
      </c>
    </row>
    <row r="29" spans="1:11" ht="15">
      <c r="B29" s="2"/>
      <c r="C29" s="2"/>
      <c r="D29" s="2"/>
      <c r="F29" s="2" t="s">
        <v>210</v>
      </c>
    </row>
    <row r="30" spans="1:11" ht="15">
      <c r="B30" s="2"/>
      <c r="C30" s="51" t="s">
        <v>103</v>
      </c>
    </row>
  </sheetData>
  <mergeCells count="1">
    <mergeCell ref="C27:D27"/>
  </mergeCells>
  <pageMargins left="0.7" right="0.7" top="0.75" bottom="0.75" header="0.3" footer="0.3"/>
  <pageSetup scale="57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M35"/>
  <sheetViews>
    <sheetView view="pageBreakPreview" zoomScale="80" zoomScaleSheetLayoutView="80" workbookViewId="0">
      <selection activeCell="H9" sqref="H9:I9"/>
    </sheetView>
  </sheetViews>
  <sheetFormatPr defaultRowHeight="12.75"/>
  <cols>
    <col min="1" max="1" width="11.7109375" style="149" customWidth="1"/>
    <col min="2" max="2" width="21.5703125" style="149" customWidth="1"/>
    <col min="3" max="3" width="19.140625" style="149" customWidth="1"/>
    <col min="4" max="4" width="23.7109375" style="149" customWidth="1"/>
    <col min="5" max="6" width="16.5703125" style="149" bestFit="1" customWidth="1"/>
    <col min="7" max="7" width="17" style="149" customWidth="1"/>
    <col min="8" max="8" width="19" style="149" customWidth="1"/>
    <col min="9" max="9" width="24.42578125" style="149" customWidth="1"/>
    <col min="10" max="16384" width="9.140625" style="149"/>
  </cols>
  <sheetData>
    <row r="1" spans="1:13" customFormat="1" ht="15">
      <c r="A1" s="109" t="s">
        <v>354</v>
      </c>
      <c r="B1" s="110"/>
      <c r="C1" s="110"/>
      <c r="D1" s="110"/>
      <c r="E1" s="110"/>
      <c r="F1" s="110"/>
      <c r="G1" s="110"/>
      <c r="H1" s="114"/>
      <c r="I1" s="61" t="s">
        <v>97</v>
      </c>
    </row>
    <row r="2" spans="1:13" customFormat="1" ht="15">
      <c r="A2" s="84" t="s">
        <v>104</v>
      </c>
      <c r="B2" s="110"/>
      <c r="C2" s="110"/>
      <c r="D2" s="110"/>
      <c r="E2" s="110"/>
      <c r="F2" s="110"/>
      <c r="G2" s="110"/>
      <c r="H2" s="114"/>
      <c r="I2" s="277" t="str">
        <f>'ფორმა N1'!L2</f>
        <v>21.09-08.10</v>
      </c>
    </row>
    <row r="3" spans="1:13" customFormat="1" ht="15">
      <c r="A3" s="110"/>
      <c r="B3" s="110"/>
      <c r="C3" s="110"/>
      <c r="D3" s="110"/>
      <c r="E3" s="110"/>
      <c r="F3" s="110"/>
      <c r="G3" s="110"/>
      <c r="H3" s="111"/>
      <c r="I3" s="111"/>
      <c r="M3" s="149"/>
    </row>
    <row r="4" spans="1:13" customFormat="1" ht="15">
      <c r="A4" s="59" t="e">
        <f>#REF!</f>
        <v>#REF!</v>
      </c>
      <c r="B4" s="59"/>
      <c r="C4" s="59"/>
      <c r="D4" s="110"/>
      <c r="E4" s="110"/>
      <c r="F4" s="110"/>
      <c r="G4" s="110"/>
      <c r="H4" s="110"/>
      <c r="I4" s="115"/>
    </row>
    <row r="5" spans="1:13" ht="15">
      <c r="A5" s="182" t="str">
        <f>'ფორმა N1'!D4</f>
        <v>ააიპ ილია კოკაიას საარჩევნო კამპანიის ფონდი</v>
      </c>
      <c r="B5" s="63"/>
      <c r="C5" s="63"/>
      <c r="D5" s="184"/>
      <c r="E5" s="184"/>
      <c r="F5" s="184"/>
      <c r="G5" s="184"/>
      <c r="H5" s="184"/>
      <c r="I5" s="183"/>
    </row>
    <row r="6" spans="1:13" customFormat="1" ht="13.5">
      <c r="A6" s="112"/>
      <c r="B6" s="113"/>
      <c r="C6" s="113"/>
      <c r="D6" s="110"/>
      <c r="E6" s="110"/>
      <c r="F6" s="110"/>
      <c r="G6" s="110"/>
      <c r="H6" s="110"/>
      <c r="I6" s="110"/>
    </row>
    <row r="7" spans="1:13" customFormat="1" ht="60">
      <c r="A7" s="116" t="s">
        <v>64</v>
      </c>
      <c r="B7" s="108" t="s">
        <v>310</v>
      </c>
      <c r="C7" s="108" t="s">
        <v>311</v>
      </c>
      <c r="D7" s="108" t="s">
        <v>316</v>
      </c>
      <c r="E7" s="108" t="s">
        <v>318</v>
      </c>
      <c r="F7" s="108" t="s">
        <v>312</v>
      </c>
      <c r="G7" s="108" t="s">
        <v>313</v>
      </c>
      <c r="H7" s="108" t="s">
        <v>323</v>
      </c>
      <c r="I7" s="108" t="s">
        <v>314</v>
      </c>
    </row>
    <row r="8" spans="1:13" customFormat="1" ht="15">
      <c r="A8" s="107">
        <v>1</v>
      </c>
      <c r="B8" s="107">
        <v>2</v>
      </c>
      <c r="C8" s="108">
        <v>3</v>
      </c>
      <c r="D8" s="107">
        <v>6</v>
      </c>
      <c r="E8" s="108">
        <v>7</v>
      </c>
      <c r="F8" s="107">
        <v>8</v>
      </c>
      <c r="G8" s="107">
        <v>9</v>
      </c>
      <c r="H8" s="107">
        <v>10</v>
      </c>
      <c r="I8" s="108">
        <v>11</v>
      </c>
    </row>
    <row r="9" spans="1:13" customFormat="1" ht="30">
      <c r="A9" s="52">
        <v>1</v>
      </c>
      <c r="B9" s="52" t="s">
        <v>411</v>
      </c>
      <c r="C9" s="24"/>
      <c r="D9" s="24">
        <v>700</v>
      </c>
      <c r="E9" s="24"/>
      <c r="F9" s="181"/>
      <c r="G9" s="181"/>
      <c r="H9" s="24">
        <v>230091664</v>
      </c>
      <c r="I9" s="181" t="s">
        <v>410</v>
      </c>
    </row>
    <row r="10" spans="1:13" customFormat="1" ht="15">
      <c r="A10" s="52">
        <v>2</v>
      </c>
      <c r="B10" s="24"/>
      <c r="C10" s="24"/>
      <c r="D10" s="24"/>
      <c r="E10" s="24"/>
      <c r="F10" s="181"/>
      <c r="G10" s="181"/>
      <c r="H10" s="181"/>
      <c r="I10" s="24"/>
    </row>
    <row r="11" spans="1:13" customFormat="1" ht="15">
      <c r="A11" s="52">
        <v>3</v>
      </c>
      <c r="B11" s="24"/>
      <c r="C11" s="24"/>
      <c r="D11" s="24"/>
      <c r="E11" s="24"/>
      <c r="F11" s="181"/>
      <c r="G11" s="181"/>
      <c r="H11" s="181"/>
      <c r="I11" s="24"/>
    </row>
    <row r="12" spans="1:13" customFormat="1" ht="15">
      <c r="A12" s="52">
        <v>4</v>
      </c>
      <c r="B12" s="24"/>
      <c r="C12" s="24"/>
      <c r="D12" s="24"/>
      <c r="E12" s="24"/>
      <c r="F12" s="181"/>
      <c r="G12" s="181"/>
      <c r="H12" s="181"/>
      <c r="I12" s="24"/>
    </row>
    <row r="13" spans="1:13" customFormat="1" ht="15">
      <c r="A13" s="52">
        <v>5</v>
      </c>
      <c r="B13" s="24"/>
      <c r="C13" s="24"/>
      <c r="D13" s="24"/>
      <c r="E13" s="24"/>
      <c r="F13" s="181"/>
      <c r="G13" s="181"/>
      <c r="H13" s="181"/>
      <c r="I13" s="24"/>
    </row>
    <row r="14" spans="1:13" customFormat="1" ht="15">
      <c r="A14" s="52">
        <v>6</v>
      </c>
      <c r="B14" s="24"/>
      <c r="C14" s="24"/>
      <c r="D14" s="24"/>
      <c r="E14" s="24"/>
      <c r="F14" s="181"/>
      <c r="G14" s="181"/>
      <c r="H14" s="181"/>
      <c r="I14" s="24"/>
    </row>
    <row r="15" spans="1:13" customFormat="1" ht="15">
      <c r="A15" s="52">
        <v>7</v>
      </c>
      <c r="B15" s="24"/>
      <c r="C15" s="24"/>
      <c r="D15" s="24"/>
      <c r="E15" s="24"/>
      <c r="F15" s="181"/>
      <c r="G15" s="181"/>
      <c r="H15" s="181"/>
      <c r="I15" s="24"/>
    </row>
    <row r="16" spans="1:13" customFormat="1" ht="15">
      <c r="A16" s="52">
        <v>8</v>
      </c>
      <c r="B16" s="24"/>
      <c r="C16" s="24"/>
      <c r="D16" s="24"/>
      <c r="E16" s="24"/>
      <c r="F16" s="181"/>
      <c r="G16" s="181"/>
      <c r="H16" s="181"/>
      <c r="I16" s="24"/>
    </row>
    <row r="17" spans="1:9" customFormat="1" ht="15">
      <c r="A17" s="52">
        <v>9</v>
      </c>
      <c r="B17" s="24"/>
      <c r="C17" s="24"/>
      <c r="D17" s="24"/>
      <c r="E17" s="24"/>
      <c r="F17" s="181"/>
      <c r="G17" s="181"/>
      <c r="H17" s="181"/>
      <c r="I17" s="24"/>
    </row>
    <row r="18" spans="1:9" customFormat="1" ht="15">
      <c r="A18" s="52">
        <v>10</v>
      </c>
      <c r="B18" s="24"/>
      <c r="C18" s="24"/>
      <c r="D18" s="24"/>
      <c r="E18" s="24"/>
      <c r="F18" s="181"/>
      <c r="G18" s="181"/>
      <c r="H18" s="181"/>
      <c r="I18" s="24"/>
    </row>
    <row r="19" spans="1:9" customFormat="1" ht="15">
      <c r="A19" s="52">
        <v>11</v>
      </c>
      <c r="B19" s="24"/>
      <c r="C19" s="24"/>
      <c r="D19" s="24"/>
      <c r="E19" s="24"/>
      <c r="F19" s="181"/>
      <c r="G19" s="181"/>
      <c r="H19" s="181"/>
      <c r="I19" s="24"/>
    </row>
    <row r="20" spans="1:9" customFormat="1" ht="15">
      <c r="A20" s="52">
        <v>12</v>
      </c>
      <c r="B20" s="24"/>
      <c r="C20" s="24"/>
      <c r="D20" s="24"/>
      <c r="E20" s="24"/>
      <c r="F20" s="181"/>
      <c r="G20" s="181"/>
      <c r="H20" s="181"/>
      <c r="I20" s="24"/>
    </row>
    <row r="21" spans="1:9" customFormat="1" ht="15">
      <c r="A21" s="52">
        <v>13</v>
      </c>
      <c r="B21" s="24"/>
      <c r="C21" s="24"/>
      <c r="D21" s="24"/>
      <c r="E21" s="24"/>
      <c r="F21" s="181"/>
      <c r="G21" s="181"/>
      <c r="H21" s="181"/>
      <c r="I21" s="24"/>
    </row>
    <row r="22" spans="1:9" customFormat="1" ht="15">
      <c r="A22" s="52">
        <v>14</v>
      </c>
      <c r="B22" s="24"/>
      <c r="C22" s="24"/>
      <c r="D22" s="24"/>
      <c r="E22" s="24"/>
      <c r="F22" s="181"/>
      <c r="G22" s="181"/>
      <c r="H22" s="181"/>
      <c r="I22" s="24"/>
    </row>
    <row r="23" spans="1:9" customFormat="1" ht="15">
      <c r="A23" s="52">
        <v>15</v>
      </c>
      <c r="B23" s="24"/>
      <c r="C23" s="24"/>
      <c r="D23" s="24"/>
      <c r="E23" s="24"/>
      <c r="F23" s="181"/>
      <c r="G23" s="181"/>
      <c r="H23" s="181"/>
      <c r="I23" s="24"/>
    </row>
    <row r="24" spans="1:9" customFormat="1" ht="15">
      <c r="A24" s="52">
        <v>16</v>
      </c>
      <c r="B24" s="24"/>
      <c r="C24" s="24"/>
      <c r="D24" s="24"/>
      <c r="E24" s="24"/>
      <c r="F24" s="181"/>
      <c r="G24" s="181"/>
      <c r="H24" s="181"/>
      <c r="I24" s="24"/>
    </row>
    <row r="25" spans="1:9" customFormat="1" ht="15">
      <c r="A25" s="52">
        <v>17</v>
      </c>
      <c r="B25" s="24"/>
      <c r="C25" s="24"/>
      <c r="D25" s="24"/>
      <c r="E25" s="24"/>
      <c r="F25" s="181"/>
      <c r="G25" s="181"/>
      <c r="H25" s="181"/>
      <c r="I25" s="24"/>
    </row>
    <row r="26" spans="1:9" customFormat="1" ht="15">
      <c r="A26" s="52">
        <v>18</v>
      </c>
      <c r="B26" s="24"/>
      <c r="C26" s="24"/>
      <c r="D26" s="24"/>
      <c r="E26" s="24"/>
      <c r="F26" s="181"/>
      <c r="G26" s="181"/>
      <c r="H26" s="181"/>
      <c r="I26" s="24"/>
    </row>
    <row r="27" spans="1:9" customFormat="1" ht="15">
      <c r="A27" s="52" t="s">
        <v>219</v>
      </c>
      <c r="B27" s="24"/>
      <c r="C27" s="24"/>
      <c r="D27" s="24"/>
      <c r="E27" s="24"/>
      <c r="F27" s="181"/>
      <c r="G27" s="181"/>
      <c r="H27" s="181"/>
      <c r="I27" s="24"/>
    </row>
    <row r="28" spans="1:9">
      <c r="A28" s="185"/>
      <c r="B28" s="185"/>
      <c r="C28" s="185"/>
      <c r="D28" s="185"/>
      <c r="E28" s="185"/>
      <c r="F28" s="185"/>
      <c r="G28" s="185"/>
      <c r="H28" s="185"/>
      <c r="I28" s="185"/>
    </row>
    <row r="29" spans="1:9">
      <c r="A29" s="185"/>
      <c r="B29" s="185"/>
      <c r="C29" s="185"/>
      <c r="D29" s="185"/>
      <c r="E29" s="185"/>
      <c r="F29" s="185"/>
      <c r="G29" s="185"/>
      <c r="H29" s="185"/>
      <c r="I29" s="185"/>
    </row>
    <row r="30" spans="1:9">
      <c r="A30" s="186"/>
      <c r="B30" s="185"/>
      <c r="C30" s="185"/>
      <c r="D30" s="185"/>
      <c r="E30" s="185"/>
      <c r="F30" s="185"/>
      <c r="G30" s="185"/>
      <c r="H30" s="185"/>
      <c r="I30" s="185"/>
    </row>
    <row r="31" spans="1:9" ht="15">
      <c r="A31" s="148"/>
      <c r="B31" s="150" t="s">
        <v>96</v>
      </c>
      <c r="C31" s="148"/>
      <c r="D31" s="148"/>
      <c r="E31" s="151"/>
      <c r="F31" s="148"/>
      <c r="G31" s="148"/>
      <c r="H31" s="148"/>
      <c r="I31" s="148"/>
    </row>
    <row r="32" spans="1:9" ht="15">
      <c r="A32" s="148"/>
      <c r="B32" s="148"/>
      <c r="C32" s="152"/>
      <c r="D32" s="148"/>
      <c r="F32" s="152"/>
      <c r="G32" s="190"/>
    </row>
    <row r="33" spans="2:6" ht="15">
      <c r="B33" s="148"/>
      <c r="C33" s="154" t="s">
        <v>209</v>
      </c>
      <c r="D33" s="148"/>
      <c r="F33" s="155" t="s">
        <v>214</v>
      </c>
    </row>
    <row r="34" spans="2:6" ht="15">
      <c r="B34" s="148"/>
      <c r="C34" s="156" t="s">
        <v>103</v>
      </c>
      <c r="D34" s="148"/>
      <c r="F34" s="148" t="s">
        <v>210</v>
      </c>
    </row>
    <row r="35" spans="2:6" ht="15">
      <c r="B35" s="148"/>
      <c r="C35" s="156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L51"/>
  <sheetViews>
    <sheetView view="pageBreakPreview" topLeftCell="F1" zoomScale="80" zoomScaleSheetLayoutView="80" workbookViewId="0">
      <selection activeCell="H20" sqref="H20"/>
    </sheetView>
  </sheetViews>
  <sheetFormatPr defaultRowHeight="15"/>
  <cols>
    <col min="1" max="1" width="10" style="148" customWidth="1"/>
    <col min="2" max="2" width="20.28515625" style="148" customWidth="1"/>
    <col min="3" max="3" width="30" style="148" customWidth="1"/>
    <col min="4" max="4" width="29" style="148" customWidth="1"/>
    <col min="5" max="5" width="22.5703125" style="148" customWidth="1"/>
    <col min="6" max="6" width="20" style="148" customWidth="1"/>
    <col min="7" max="7" width="29.28515625" style="148" customWidth="1"/>
    <col min="8" max="8" width="27.140625" style="148" customWidth="1"/>
    <col min="9" max="9" width="26.42578125" style="148" customWidth="1"/>
    <col min="10" max="10" width="0.5703125" style="148" customWidth="1"/>
    <col min="11" max="16384" width="9.140625" style="148"/>
  </cols>
  <sheetData>
    <row r="1" spans="1:10">
      <c r="A1" s="57" t="s">
        <v>324</v>
      </c>
      <c r="B1" s="59"/>
      <c r="C1" s="59"/>
      <c r="D1" s="59"/>
      <c r="E1" s="59"/>
      <c r="F1" s="59"/>
      <c r="G1" s="59"/>
      <c r="H1" s="59"/>
      <c r="I1" s="128" t="s">
        <v>162</v>
      </c>
      <c r="J1" s="129"/>
    </row>
    <row r="2" spans="1:10">
      <c r="A2" s="59" t="s">
        <v>104</v>
      </c>
      <c r="B2" s="59"/>
      <c r="C2" s="59"/>
      <c r="D2" s="59"/>
      <c r="E2" s="59"/>
      <c r="F2" s="59"/>
      <c r="G2" s="59"/>
      <c r="H2" s="59"/>
      <c r="I2" s="277" t="str">
        <f>'ფორმა N1'!L2</f>
        <v>21.09-08.10</v>
      </c>
      <c r="J2" s="129"/>
    </row>
    <row r="3" spans="1:10">
      <c r="A3" s="59"/>
      <c r="B3" s="59"/>
      <c r="C3" s="59"/>
      <c r="D3" s="59"/>
      <c r="E3" s="59"/>
      <c r="F3" s="59"/>
      <c r="G3" s="59"/>
      <c r="H3" s="59"/>
      <c r="I3" s="82"/>
      <c r="J3" s="129"/>
    </row>
    <row r="4" spans="1:10">
      <c r="A4" s="60" t="str">
        <f>'[1]ფორმა N2'!A4</f>
        <v>ანგარიშვალდებული პირის დასახელება:</v>
      </c>
      <c r="B4" s="59"/>
      <c r="C4" s="59"/>
      <c r="D4" s="59"/>
      <c r="E4" s="59"/>
      <c r="F4" s="59"/>
      <c r="G4" s="59"/>
      <c r="H4" s="59"/>
      <c r="I4" s="59"/>
      <c r="J4" s="83"/>
    </row>
    <row r="5" spans="1:10">
      <c r="A5" s="182" t="str">
        <f>'ფორმა N1'!D4</f>
        <v>ააიპ ილია კოკაიას საარჩევნო კამპანიის ფონდი</v>
      </c>
      <c r="B5" s="182"/>
      <c r="C5" s="182"/>
      <c r="D5" s="182"/>
      <c r="E5" s="182"/>
      <c r="F5" s="182"/>
      <c r="G5" s="182"/>
      <c r="H5" s="182"/>
      <c r="I5" s="182"/>
      <c r="J5" s="155"/>
    </row>
    <row r="6" spans="1:10">
      <c r="A6" s="60"/>
      <c r="B6" s="59"/>
      <c r="C6" s="59"/>
      <c r="D6" s="59"/>
      <c r="E6" s="59"/>
      <c r="F6" s="59"/>
      <c r="G6" s="59"/>
      <c r="H6" s="59"/>
      <c r="I6" s="59"/>
      <c r="J6" s="83"/>
    </row>
    <row r="7" spans="1:10">
      <c r="A7" s="59"/>
      <c r="B7" s="59"/>
      <c r="C7" s="59"/>
      <c r="D7" s="59"/>
      <c r="E7" s="59"/>
      <c r="F7" s="59"/>
      <c r="G7" s="59"/>
      <c r="H7" s="59"/>
      <c r="I7" s="59"/>
      <c r="J7" s="84"/>
    </row>
    <row r="8" spans="1:10" ht="63.75" customHeight="1">
      <c r="A8" s="130" t="s">
        <v>64</v>
      </c>
      <c r="B8" s="301" t="s">
        <v>304</v>
      </c>
      <c r="C8" s="302" t="s">
        <v>338</v>
      </c>
      <c r="D8" s="302" t="s">
        <v>339</v>
      </c>
      <c r="E8" s="302" t="s">
        <v>305</v>
      </c>
      <c r="F8" s="302" t="s">
        <v>320</v>
      </c>
      <c r="G8" s="302" t="s">
        <v>321</v>
      </c>
      <c r="H8" s="302" t="s">
        <v>340</v>
      </c>
      <c r="I8" s="131" t="s">
        <v>322</v>
      </c>
      <c r="J8" s="84"/>
    </row>
    <row r="9" spans="1:10">
      <c r="A9" s="133">
        <v>1</v>
      </c>
      <c r="B9" s="170"/>
      <c r="C9" s="138"/>
      <c r="D9" s="138"/>
      <c r="E9" s="137"/>
      <c r="F9" s="137"/>
      <c r="G9" s="137"/>
      <c r="H9" s="137">
        <v>0</v>
      </c>
      <c r="I9" s="137">
        <v>14643</v>
      </c>
      <c r="J9" s="84"/>
    </row>
    <row r="10" spans="1:10">
      <c r="A10" s="133">
        <v>2</v>
      </c>
      <c r="B10" s="170"/>
      <c r="C10" s="138"/>
      <c r="D10" s="138"/>
      <c r="E10" s="137"/>
      <c r="F10" s="137"/>
      <c r="G10" s="137"/>
      <c r="H10" s="137"/>
      <c r="I10" s="137"/>
      <c r="J10" s="84"/>
    </row>
    <row r="11" spans="1:10">
      <c r="A11" s="133">
        <v>3</v>
      </c>
      <c r="B11" s="170"/>
      <c r="C11" s="138"/>
      <c r="D11" s="138"/>
      <c r="E11" s="137"/>
      <c r="F11" s="137"/>
      <c r="G11" s="137"/>
      <c r="H11" s="137"/>
      <c r="I11" s="137"/>
      <c r="J11" s="84"/>
    </row>
    <row r="12" spans="1:10">
      <c r="A12" s="133">
        <v>4</v>
      </c>
      <c r="B12" s="170"/>
      <c r="C12" s="138"/>
      <c r="D12" s="138"/>
      <c r="E12" s="137"/>
      <c r="F12" s="137"/>
      <c r="G12" s="137"/>
      <c r="H12" s="137"/>
      <c r="I12" s="137"/>
      <c r="J12" s="84"/>
    </row>
    <row r="13" spans="1:10">
      <c r="A13" s="133">
        <v>5</v>
      </c>
      <c r="B13" s="170"/>
      <c r="C13" s="138"/>
      <c r="D13" s="138"/>
      <c r="E13" s="137"/>
      <c r="F13" s="137"/>
      <c r="G13" s="137"/>
      <c r="H13" s="137"/>
      <c r="I13" s="137"/>
      <c r="J13" s="84"/>
    </row>
    <row r="14" spans="1:10">
      <c r="A14" s="133">
        <v>6</v>
      </c>
      <c r="B14" s="170"/>
      <c r="C14" s="138"/>
      <c r="D14" s="138"/>
      <c r="E14" s="137"/>
      <c r="F14" s="137"/>
      <c r="G14" s="137"/>
      <c r="H14" s="137"/>
      <c r="I14" s="137"/>
      <c r="J14" s="84"/>
    </row>
    <row r="15" spans="1:10">
      <c r="A15" s="133">
        <v>7</v>
      </c>
      <c r="B15" s="170"/>
      <c r="C15" s="138"/>
      <c r="D15" s="138"/>
      <c r="E15" s="137"/>
      <c r="F15" s="137"/>
      <c r="G15" s="137"/>
      <c r="H15" s="137"/>
      <c r="I15" s="137"/>
      <c r="J15" s="84"/>
    </row>
    <row r="16" spans="1:10">
      <c r="A16" s="133">
        <v>8</v>
      </c>
      <c r="B16" s="170"/>
      <c r="C16" s="138"/>
      <c r="D16" s="138"/>
      <c r="E16" s="137"/>
      <c r="F16" s="137"/>
      <c r="G16" s="137"/>
      <c r="H16" s="137"/>
      <c r="I16" s="137"/>
      <c r="J16" s="84"/>
    </row>
    <row r="17" spans="1:10">
      <c r="A17" s="133">
        <v>9</v>
      </c>
      <c r="B17" s="170"/>
      <c r="C17" s="138"/>
      <c r="D17" s="138"/>
      <c r="E17" s="137"/>
      <c r="F17" s="137"/>
      <c r="G17" s="137"/>
      <c r="H17" s="137"/>
      <c r="I17" s="137"/>
      <c r="J17" s="84"/>
    </row>
    <row r="18" spans="1:10">
      <c r="A18" s="133">
        <v>10</v>
      </c>
      <c r="B18" s="170"/>
      <c r="C18" s="138"/>
      <c r="D18" s="138"/>
      <c r="E18" s="137"/>
      <c r="F18" s="137"/>
      <c r="G18" s="137"/>
      <c r="H18" s="137"/>
      <c r="I18" s="137"/>
      <c r="J18" s="84"/>
    </row>
    <row r="19" spans="1:10">
      <c r="A19" s="133">
        <v>11</v>
      </c>
      <c r="B19" s="170"/>
      <c r="C19" s="138"/>
      <c r="D19" s="138"/>
      <c r="E19" s="137"/>
      <c r="F19" s="137"/>
      <c r="G19" s="137"/>
      <c r="H19" s="137"/>
      <c r="I19" s="137"/>
      <c r="J19" s="84"/>
    </row>
    <row r="20" spans="1:10">
      <c r="A20" s="133">
        <v>12</v>
      </c>
      <c r="B20" s="170"/>
      <c r="C20" s="138"/>
      <c r="D20" s="138"/>
      <c r="E20" s="137"/>
      <c r="F20" s="137"/>
      <c r="G20" s="137"/>
      <c r="H20" s="137"/>
      <c r="I20" s="137"/>
      <c r="J20" s="84"/>
    </row>
    <row r="21" spans="1:10">
      <c r="A21" s="133">
        <v>13</v>
      </c>
      <c r="B21" s="170"/>
      <c r="C21" s="138"/>
      <c r="D21" s="138"/>
      <c r="E21" s="137"/>
      <c r="F21" s="137"/>
      <c r="G21" s="137"/>
      <c r="H21" s="137"/>
      <c r="I21" s="137"/>
      <c r="J21" s="84"/>
    </row>
    <row r="22" spans="1:10">
      <c r="A22" s="133">
        <v>14</v>
      </c>
      <c r="B22" s="170"/>
      <c r="C22" s="138"/>
      <c r="D22" s="138"/>
      <c r="E22" s="137"/>
      <c r="F22" s="137"/>
      <c r="G22" s="137"/>
      <c r="H22" s="137"/>
      <c r="I22" s="137"/>
      <c r="J22" s="84"/>
    </row>
    <row r="23" spans="1:10">
      <c r="A23" s="133">
        <v>15</v>
      </c>
      <c r="B23" s="170"/>
      <c r="C23" s="138"/>
      <c r="D23" s="138"/>
      <c r="E23" s="137"/>
      <c r="F23" s="137"/>
      <c r="G23" s="137"/>
      <c r="H23" s="137"/>
      <c r="I23" s="137"/>
      <c r="J23" s="84"/>
    </row>
    <row r="24" spans="1:10">
      <c r="A24" s="133">
        <v>16</v>
      </c>
      <c r="B24" s="170"/>
      <c r="C24" s="138"/>
      <c r="D24" s="138"/>
      <c r="E24" s="137"/>
      <c r="F24" s="137"/>
      <c r="G24" s="137"/>
      <c r="H24" s="137"/>
      <c r="I24" s="137"/>
      <c r="J24" s="84"/>
    </row>
    <row r="25" spans="1:10">
      <c r="A25" s="133">
        <v>17</v>
      </c>
      <c r="B25" s="170"/>
      <c r="C25" s="138"/>
      <c r="D25" s="138"/>
      <c r="E25" s="137"/>
      <c r="F25" s="137"/>
      <c r="G25" s="137"/>
      <c r="H25" s="137"/>
      <c r="I25" s="137"/>
      <c r="J25" s="84"/>
    </row>
    <row r="26" spans="1:10">
      <c r="A26" s="133">
        <v>18</v>
      </c>
      <c r="B26" s="170"/>
      <c r="C26" s="138"/>
      <c r="D26" s="138"/>
      <c r="E26" s="137"/>
      <c r="F26" s="137"/>
      <c r="G26" s="137"/>
      <c r="H26" s="137"/>
      <c r="I26" s="137"/>
      <c r="J26" s="84"/>
    </row>
    <row r="27" spans="1:10">
      <c r="A27" s="133">
        <v>19</v>
      </c>
      <c r="B27" s="170"/>
      <c r="C27" s="138"/>
      <c r="D27" s="138"/>
      <c r="E27" s="137"/>
      <c r="F27" s="137"/>
      <c r="G27" s="137"/>
      <c r="H27" s="137"/>
      <c r="I27" s="137"/>
      <c r="J27" s="84"/>
    </row>
    <row r="28" spans="1:10">
      <c r="A28" s="133">
        <v>20</v>
      </c>
      <c r="B28" s="170"/>
      <c r="C28" s="138"/>
      <c r="D28" s="138"/>
      <c r="E28" s="137"/>
      <c r="F28" s="137"/>
      <c r="G28" s="137"/>
      <c r="H28" s="137"/>
      <c r="I28" s="137"/>
      <c r="J28" s="84"/>
    </row>
    <row r="29" spans="1:10">
      <c r="A29" s="133">
        <v>21</v>
      </c>
      <c r="B29" s="170"/>
      <c r="C29" s="141"/>
      <c r="D29" s="141"/>
      <c r="E29" s="140"/>
      <c r="F29" s="140"/>
      <c r="G29" s="140"/>
      <c r="H29" s="207"/>
      <c r="I29" s="137"/>
      <c r="J29" s="84"/>
    </row>
    <row r="30" spans="1:10">
      <c r="A30" s="133">
        <v>22</v>
      </c>
      <c r="B30" s="170"/>
      <c r="C30" s="141"/>
      <c r="D30" s="141"/>
      <c r="E30" s="140"/>
      <c r="F30" s="140"/>
      <c r="G30" s="140"/>
      <c r="H30" s="207"/>
      <c r="I30" s="137"/>
      <c r="J30" s="84"/>
    </row>
    <row r="31" spans="1:10">
      <c r="A31" s="133">
        <v>23</v>
      </c>
      <c r="B31" s="170"/>
      <c r="C31" s="141"/>
      <c r="D31" s="141"/>
      <c r="E31" s="140"/>
      <c r="F31" s="140"/>
      <c r="G31" s="140"/>
      <c r="H31" s="207"/>
      <c r="I31" s="137"/>
      <c r="J31" s="84"/>
    </row>
    <row r="32" spans="1:10">
      <c r="A32" s="133">
        <v>24</v>
      </c>
      <c r="B32" s="170"/>
      <c r="C32" s="141"/>
      <c r="D32" s="141"/>
      <c r="E32" s="140"/>
      <c r="F32" s="140"/>
      <c r="G32" s="140"/>
      <c r="H32" s="207"/>
      <c r="I32" s="137"/>
      <c r="J32" s="84"/>
    </row>
    <row r="33" spans="1:12">
      <c r="A33" s="133">
        <v>25</v>
      </c>
      <c r="B33" s="170"/>
      <c r="C33" s="141"/>
      <c r="D33" s="141"/>
      <c r="E33" s="140"/>
      <c r="F33" s="140"/>
      <c r="G33" s="140"/>
      <c r="H33" s="207"/>
      <c r="I33" s="137"/>
      <c r="J33" s="84"/>
    </row>
    <row r="34" spans="1:12">
      <c r="A34" s="133">
        <v>26</v>
      </c>
      <c r="B34" s="170"/>
      <c r="C34" s="141"/>
      <c r="D34" s="141"/>
      <c r="E34" s="140"/>
      <c r="F34" s="140"/>
      <c r="G34" s="140"/>
      <c r="H34" s="207"/>
      <c r="I34" s="137"/>
      <c r="J34" s="84"/>
    </row>
    <row r="35" spans="1:12">
      <c r="A35" s="133">
        <v>27</v>
      </c>
      <c r="B35" s="170"/>
      <c r="C35" s="141"/>
      <c r="D35" s="141"/>
      <c r="E35" s="140"/>
      <c r="F35" s="140"/>
      <c r="G35" s="140"/>
      <c r="H35" s="207"/>
      <c r="I35" s="137"/>
      <c r="J35" s="84"/>
    </row>
    <row r="36" spans="1:12">
      <c r="A36" s="133">
        <v>28</v>
      </c>
      <c r="B36" s="170"/>
      <c r="C36" s="141"/>
      <c r="D36" s="141"/>
      <c r="E36" s="140"/>
      <c r="F36" s="140"/>
      <c r="G36" s="140"/>
      <c r="H36" s="207"/>
      <c r="I36" s="137"/>
      <c r="J36" s="84"/>
    </row>
    <row r="37" spans="1:12">
      <c r="A37" s="133">
        <v>29</v>
      </c>
      <c r="B37" s="170"/>
      <c r="C37" s="141"/>
      <c r="D37" s="141"/>
      <c r="E37" s="140"/>
      <c r="F37" s="140"/>
      <c r="G37" s="140"/>
      <c r="H37" s="207"/>
      <c r="I37" s="137"/>
      <c r="J37" s="84"/>
    </row>
    <row r="38" spans="1:12">
      <c r="A38" s="133" t="s">
        <v>219</v>
      </c>
      <c r="B38" s="170"/>
      <c r="C38" s="141"/>
      <c r="D38" s="141"/>
      <c r="E38" s="140"/>
      <c r="F38" s="140"/>
      <c r="G38" s="208"/>
      <c r="H38" s="212" t="s">
        <v>332</v>
      </c>
      <c r="I38" s="307">
        <f>SUM(I9:I37)</f>
        <v>14643</v>
      </c>
      <c r="J38" s="84"/>
    </row>
    <row r="40" spans="1:12">
      <c r="A40" s="148" t="s">
        <v>355</v>
      </c>
    </row>
    <row r="42" spans="1:12">
      <c r="B42" s="150" t="s">
        <v>96</v>
      </c>
      <c r="F42" s="151"/>
    </row>
    <row r="43" spans="1:12">
      <c r="F43" s="149"/>
      <c r="I43" s="149"/>
      <c r="J43" s="149"/>
      <c r="K43" s="149"/>
      <c r="L43" s="149"/>
    </row>
    <row r="44" spans="1:12">
      <c r="C44" s="152"/>
      <c r="F44" s="152"/>
      <c r="G44" s="152"/>
      <c r="H44" s="155"/>
      <c r="I44" s="153"/>
      <c r="J44" s="149"/>
      <c r="K44" s="149"/>
      <c r="L44" s="149"/>
    </row>
    <row r="45" spans="1:12">
      <c r="A45" s="149"/>
      <c r="C45" s="154" t="s">
        <v>209</v>
      </c>
      <c r="F45" s="155" t="s">
        <v>214</v>
      </c>
      <c r="G45" s="154"/>
      <c r="H45" s="154"/>
      <c r="I45" s="153"/>
      <c r="J45" s="149"/>
      <c r="K45" s="149"/>
      <c r="L45" s="149"/>
    </row>
    <row r="46" spans="1:12">
      <c r="A46" s="149"/>
      <c r="C46" s="156" t="s">
        <v>103</v>
      </c>
      <c r="F46" s="148" t="s">
        <v>210</v>
      </c>
      <c r="I46" s="149"/>
      <c r="J46" s="149"/>
      <c r="K46" s="149"/>
      <c r="L46" s="149"/>
    </row>
    <row r="47" spans="1:12" s="149" customFormat="1">
      <c r="B47" s="148"/>
      <c r="C47" s="156"/>
      <c r="G47" s="156"/>
      <c r="H47" s="156"/>
    </row>
    <row r="48" spans="1:12" s="149" customFormat="1" ht="12.75"/>
    <row r="49" s="149" customFormat="1" ht="12.75"/>
    <row r="50" s="149" customFormat="1" ht="12.75"/>
    <row r="51" s="149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48">
        <v>40907</v>
      </c>
      <c r="C2" t="s">
        <v>164</v>
      </c>
      <c r="E2" t="s">
        <v>191</v>
      </c>
      <c r="G2" s="50" t="s">
        <v>196</v>
      </c>
    </row>
    <row r="3" spans="1:7" ht="15">
      <c r="A3" s="48">
        <v>40908</v>
      </c>
      <c r="C3" t="s">
        <v>165</v>
      </c>
      <c r="E3" t="s">
        <v>192</v>
      </c>
      <c r="G3" s="50" t="s">
        <v>197</v>
      </c>
    </row>
    <row r="4" spans="1:7" ht="15">
      <c r="A4" s="48">
        <v>40909</v>
      </c>
      <c r="C4" t="s">
        <v>166</v>
      </c>
      <c r="E4" t="s">
        <v>193</v>
      </c>
      <c r="G4" s="50" t="s">
        <v>198</v>
      </c>
    </row>
    <row r="5" spans="1:7">
      <c r="A5" s="48">
        <v>40910</v>
      </c>
      <c r="C5" t="s">
        <v>167</v>
      </c>
      <c r="E5" t="s">
        <v>194</v>
      </c>
    </row>
    <row r="6" spans="1:7">
      <c r="A6" s="48">
        <v>40911</v>
      </c>
      <c r="C6" t="s">
        <v>168</v>
      </c>
    </row>
    <row r="7" spans="1:7">
      <c r="A7" s="48">
        <v>40912</v>
      </c>
      <c r="C7" t="s">
        <v>169</v>
      </c>
    </row>
    <row r="8" spans="1:7">
      <c r="A8" s="48">
        <v>40913</v>
      </c>
      <c r="C8" t="s">
        <v>170</v>
      </c>
    </row>
    <row r="9" spans="1:7">
      <c r="A9" s="48">
        <v>40914</v>
      </c>
      <c r="C9" t="s">
        <v>171</v>
      </c>
    </row>
    <row r="10" spans="1:7">
      <c r="A10" s="48">
        <v>40915</v>
      </c>
      <c r="C10" t="s">
        <v>172</v>
      </c>
    </row>
    <row r="11" spans="1:7">
      <c r="A11" s="48">
        <v>40916</v>
      </c>
      <c r="C11" t="s">
        <v>173</v>
      </c>
    </row>
    <row r="12" spans="1:7">
      <c r="A12" s="48">
        <v>40917</v>
      </c>
      <c r="C12" t="s">
        <v>174</v>
      </c>
    </row>
    <row r="13" spans="1:7">
      <c r="A13" s="48">
        <v>40918</v>
      </c>
      <c r="C13" t="s">
        <v>175</v>
      </c>
    </row>
    <row r="14" spans="1:7">
      <c r="A14" s="48">
        <v>40919</v>
      </c>
      <c r="C14" t="s">
        <v>176</v>
      </c>
    </row>
    <row r="15" spans="1:7">
      <c r="A15" s="48">
        <v>40920</v>
      </c>
      <c r="C15" t="s">
        <v>177</v>
      </c>
    </row>
    <row r="16" spans="1:7">
      <c r="A16" s="48">
        <v>40921</v>
      </c>
      <c r="C16" t="s">
        <v>178</v>
      </c>
    </row>
    <row r="17" spans="1:3">
      <c r="A17" s="48">
        <v>40922</v>
      </c>
      <c r="C17" t="s">
        <v>179</v>
      </c>
    </row>
    <row r="18" spans="1:3">
      <c r="A18" s="48">
        <v>40923</v>
      </c>
      <c r="C18" t="s">
        <v>180</v>
      </c>
    </row>
    <row r="19" spans="1:3">
      <c r="A19" s="48">
        <v>40924</v>
      </c>
      <c r="C19" t="s">
        <v>181</v>
      </c>
    </row>
    <row r="20" spans="1:3">
      <c r="A20" s="48">
        <v>40925</v>
      </c>
      <c r="C20" t="s">
        <v>182</v>
      </c>
    </row>
    <row r="21" spans="1:3">
      <c r="A21" s="48">
        <v>40926</v>
      </c>
    </row>
    <row r="22" spans="1:3">
      <c r="A22" s="48">
        <v>40927</v>
      </c>
    </row>
    <row r="23" spans="1:3">
      <c r="A23" s="48">
        <v>40928</v>
      </c>
    </row>
    <row r="24" spans="1:3">
      <c r="A24" s="48">
        <v>40929</v>
      </c>
    </row>
    <row r="25" spans="1:3">
      <c r="A25" s="48">
        <v>40930</v>
      </c>
    </row>
    <row r="26" spans="1:3">
      <c r="A26" s="48">
        <v>40931</v>
      </c>
    </row>
    <row r="27" spans="1:3">
      <c r="A27" s="48">
        <v>40932</v>
      </c>
    </row>
    <row r="28" spans="1:3">
      <c r="A28" s="48">
        <v>40933</v>
      </c>
    </row>
    <row r="29" spans="1:3">
      <c r="A29" s="48">
        <v>40934</v>
      </c>
    </row>
    <row r="30" spans="1:3">
      <c r="A30" s="48">
        <v>40935</v>
      </c>
    </row>
    <row r="31" spans="1:3">
      <c r="A31" s="48">
        <v>40936</v>
      </c>
    </row>
    <row r="32" spans="1:3">
      <c r="A32" s="48">
        <v>40937</v>
      </c>
    </row>
    <row r="33" spans="1:1">
      <c r="A33" s="48">
        <v>40938</v>
      </c>
    </row>
    <row r="34" spans="1:1">
      <c r="A34" s="48">
        <v>40939</v>
      </c>
    </row>
    <row r="35" spans="1:1">
      <c r="A35" s="48">
        <v>40941</v>
      </c>
    </row>
    <row r="36" spans="1:1">
      <c r="A36" s="48">
        <v>40942</v>
      </c>
    </row>
    <row r="37" spans="1:1">
      <c r="A37" s="48">
        <v>40943</v>
      </c>
    </row>
    <row r="38" spans="1:1">
      <c r="A38" s="48">
        <v>40944</v>
      </c>
    </row>
    <row r="39" spans="1:1">
      <c r="A39" s="48">
        <v>40945</v>
      </c>
    </row>
    <row r="40" spans="1:1">
      <c r="A40" s="48">
        <v>40946</v>
      </c>
    </row>
    <row r="41" spans="1:1">
      <c r="A41" s="48">
        <v>40947</v>
      </c>
    </row>
    <row r="42" spans="1:1">
      <c r="A42" s="48">
        <v>40948</v>
      </c>
    </row>
    <row r="43" spans="1:1">
      <c r="A43" s="48">
        <v>40949</v>
      </c>
    </row>
    <row r="44" spans="1:1">
      <c r="A44" s="48">
        <v>40950</v>
      </c>
    </row>
    <row r="45" spans="1:1">
      <c r="A45" s="48">
        <v>40951</v>
      </c>
    </row>
    <row r="46" spans="1:1">
      <c r="A46" s="48">
        <v>40952</v>
      </c>
    </row>
    <row r="47" spans="1:1">
      <c r="A47" s="48">
        <v>40953</v>
      </c>
    </row>
    <row r="48" spans="1:1">
      <c r="A48" s="48">
        <v>40954</v>
      </c>
    </row>
    <row r="49" spans="1:1">
      <c r="A49" s="48">
        <v>40955</v>
      </c>
    </row>
    <row r="50" spans="1:1">
      <c r="A50" s="48">
        <v>40956</v>
      </c>
    </row>
    <row r="51" spans="1:1">
      <c r="A51" s="48">
        <v>40957</v>
      </c>
    </row>
    <row r="52" spans="1:1">
      <c r="A52" s="48">
        <v>40958</v>
      </c>
    </row>
    <row r="53" spans="1:1">
      <c r="A53" s="48">
        <v>40959</v>
      </c>
    </row>
    <row r="54" spans="1:1">
      <c r="A54" s="48">
        <v>40960</v>
      </c>
    </row>
    <row r="55" spans="1:1">
      <c r="A55" s="48">
        <v>40961</v>
      </c>
    </row>
    <row r="56" spans="1:1">
      <c r="A56" s="48">
        <v>40962</v>
      </c>
    </row>
    <row r="57" spans="1:1">
      <c r="A57" s="48">
        <v>40963</v>
      </c>
    </row>
    <row r="58" spans="1:1">
      <c r="A58" s="48">
        <v>40964</v>
      </c>
    </row>
    <row r="59" spans="1:1">
      <c r="A59" s="48">
        <v>40965</v>
      </c>
    </row>
    <row r="60" spans="1:1">
      <c r="A60" s="48">
        <v>40966</v>
      </c>
    </row>
    <row r="61" spans="1:1">
      <c r="A61" s="48">
        <v>40967</v>
      </c>
    </row>
    <row r="62" spans="1:1">
      <c r="A62" s="48">
        <v>40968</v>
      </c>
    </row>
    <row r="63" spans="1:1">
      <c r="A63" s="48">
        <v>40969</v>
      </c>
    </row>
    <row r="64" spans="1:1">
      <c r="A64" s="48">
        <v>40970</v>
      </c>
    </row>
    <row r="65" spans="1:1">
      <c r="A65" s="48">
        <v>40971</v>
      </c>
    </row>
    <row r="66" spans="1:1">
      <c r="A66" s="48">
        <v>40972</v>
      </c>
    </row>
    <row r="67" spans="1:1">
      <c r="A67" s="48">
        <v>40973</v>
      </c>
    </row>
    <row r="68" spans="1:1">
      <c r="A68" s="48">
        <v>40974</v>
      </c>
    </row>
    <row r="69" spans="1:1">
      <c r="A69" s="48">
        <v>40975</v>
      </c>
    </row>
    <row r="70" spans="1:1">
      <c r="A70" s="48">
        <v>40976</v>
      </c>
    </row>
    <row r="71" spans="1:1">
      <c r="A71" s="48">
        <v>40977</v>
      </c>
    </row>
    <row r="72" spans="1:1">
      <c r="A72" s="48">
        <v>40978</v>
      </c>
    </row>
    <row r="73" spans="1:1">
      <c r="A73" s="48">
        <v>40979</v>
      </c>
    </row>
    <row r="74" spans="1:1">
      <c r="A74" s="48">
        <v>40980</v>
      </c>
    </row>
    <row r="75" spans="1:1">
      <c r="A75" s="48">
        <v>40981</v>
      </c>
    </row>
    <row r="76" spans="1:1">
      <c r="A76" s="48">
        <v>40982</v>
      </c>
    </row>
    <row r="77" spans="1:1">
      <c r="A77" s="48">
        <v>40983</v>
      </c>
    </row>
    <row r="78" spans="1:1">
      <c r="A78" s="48">
        <v>40984</v>
      </c>
    </row>
    <row r="79" spans="1:1">
      <c r="A79" s="48">
        <v>40985</v>
      </c>
    </row>
    <row r="80" spans="1:1">
      <c r="A80" s="48">
        <v>40986</v>
      </c>
    </row>
    <row r="81" spans="1:1">
      <c r="A81" s="48">
        <v>40987</v>
      </c>
    </row>
    <row r="82" spans="1:1">
      <c r="A82" s="48">
        <v>40988</v>
      </c>
    </row>
    <row r="83" spans="1:1">
      <c r="A83" s="48">
        <v>40989</v>
      </c>
    </row>
    <row r="84" spans="1:1">
      <c r="A84" s="48">
        <v>40990</v>
      </c>
    </row>
    <row r="85" spans="1:1">
      <c r="A85" s="48">
        <v>40991</v>
      </c>
    </row>
    <row r="86" spans="1:1">
      <c r="A86" s="48">
        <v>40992</v>
      </c>
    </row>
    <row r="87" spans="1:1">
      <c r="A87" s="48">
        <v>40993</v>
      </c>
    </row>
    <row r="88" spans="1:1">
      <c r="A88" s="48">
        <v>40994</v>
      </c>
    </row>
    <row r="89" spans="1:1">
      <c r="A89" s="48">
        <v>40995</v>
      </c>
    </row>
    <row r="90" spans="1:1">
      <c r="A90" s="48">
        <v>40996</v>
      </c>
    </row>
    <row r="91" spans="1:1">
      <c r="A91" s="48">
        <v>40997</v>
      </c>
    </row>
    <row r="92" spans="1:1">
      <c r="A92" s="48">
        <v>40998</v>
      </c>
    </row>
    <row r="93" spans="1:1">
      <c r="A93" s="48">
        <v>40999</v>
      </c>
    </row>
    <row r="94" spans="1:1">
      <c r="A94" s="48">
        <v>41000</v>
      </c>
    </row>
    <row r="95" spans="1:1">
      <c r="A95" s="48">
        <v>41001</v>
      </c>
    </row>
    <row r="96" spans="1:1">
      <c r="A96" s="48">
        <v>41002</v>
      </c>
    </row>
    <row r="97" spans="1:1">
      <c r="A97" s="48">
        <v>41003</v>
      </c>
    </row>
    <row r="98" spans="1:1">
      <c r="A98" s="48">
        <v>41004</v>
      </c>
    </row>
    <row r="99" spans="1:1">
      <c r="A99" s="48">
        <v>41005</v>
      </c>
    </row>
    <row r="100" spans="1:1">
      <c r="A100" s="48">
        <v>41006</v>
      </c>
    </row>
    <row r="101" spans="1:1">
      <c r="A101" s="48">
        <v>41007</v>
      </c>
    </row>
    <row r="102" spans="1:1">
      <c r="A102" s="48">
        <v>41008</v>
      </c>
    </row>
    <row r="103" spans="1:1">
      <c r="A103" s="48">
        <v>41009</v>
      </c>
    </row>
    <row r="104" spans="1:1">
      <c r="A104" s="48">
        <v>41010</v>
      </c>
    </row>
    <row r="105" spans="1:1">
      <c r="A105" s="48">
        <v>41011</v>
      </c>
    </row>
    <row r="106" spans="1:1">
      <c r="A106" s="48">
        <v>41012</v>
      </c>
    </row>
    <row r="107" spans="1:1">
      <c r="A107" s="48">
        <v>41013</v>
      </c>
    </row>
    <row r="108" spans="1:1">
      <c r="A108" s="48">
        <v>41014</v>
      </c>
    </row>
    <row r="109" spans="1:1">
      <c r="A109" s="48">
        <v>41015</v>
      </c>
    </row>
    <row r="110" spans="1:1">
      <c r="A110" s="48">
        <v>41016</v>
      </c>
    </row>
    <row r="111" spans="1:1">
      <c r="A111" s="48">
        <v>41017</v>
      </c>
    </row>
    <row r="112" spans="1:1">
      <c r="A112" s="48">
        <v>41018</v>
      </c>
    </row>
    <row r="113" spans="1:1">
      <c r="A113" s="48">
        <v>41019</v>
      </c>
    </row>
    <row r="114" spans="1:1">
      <c r="A114" s="48">
        <v>41020</v>
      </c>
    </row>
    <row r="115" spans="1:1">
      <c r="A115" s="48">
        <v>41021</v>
      </c>
    </row>
    <row r="116" spans="1:1">
      <c r="A116" s="48">
        <v>41022</v>
      </c>
    </row>
    <row r="117" spans="1:1">
      <c r="A117" s="48">
        <v>41023</v>
      </c>
    </row>
    <row r="118" spans="1:1">
      <c r="A118" s="48">
        <v>41024</v>
      </c>
    </row>
    <row r="119" spans="1:1">
      <c r="A119" s="48">
        <v>41025</v>
      </c>
    </row>
    <row r="120" spans="1:1">
      <c r="A120" s="48">
        <v>41026</v>
      </c>
    </row>
    <row r="121" spans="1:1">
      <c r="A121" s="48">
        <v>41027</v>
      </c>
    </row>
    <row r="122" spans="1:1">
      <c r="A122" s="48">
        <v>41028</v>
      </c>
    </row>
    <row r="123" spans="1:1">
      <c r="A123" s="48">
        <v>41029</v>
      </c>
    </row>
    <row r="124" spans="1:1">
      <c r="A124" s="48">
        <v>41030</v>
      </c>
    </row>
    <row r="125" spans="1:1">
      <c r="A125" s="48">
        <v>41031</v>
      </c>
    </row>
    <row r="126" spans="1:1">
      <c r="A126" s="48">
        <v>41032</v>
      </c>
    </row>
    <row r="127" spans="1:1">
      <c r="A127" s="48">
        <v>41033</v>
      </c>
    </row>
    <row r="128" spans="1:1">
      <c r="A128" s="48">
        <v>41034</v>
      </c>
    </row>
    <row r="129" spans="1:1">
      <c r="A129" s="48">
        <v>41035</v>
      </c>
    </row>
    <row r="130" spans="1:1">
      <c r="A130" s="48">
        <v>41036</v>
      </c>
    </row>
    <row r="131" spans="1:1">
      <c r="A131" s="48">
        <v>41037</v>
      </c>
    </row>
    <row r="132" spans="1:1">
      <c r="A132" s="48">
        <v>41038</v>
      </c>
    </row>
    <row r="133" spans="1:1">
      <c r="A133" s="48">
        <v>41039</v>
      </c>
    </row>
    <row r="134" spans="1:1">
      <c r="A134" s="48">
        <v>41040</v>
      </c>
    </row>
    <row r="135" spans="1:1">
      <c r="A135" s="48">
        <v>41041</v>
      </c>
    </row>
    <row r="136" spans="1:1">
      <c r="A136" s="48">
        <v>41042</v>
      </c>
    </row>
    <row r="137" spans="1:1">
      <c r="A137" s="48">
        <v>41043</v>
      </c>
    </row>
    <row r="138" spans="1:1">
      <c r="A138" s="48">
        <v>41044</v>
      </c>
    </row>
    <row r="139" spans="1:1">
      <c r="A139" s="48">
        <v>41045</v>
      </c>
    </row>
    <row r="140" spans="1:1">
      <c r="A140" s="48">
        <v>41046</v>
      </c>
    </row>
    <row r="141" spans="1:1">
      <c r="A141" s="48">
        <v>41047</v>
      </c>
    </row>
    <row r="142" spans="1:1">
      <c r="A142" s="48">
        <v>41048</v>
      </c>
    </row>
    <row r="143" spans="1:1">
      <c r="A143" s="48">
        <v>41049</v>
      </c>
    </row>
    <row r="144" spans="1:1">
      <c r="A144" s="48">
        <v>41050</v>
      </c>
    </row>
    <row r="145" spans="1:1">
      <c r="A145" s="48">
        <v>41051</v>
      </c>
    </row>
    <row r="146" spans="1:1">
      <c r="A146" s="48">
        <v>41052</v>
      </c>
    </row>
    <row r="147" spans="1:1">
      <c r="A147" s="48">
        <v>41053</v>
      </c>
    </row>
    <row r="148" spans="1:1">
      <c r="A148" s="48">
        <v>41054</v>
      </c>
    </row>
    <row r="149" spans="1:1">
      <c r="A149" s="48">
        <v>41055</v>
      </c>
    </row>
    <row r="150" spans="1:1">
      <c r="A150" s="48">
        <v>41056</v>
      </c>
    </row>
    <row r="151" spans="1:1">
      <c r="A151" s="48">
        <v>41057</v>
      </c>
    </row>
    <row r="152" spans="1:1">
      <c r="A152" s="48">
        <v>41058</v>
      </c>
    </row>
    <row r="153" spans="1:1">
      <c r="A153" s="48">
        <v>41059</v>
      </c>
    </row>
    <row r="154" spans="1:1">
      <c r="A154" s="48">
        <v>41060</v>
      </c>
    </row>
    <row r="155" spans="1:1">
      <c r="A155" s="48">
        <v>41061</v>
      </c>
    </row>
    <row r="156" spans="1:1">
      <c r="A156" s="48">
        <v>41062</v>
      </c>
    </row>
    <row r="157" spans="1:1">
      <c r="A157" s="48">
        <v>41063</v>
      </c>
    </row>
    <row r="158" spans="1:1">
      <c r="A158" s="48">
        <v>41064</v>
      </c>
    </row>
    <row r="159" spans="1:1">
      <c r="A159" s="48">
        <v>41065</v>
      </c>
    </row>
    <row r="160" spans="1:1">
      <c r="A160" s="48">
        <v>41066</v>
      </c>
    </row>
    <row r="161" spans="1:1">
      <c r="A161" s="48">
        <v>41067</v>
      </c>
    </row>
    <row r="162" spans="1:1">
      <c r="A162" s="48">
        <v>41068</v>
      </c>
    </row>
    <row r="163" spans="1:1">
      <c r="A163" s="48">
        <v>41069</v>
      </c>
    </row>
    <row r="164" spans="1:1">
      <c r="A164" s="48">
        <v>41070</v>
      </c>
    </row>
    <row r="165" spans="1:1">
      <c r="A165" s="48">
        <v>41071</v>
      </c>
    </row>
    <row r="166" spans="1:1">
      <c r="A166" s="48">
        <v>41072</v>
      </c>
    </row>
    <row r="167" spans="1:1">
      <c r="A167" s="48">
        <v>41073</v>
      </c>
    </row>
    <row r="168" spans="1:1">
      <c r="A168" s="48">
        <v>41074</v>
      </c>
    </row>
    <row r="169" spans="1:1">
      <c r="A169" s="48">
        <v>41075</v>
      </c>
    </row>
    <row r="170" spans="1:1">
      <c r="A170" s="48">
        <v>41076</v>
      </c>
    </row>
    <row r="171" spans="1:1">
      <c r="A171" s="48">
        <v>41077</v>
      </c>
    </row>
    <row r="172" spans="1:1">
      <c r="A172" s="48">
        <v>41078</v>
      </c>
    </row>
    <row r="173" spans="1:1">
      <c r="A173" s="48">
        <v>41079</v>
      </c>
    </row>
    <row r="174" spans="1:1">
      <c r="A174" s="48">
        <v>41080</v>
      </c>
    </row>
    <row r="175" spans="1:1">
      <c r="A175" s="48">
        <v>41081</v>
      </c>
    </row>
    <row r="176" spans="1:1">
      <c r="A176" s="48">
        <v>41082</v>
      </c>
    </row>
    <row r="177" spans="1:1">
      <c r="A177" s="48">
        <v>41083</v>
      </c>
    </row>
    <row r="178" spans="1:1">
      <c r="A178" s="48">
        <v>41084</v>
      </c>
    </row>
    <row r="179" spans="1:1">
      <c r="A179" s="48">
        <v>41085</v>
      </c>
    </row>
    <row r="180" spans="1:1">
      <c r="A180" s="48">
        <v>41086</v>
      </c>
    </row>
    <row r="181" spans="1:1">
      <c r="A181" s="48">
        <v>41087</v>
      </c>
    </row>
    <row r="182" spans="1:1">
      <c r="A182" s="48">
        <v>41088</v>
      </c>
    </row>
    <row r="183" spans="1:1">
      <c r="A183" s="48">
        <v>41089</v>
      </c>
    </row>
    <row r="184" spans="1:1">
      <c r="A184" s="48">
        <v>41090</v>
      </c>
    </row>
    <row r="185" spans="1:1">
      <c r="A185" s="48">
        <v>41091</v>
      </c>
    </row>
    <row r="186" spans="1:1">
      <c r="A186" s="48">
        <v>41092</v>
      </c>
    </row>
    <row r="187" spans="1:1">
      <c r="A187" s="48">
        <v>41093</v>
      </c>
    </row>
    <row r="188" spans="1:1">
      <c r="A188" s="48">
        <v>41094</v>
      </c>
    </row>
    <row r="189" spans="1:1">
      <c r="A189" s="48">
        <v>41095</v>
      </c>
    </row>
    <row r="190" spans="1:1">
      <c r="A190" s="48">
        <v>41096</v>
      </c>
    </row>
    <row r="191" spans="1:1">
      <c r="A191" s="48">
        <v>41097</v>
      </c>
    </row>
    <row r="192" spans="1:1">
      <c r="A192" s="48">
        <v>41098</v>
      </c>
    </row>
    <row r="193" spans="1:1">
      <c r="A193" s="48">
        <v>41099</v>
      </c>
    </row>
    <row r="194" spans="1:1">
      <c r="A194" s="48">
        <v>41100</v>
      </c>
    </row>
    <row r="195" spans="1:1">
      <c r="A195" s="48">
        <v>41101</v>
      </c>
    </row>
    <row r="196" spans="1:1">
      <c r="A196" s="48">
        <v>41102</v>
      </c>
    </row>
    <row r="197" spans="1:1">
      <c r="A197" s="48">
        <v>41103</v>
      </c>
    </row>
    <row r="198" spans="1:1">
      <c r="A198" s="48">
        <v>41104</v>
      </c>
    </row>
    <row r="199" spans="1:1">
      <c r="A199" s="48">
        <v>41105</v>
      </c>
    </row>
    <row r="200" spans="1:1">
      <c r="A200" s="48">
        <v>41106</v>
      </c>
    </row>
    <row r="201" spans="1:1">
      <c r="A201" s="48">
        <v>41107</v>
      </c>
    </row>
    <row r="202" spans="1:1">
      <c r="A202" s="48">
        <v>41108</v>
      </c>
    </row>
    <row r="203" spans="1:1">
      <c r="A203" s="48">
        <v>41109</v>
      </c>
    </row>
    <row r="204" spans="1:1">
      <c r="A204" s="48">
        <v>41110</v>
      </c>
    </row>
    <row r="205" spans="1:1">
      <c r="A205" s="48">
        <v>41111</v>
      </c>
    </row>
    <row r="206" spans="1:1">
      <c r="A206" s="48">
        <v>41112</v>
      </c>
    </row>
    <row r="207" spans="1:1">
      <c r="A207" s="48">
        <v>41113</v>
      </c>
    </row>
    <row r="208" spans="1:1">
      <c r="A208" s="48">
        <v>41114</v>
      </c>
    </row>
    <row r="209" spans="1:1">
      <c r="A209" s="48">
        <v>41115</v>
      </c>
    </row>
    <row r="210" spans="1:1">
      <c r="A210" s="48">
        <v>41116</v>
      </c>
    </row>
    <row r="211" spans="1:1">
      <c r="A211" s="48">
        <v>41117</v>
      </c>
    </row>
    <row r="212" spans="1:1">
      <c r="A212" s="48">
        <v>41118</v>
      </c>
    </row>
    <row r="213" spans="1:1">
      <c r="A213" s="48">
        <v>41119</v>
      </c>
    </row>
    <row r="214" spans="1:1">
      <c r="A214" s="48">
        <v>41120</v>
      </c>
    </row>
    <row r="215" spans="1:1">
      <c r="A215" s="48">
        <v>41121</v>
      </c>
    </row>
    <row r="216" spans="1:1">
      <c r="A216" s="48">
        <v>41122</v>
      </c>
    </row>
    <row r="217" spans="1:1">
      <c r="A217" s="48">
        <v>41123</v>
      </c>
    </row>
    <row r="218" spans="1:1">
      <c r="A218" s="48">
        <v>41124</v>
      </c>
    </row>
    <row r="219" spans="1:1">
      <c r="A219" s="48">
        <v>41125</v>
      </c>
    </row>
    <row r="220" spans="1:1">
      <c r="A220" s="48">
        <v>41126</v>
      </c>
    </row>
    <row r="221" spans="1:1">
      <c r="A221" s="48">
        <v>41127</v>
      </c>
    </row>
    <row r="222" spans="1:1">
      <c r="A222" s="48">
        <v>41128</v>
      </c>
    </row>
    <row r="223" spans="1:1">
      <c r="A223" s="48">
        <v>41129</v>
      </c>
    </row>
    <row r="224" spans="1:1">
      <c r="A224" s="48">
        <v>41130</v>
      </c>
    </row>
    <row r="225" spans="1:1">
      <c r="A225" s="48">
        <v>41131</v>
      </c>
    </row>
    <row r="226" spans="1:1">
      <c r="A226" s="48">
        <v>41132</v>
      </c>
    </row>
    <row r="227" spans="1:1">
      <c r="A227" s="48">
        <v>41133</v>
      </c>
    </row>
    <row r="228" spans="1:1">
      <c r="A228" s="48">
        <v>41134</v>
      </c>
    </row>
    <row r="229" spans="1:1">
      <c r="A229" s="48">
        <v>41135</v>
      </c>
    </row>
    <row r="230" spans="1:1">
      <c r="A230" s="48">
        <v>41136</v>
      </c>
    </row>
    <row r="231" spans="1:1">
      <c r="A231" s="48">
        <v>41137</v>
      </c>
    </row>
    <row r="232" spans="1:1">
      <c r="A232" s="48">
        <v>41138</v>
      </c>
    </row>
    <row r="233" spans="1:1">
      <c r="A233" s="48">
        <v>41139</v>
      </c>
    </row>
    <row r="234" spans="1:1">
      <c r="A234" s="48">
        <v>41140</v>
      </c>
    </row>
    <row r="235" spans="1:1">
      <c r="A235" s="48">
        <v>41141</v>
      </c>
    </row>
    <row r="236" spans="1:1">
      <c r="A236" s="48">
        <v>41142</v>
      </c>
    </row>
    <row r="237" spans="1:1">
      <c r="A237" s="48">
        <v>41143</v>
      </c>
    </row>
    <row r="238" spans="1:1">
      <c r="A238" s="48">
        <v>41144</v>
      </c>
    </row>
    <row r="239" spans="1:1">
      <c r="A239" s="48">
        <v>41145</v>
      </c>
    </row>
    <row r="240" spans="1:1">
      <c r="A240" s="48">
        <v>41146</v>
      </c>
    </row>
    <row r="241" spans="1:1">
      <c r="A241" s="48">
        <v>41147</v>
      </c>
    </row>
    <row r="242" spans="1:1">
      <c r="A242" s="48">
        <v>41148</v>
      </c>
    </row>
    <row r="243" spans="1:1">
      <c r="A243" s="48">
        <v>41149</v>
      </c>
    </row>
    <row r="244" spans="1:1">
      <c r="A244" s="48">
        <v>41150</v>
      </c>
    </row>
    <row r="245" spans="1:1">
      <c r="A245" s="48">
        <v>41151</v>
      </c>
    </row>
    <row r="246" spans="1:1">
      <c r="A246" s="48">
        <v>41152</v>
      </c>
    </row>
    <row r="247" spans="1:1">
      <c r="A247" s="48">
        <v>41153</v>
      </c>
    </row>
    <row r="248" spans="1:1">
      <c r="A248" s="48">
        <v>41154</v>
      </c>
    </row>
    <row r="249" spans="1:1">
      <c r="A249" s="48">
        <v>41155</v>
      </c>
    </row>
    <row r="250" spans="1:1">
      <c r="A250" s="48">
        <v>41156</v>
      </c>
    </row>
    <row r="251" spans="1:1">
      <c r="A251" s="48">
        <v>41157</v>
      </c>
    </row>
    <row r="252" spans="1:1">
      <c r="A252" s="48">
        <v>41158</v>
      </c>
    </row>
    <row r="253" spans="1:1">
      <c r="A253" s="48">
        <v>41159</v>
      </c>
    </row>
    <row r="254" spans="1:1">
      <c r="A254" s="48">
        <v>41160</v>
      </c>
    </row>
    <row r="255" spans="1:1">
      <c r="A255" s="48">
        <v>41161</v>
      </c>
    </row>
    <row r="256" spans="1:1">
      <c r="A256" s="48">
        <v>41162</v>
      </c>
    </row>
    <row r="257" spans="1:1">
      <c r="A257" s="48">
        <v>41163</v>
      </c>
    </row>
    <row r="258" spans="1:1">
      <c r="A258" s="48">
        <v>41164</v>
      </c>
    </row>
    <row r="259" spans="1:1">
      <c r="A259" s="48">
        <v>41165</v>
      </c>
    </row>
    <row r="260" spans="1:1">
      <c r="A260" s="48">
        <v>41166</v>
      </c>
    </row>
    <row r="261" spans="1:1">
      <c r="A261" s="48">
        <v>41167</v>
      </c>
    </row>
    <row r="262" spans="1:1">
      <c r="A262" s="48">
        <v>41168</v>
      </c>
    </row>
    <row r="263" spans="1:1">
      <c r="A263" s="48">
        <v>41169</v>
      </c>
    </row>
    <row r="264" spans="1:1">
      <c r="A264" s="48">
        <v>41170</v>
      </c>
    </row>
    <row r="265" spans="1:1">
      <c r="A265" s="48">
        <v>41171</v>
      </c>
    </row>
    <row r="266" spans="1:1">
      <c r="A266" s="48">
        <v>41172</v>
      </c>
    </row>
    <row r="267" spans="1:1">
      <c r="A267" s="48">
        <v>41173</v>
      </c>
    </row>
    <row r="268" spans="1:1">
      <c r="A268" s="48">
        <v>41174</v>
      </c>
    </row>
    <row r="269" spans="1:1">
      <c r="A269" s="48">
        <v>41175</v>
      </c>
    </row>
    <row r="270" spans="1:1">
      <c r="A270" s="48">
        <v>41176</v>
      </c>
    </row>
    <row r="271" spans="1:1">
      <c r="A271" s="48">
        <v>41177</v>
      </c>
    </row>
    <row r="272" spans="1:1">
      <c r="A272" s="48">
        <v>41178</v>
      </c>
    </row>
    <row r="273" spans="1:1">
      <c r="A273" s="48">
        <v>41179</v>
      </c>
    </row>
    <row r="274" spans="1:1">
      <c r="A274" s="48">
        <v>41180</v>
      </c>
    </row>
    <row r="275" spans="1:1">
      <c r="A275" s="48">
        <v>41181</v>
      </c>
    </row>
    <row r="276" spans="1:1">
      <c r="A276" s="48">
        <v>41182</v>
      </c>
    </row>
    <row r="277" spans="1:1">
      <c r="A277" s="48">
        <v>41183</v>
      </c>
    </row>
    <row r="278" spans="1:1">
      <c r="A278" s="48">
        <v>41184</v>
      </c>
    </row>
    <row r="279" spans="1:1">
      <c r="A279" s="48">
        <v>41185</v>
      </c>
    </row>
    <row r="280" spans="1:1">
      <c r="A280" s="48">
        <v>41186</v>
      </c>
    </row>
    <row r="281" spans="1:1">
      <c r="A281" s="48">
        <v>41187</v>
      </c>
    </row>
    <row r="282" spans="1:1">
      <c r="A282" s="48">
        <v>41188</v>
      </c>
    </row>
    <row r="283" spans="1:1">
      <c r="A283" s="48">
        <v>41189</v>
      </c>
    </row>
    <row r="284" spans="1:1">
      <c r="A284" s="48">
        <v>41190</v>
      </c>
    </row>
    <row r="285" spans="1:1">
      <c r="A285" s="48">
        <v>41191</v>
      </c>
    </row>
    <row r="286" spans="1:1">
      <c r="A286" s="48">
        <v>41192</v>
      </c>
    </row>
    <row r="287" spans="1:1">
      <c r="A287" s="48">
        <v>41193</v>
      </c>
    </row>
    <row r="288" spans="1:1">
      <c r="A288" s="48">
        <v>41194</v>
      </c>
    </row>
    <row r="289" spans="1:1">
      <c r="A289" s="48">
        <v>41195</v>
      </c>
    </row>
    <row r="290" spans="1:1">
      <c r="A290" s="48">
        <v>41196</v>
      </c>
    </row>
    <row r="291" spans="1:1">
      <c r="A291" s="48">
        <v>41197</v>
      </c>
    </row>
    <row r="292" spans="1:1">
      <c r="A292" s="48">
        <v>41198</v>
      </c>
    </row>
    <row r="293" spans="1:1">
      <c r="A293" s="48">
        <v>41199</v>
      </c>
    </row>
    <row r="294" spans="1:1">
      <c r="A294" s="48">
        <v>41200</v>
      </c>
    </row>
    <row r="295" spans="1:1">
      <c r="A295" s="48">
        <v>41201</v>
      </c>
    </row>
    <row r="296" spans="1:1">
      <c r="A296" s="48">
        <v>41202</v>
      </c>
    </row>
    <row r="297" spans="1:1">
      <c r="A297" s="48">
        <v>41203</v>
      </c>
    </row>
    <row r="298" spans="1:1">
      <c r="A298" s="48">
        <v>41204</v>
      </c>
    </row>
    <row r="299" spans="1:1">
      <c r="A299" s="48">
        <v>41205</v>
      </c>
    </row>
    <row r="300" spans="1:1">
      <c r="A300" s="48">
        <v>41206</v>
      </c>
    </row>
    <row r="301" spans="1:1">
      <c r="A301" s="48">
        <v>41207</v>
      </c>
    </row>
    <row r="302" spans="1:1">
      <c r="A302" s="48">
        <v>41208</v>
      </c>
    </row>
    <row r="303" spans="1:1">
      <c r="A303" s="48">
        <v>41209</v>
      </c>
    </row>
    <row r="304" spans="1:1">
      <c r="A304" s="48">
        <v>41210</v>
      </c>
    </row>
    <row r="305" spans="1:1">
      <c r="A305" s="48">
        <v>41211</v>
      </c>
    </row>
    <row r="306" spans="1:1">
      <c r="A306" s="48">
        <v>41212</v>
      </c>
    </row>
    <row r="307" spans="1:1">
      <c r="A307" s="48">
        <v>41213</v>
      </c>
    </row>
    <row r="308" spans="1:1">
      <c r="A308" s="48">
        <v>41214</v>
      </c>
    </row>
    <row r="309" spans="1:1">
      <c r="A309" s="48">
        <v>41215</v>
      </c>
    </row>
    <row r="310" spans="1:1">
      <c r="A310" s="48">
        <v>41216</v>
      </c>
    </row>
    <row r="311" spans="1:1">
      <c r="A311" s="48">
        <v>41217</v>
      </c>
    </row>
    <row r="312" spans="1:1">
      <c r="A312" s="48">
        <v>41218</v>
      </c>
    </row>
    <row r="313" spans="1:1">
      <c r="A313" s="48">
        <v>41219</v>
      </c>
    </row>
    <row r="314" spans="1:1">
      <c r="A314" s="48">
        <v>41220</v>
      </c>
    </row>
    <row r="315" spans="1:1">
      <c r="A315" s="48">
        <v>41221</v>
      </c>
    </row>
    <row r="316" spans="1:1">
      <c r="A316" s="48">
        <v>41222</v>
      </c>
    </row>
    <row r="317" spans="1:1">
      <c r="A317" s="48">
        <v>41223</v>
      </c>
    </row>
    <row r="318" spans="1:1">
      <c r="A318" s="48">
        <v>41224</v>
      </c>
    </row>
    <row r="319" spans="1:1">
      <c r="A319" s="48">
        <v>41225</v>
      </c>
    </row>
    <row r="320" spans="1:1">
      <c r="A320" s="48">
        <v>41226</v>
      </c>
    </row>
    <row r="321" spans="1:1">
      <c r="A321" s="48">
        <v>41227</v>
      </c>
    </row>
    <row r="322" spans="1:1">
      <c r="A322" s="48">
        <v>41228</v>
      </c>
    </row>
    <row r="323" spans="1:1">
      <c r="A323" s="48">
        <v>41229</v>
      </c>
    </row>
    <row r="324" spans="1:1">
      <c r="A324" s="48">
        <v>41230</v>
      </c>
    </row>
    <row r="325" spans="1:1">
      <c r="A325" s="48">
        <v>41231</v>
      </c>
    </row>
    <row r="326" spans="1:1">
      <c r="A326" s="48">
        <v>41232</v>
      </c>
    </row>
    <row r="327" spans="1:1">
      <c r="A327" s="48">
        <v>41233</v>
      </c>
    </row>
    <row r="328" spans="1:1">
      <c r="A328" s="48">
        <v>41234</v>
      </c>
    </row>
    <row r="329" spans="1:1">
      <c r="A329" s="48">
        <v>41235</v>
      </c>
    </row>
    <row r="330" spans="1:1">
      <c r="A330" s="48">
        <v>41236</v>
      </c>
    </row>
    <row r="331" spans="1:1">
      <c r="A331" s="48">
        <v>41237</v>
      </c>
    </row>
    <row r="332" spans="1:1">
      <c r="A332" s="48">
        <v>41238</v>
      </c>
    </row>
    <row r="333" spans="1:1">
      <c r="A333" s="48">
        <v>41239</v>
      </c>
    </row>
    <row r="334" spans="1:1">
      <c r="A334" s="48">
        <v>41240</v>
      </c>
    </row>
    <row r="335" spans="1:1">
      <c r="A335" s="48">
        <v>41241</v>
      </c>
    </row>
    <row r="336" spans="1:1">
      <c r="A336" s="48">
        <v>41242</v>
      </c>
    </row>
    <row r="337" spans="1:1">
      <c r="A337" s="48">
        <v>41243</v>
      </c>
    </row>
    <row r="338" spans="1:1">
      <c r="A338" s="48">
        <v>41244</v>
      </c>
    </row>
    <row r="339" spans="1:1">
      <c r="A339" s="48">
        <v>41245</v>
      </c>
    </row>
    <row r="340" spans="1:1">
      <c r="A340" s="48">
        <v>41246</v>
      </c>
    </row>
    <row r="341" spans="1:1">
      <c r="A341" s="48">
        <v>41247</v>
      </c>
    </row>
    <row r="342" spans="1:1">
      <c r="A342" s="48">
        <v>41248</v>
      </c>
    </row>
    <row r="343" spans="1:1">
      <c r="A343" s="48">
        <v>41249</v>
      </c>
    </row>
    <row r="344" spans="1:1">
      <c r="A344" s="48">
        <v>41250</v>
      </c>
    </row>
    <row r="345" spans="1:1">
      <c r="A345" s="48">
        <v>41251</v>
      </c>
    </row>
    <row r="346" spans="1:1">
      <c r="A346" s="48">
        <v>41252</v>
      </c>
    </row>
    <row r="347" spans="1:1">
      <c r="A347" s="48">
        <v>41253</v>
      </c>
    </row>
    <row r="348" spans="1:1">
      <c r="A348" s="48">
        <v>41254</v>
      </c>
    </row>
    <row r="349" spans="1:1">
      <c r="A349" s="48">
        <v>41255</v>
      </c>
    </row>
    <row r="350" spans="1:1">
      <c r="A350" s="48">
        <v>41256</v>
      </c>
    </row>
    <row r="351" spans="1:1">
      <c r="A351" s="48">
        <v>41257</v>
      </c>
    </row>
    <row r="352" spans="1:1">
      <c r="A352" s="48">
        <v>41258</v>
      </c>
    </row>
    <row r="353" spans="1:1">
      <c r="A353" s="48">
        <v>41259</v>
      </c>
    </row>
    <row r="354" spans="1:1">
      <c r="A354" s="48">
        <v>41260</v>
      </c>
    </row>
    <row r="355" spans="1:1">
      <c r="A355" s="48">
        <v>41261</v>
      </c>
    </row>
    <row r="356" spans="1:1">
      <c r="A356" s="48">
        <v>41262</v>
      </c>
    </row>
    <row r="357" spans="1:1">
      <c r="A357" s="48">
        <v>41263</v>
      </c>
    </row>
    <row r="358" spans="1:1">
      <c r="A358" s="48">
        <v>41264</v>
      </c>
    </row>
    <row r="359" spans="1:1">
      <c r="A359" s="48">
        <v>41265</v>
      </c>
    </row>
    <row r="360" spans="1:1">
      <c r="A360" s="48">
        <v>41266</v>
      </c>
    </row>
    <row r="361" spans="1:1">
      <c r="A361" s="48">
        <v>41267</v>
      </c>
    </row>
    <row r="362" spans="1:1">
      <c r="A362" s="48">
        <v>41268</v>
      </c>
    </row>
    <row r="363" spans="1:1">
      <c r="A363" s="48">
        <v>41269</v>
      </c>
    </row>
    <row r="364" spans="1:1">
      <c r="A364" s="48">
        <v>41270</v>
      </c>
    </row>
    <row r="365" spans="1:1">
      <c r="A365" s="48">
        <v>41271</v>
      </c>
    </row>
    <row r="366" spans="1:1">
      <c r="A366" s="48">
        <v>41272</v>
      </c>
    </row>
    <row r="367" spans="1:1">
      <c r="A367" s="48">
        <v>41273</v>
      </c>
    </row>
    <row r="368" spans="1:1">
      <c r="A368" s="48">
        <v>41274</v>
      </c>
    </row>
    <row r="369" spans="1:1">
      <c r="A369" s="48">
        <v>41275</v>
      </c>
    </row>
    <row r="370" spans="1:1">
      <c r="A370" s="48">
        <v>41276</v>
      </c>
    </row>
    <row r="371" spans="1:1">
      <c r="A371" s="48">
        <v>41277</v>
      </c>
    </row>
    <row r="372" spans="1:1">
      <c r="A372" s="48">
        <v>41278</v>
      </c>
    </row>
    <row r="373" spans="1:1">
      <c r="A373" s="48">
        <v>41279</v>
      </c>
    </row>
    <row r="374" spans="1:1">
      <c r="A374" s="48">
        <v>41280</v>
      </c>
    </row>
    <row r="375" spans="1:1">
      <c r="A375" s="48">
        <v>41281</v>
      </c>
    </row>
    <row r="376" spans="1:1">
      <c r="A376" s="48">
        <v>41282</v>
      </c>
    </row>
    <row r="377" spans="1:1">
      <c r="A377" s="48">
        <v>41283</v>
      </c>
    </row>
    <row r="378" spans="1:1">
      <c r="A378" s="48">
        <v>41284</v>
      </c>
    </row>
    <row r="379" spans="1:1">
      <c r="A379" s="48">
        <v>41285</v>
      </c>
    </row>
    <row r="380" spans="1:1">
      <c r="A380" s="48">
        <v>41286</v>
      </c>
    </row>
    <row r="381" spans="1:1">
      <c r="A381" s="48">
        <v>41287</v>
      </c>
    </row>
    <row r="382" spans="1:1">
      <c r="A382" s="48">
        <v>41288</v>
      </c>
    </row>
    <row r="383" spans="1:1">
      <c r="A383" s="48">
        <v>41289</v>
      </c>
    </row>
    <row r="384" spans="1:1">
      <c r="A384" s="48">
        <v>41290</v>
      </c>
    </row>
    <row r="385" spans="1:1">
      <c r="A385" s="48">
        <v>41291</v>
      </c>
    </row>
    <row r="386" spans="1:1">
      <c r="A386" s="48">
        <v>41292</v>
      </c>
    </row>
    <row r="387" spans="1:1">
      <c r="A387" s="48">
        <v>41293</v>
      </c>
    </row>
    <row r="388" spans="1:1">
      <c r="A388" s="48">
        <v>41294</v>
      </c>
    </row>
    <row r="389" spans="1:1">
      <c r="A389" s="48">
        <v>41295</v>
      </c>
    </row>
    <row r="390" spans="1:1">
      <c r="A390" s="48">
        <v>41296</v>
      </c>
    </row>
    <row r="391" spans="1:1">
      <c r="A391" s="48">
        <v>41297</v>
      </c>
    </row>
    <row r="392" spans="1:1">
      <c r="A392" s="48">
        <v>41298</v>
      </c>
    </row>
    <row r="393" spans="1:1">
      <c r="A393" s="48">
        <v>41299</v>
      </c>
    </row>
    <row r="394" spans="1:1">
      <c r="A394" s="48">
        <v>41300</v>
      </c>
    </row>
    <row r="395" spans="1:1">
      <c r="A395" s="48">
        <v>41301</v>
      </c>
    </row>
    <row r="396" spans="1:1">
      <c r="A396" s="48">
        <v>41302</v>
      </c>
    </row>
    <row r="397" spans="1:1">
      <c r="A397" s="48">
        <v>41303</v>
      </c>
    </row>
    <row r="398" spans="1:1">
      <c r="A398" s="48">
        <v>41304</v>
      </c>
    </row>
    <row r="399" spans="1:1">
      <c r="A399" s="48">
        <v>41305</v>
      </c>
    </row>
    <row r="400" spans="1:1">
      <c r="A400" s="48">
        <v>41306</v>
      </c>
    </row>
    <row r="401" spans="1:1">
      <c r="A401" s="48">
        <v>41307</v>
      </c>
    </row>
    <row r="402" spans="1:1">
      <c r="A402" s="48">
        <v>41308</v>
      </c>
    </row>
    <row r="403" spans="1:1">
      <c r="A403" s="48">
        <v>41309</v>
      </c>
    </row>
    <row r="404" spans="1:1">
      <c r="A404" s="48">
        <v>41310</v>
      </c>
    </row>
    <row r="405" spans="1:1">
      <c r="A405" s="48">
        <v>41311</v>
      </c>
    </row>
    <row r="406" spans="1:1">
      <c r="A406" s="48">
        <v>41312</v>
      </c>
    </row>
    <row r="407" spans="1:1">
      <c r="A407" s="48">
        <v>41313</v>
      </c>
    </row>
    <row r="408" spans="1:1">
      <c r="A408" s="48">
        <v>41314</v>
      </c>
    </row>
    <row r="409" spans="1:1">
      <c r="A409" s="48">
        <v>41315</v>
      </c>
    </row>
    <row r="410" spans="1:1">
      <c r="A410" s="48">
        <v>41316</v>
      </c>
    </row>
    <row r="411" spans="1:1">
      <c r="A411" s="48">
        <v>41317</v>
      </c>
    </row>
    <row r="412" spans="1:1">
      <c r="A412" s="48">
        <v>41318</v>
      </c>
    </row>
    <row r="413" spans="1:1">
      <c r="A413" s="48">
        <v>41319</v>
      </c>
    </row>
    <row r="414" spans="1:1">
      <c r="A414" s="48">
        <v>41320</v>
      </c>
    </row>
    <row r="415" spans="1:1">
      <c r="A415" s="48">
        <v>41321</v>
      </c>
    </row>
    <row r="416" spans="1:1">
      <c r="A416" s="48">
        <v>41322</v>
      </c>
    </row>
    <row r="417" spans="1:1">
      <c r="A417" s="48">
        <v>41323</v>
      </c>
    </row>
    <row r="418" spans="1:1">
      <c r="A418" s="48">
        <v>41324</v>
      </c>
    </row>
    <row r="419" spans="1:1">
      <c r="A419" s="48">
        <v>41325</v>
      </c>
    </row>
    <row r="420" spans="1:1">
      <c r="A420" s="48">
        <v>41326</v>
      </c>
    </row>
    <row r="421" spans="1:1">
      <c r="A421" s="48">
        <v>41327</v>
      </c>
    </row>
    <row r="422" spans="1:1">
      <c r="A422" s="48">
        <v>41328</v>
      </c>
    </row>
    <row r="423" spans="1:1">
      <c r="A423" s="48">
        <v>41329</v>
      </c>
    </row>
    <row r="424" spans="1:1">
      <c r="A424" s="48">
        <v>41330</v>
      </c>
    </row>
    <row r="425" spans="1:1">
      <c r="A425" s="48">
        <v>41331</v>
      </c>
    </row>
    <row r="426" spans="1:1">
      <c r="A426" s="48">
        <v>41332</v>
      </c>
    </row>
    <row r="427" spans="1:1">
      <c r="A427" s="48">
        <v>41333</v>
      </c>
    </row>
    <row r="428" spans="1:1">
      <c r="A428" s="48">
        <v>41334</v>
      </c>
    </row>
    <row r="429" spans="1:1">
      <c r="A429" s="48">
        <v>41335</v>
      </c>
    </row>
    <row r="430" spans="1:1">
      <c r="A430" s="48">
        <v>41336</v>
      </c>
    </row>
    <row r="431" spans="1:1">
      <c r="A431" s="48">
        <v>41337</v>
      </c>
    </row>
    <row r="432" spans="1:1">
      <c r="A432" s="48">
        <v>41338</v>
      </c>
    </row>
    <row r="433" spans="1:1">
      <c r="A433" s="48">
        <v>41339</v>
      </c>
    </row>
    <row r="434" spans="1:1">
      <c r="A434" s="48">
        <v>41340</v>
      </c>
    </row>
    <row r="435" spans="1:1">
      <c r="A435" s="48">
        <v>41341</v>
      </c>
    </row>
    <row r="436" spans="1:1">
      <c r="A436" s="48">
        <v>41342</v>
      </c>
    </row>
    <row r="437" spans="1:1">
      <c r="A437" s="48">
        <v>41343</v>
      </c>
    </row>
    <row r="438" spans="1:1">
      <c r="A438" s="48">
        <v>41344</v>
      </c>
    </row>
    <row r="439" spans="1:1">
      <c r="A439" s="48">
        <v>41345</v>
      </c>
    </row>
    <row r="440" spans="1:1">
      <c r="A440" s="48">
        <v>41346</v>
      </c>
    </row>
    <row r="441" spans="1:1">
      <c r="A441" s="48">
        <v>41347</v>
      </c>
    </row>
    <row r="442" spans="1:1">
      <c r="A442" s="48">
        <v>41348</v>
      </c>
    </row>
    <row r="443" spans="1:1">
      <c r="A443" s="48">
        <v>41349</v>
      </c>
    </row>
    <row r="444" spans="1:1">
      <c r="A444" s="48">
        <v>41350</v>
      </c>
    </row>
    <row r="445" spans="1:1">
      <c r="A445" s="48">
        <v>41351</v>
      </c>
    </row>
    <row r="446" spans="1:1">
      <c r="A446" s="48">
        <v>41352</v>
      </c>
    </row>
    <row r="447" spans="1:1">
      <c r="A447" s="48">
        <v>41353</v>
      </c>
    </row>
    <row r="448" spans="1:1">
      <c r="A448" s="48">
        <v>41354</v>
      </c>
    </row>
    <row r="449" spans="1:1">
      <c r="A449" s="48">
        <v>41355</v>
      </c>
    </row>
    <row r="450" spans="1:1">
      <c r="A450" s="48">
        <v>41356</v>
      </c>
    </row>
    <row r="451" spans="1:1">
      <c r="A451" s="48">
        <v>41357</v>
      </c>
    </row>
    <row r="452" spans="1:1">
      <c r="A452" s="48">
        <v>41358</v>
      </c>
    </row>
    <row r="453" spans="1:1">
      <c r="A453" s="48">
        <v>41359</v>
      </c>
    </row>
    <row r="454" spans="1:1">
      <c r="A454" s="48">
        <v>41360</v>
      </c>
    </row>
    <row r="455" spans="1:1">
      <c r="A455" s="48">
        <v>41361</v>
      </c>
    </row>
    <row r="456" spans="1:1">
      <c r="A456" s="48">
        <v>41362</v>
      </c>
    </row>
    <row r="457" spans="1:1">
      <c r="A457" s="48">
        <v>41363</v>
      </c>
    </row>
    <row r="458" spans="1:1">
      <c r="A458" s="48">
        <v>41364</v>
      </c>
    </row>
    <row r="459" spans="1:1">
      <c r="A459" s="48">
        <v>41365</v>
      </c>
    </row>
    <row r="460" spans="1:1">
      <c r="A460" s="48">
        <v>41366</v>
      </c>
    </row>
    <row r="461" spans="1:1">
      <c r="A461" s="48">
        <v>41367</v>
      </c>
    </row>
    <row r="462" spans="1:1">
      <c r="A462" s="48">
        <v>41368</v>
      </c>
    </row>
    <row r="463" spans="1:1">
      <c r="A463" s="48">
        <v>41369</v>
      </c>
    </row>
    <row r="464" spans="1:1">
      <c r="A464" s="48">
        <v>41370</v>
      </c>
    </row>
    <row r="465" spans="1:1">
      <c r="A465" s="48">
        <v>41371</v>
      </c>
    </row>
    <row r="466" spans="1:1">
      <c r="A466" s="48">
        <v>41372</v>
      </c>
    </row>
    <row r="467" spans="1:1">
      <c r="A467" s="48">
        <v>41373</v>
      </c>
    </row>
    <row r="468" spans="1:1">
      <c r="A468" s="48">
        <v>41374</v>
      </c>
    </row>
    <row r="469" spans="1:1">
      <c r="A469" s="48">
        <v>41375</v>
      </c>
    </row>
    <row r="470" spans="1:1">
      <c r="A470" s="48">
        <v>41376</v>
      </c>
    </row>
    <row r="471" spans="1:1">
      <c r="A471" s="48">
        <v>41377</v>
      </c>
    </row>
    <row r="472" spans="1:1">
      <c r="A472" s="48">
        <v>41378</v>
      </c>
    </row>
    <row r="473" spans="1:1">
      <c r="A473" s="48">
        <v>41379</v>
      </c>
    </row>
    <row r="474" spans="1:1">
      <c r="A474" s="48">
        <v>41380</v>
      </c>
    </row>
    <row r="475" spans="1:1">
      <c r="A475" s="48">
        <v>41381</v>
      </c>
    </row>
    <row r="476" spans="1:1">
      <c r="A476" s="48">
        <v>41382</v>
      </c>
    </row>
    <row r="477" spans="1:1">
      <c r="A477" s="48">
        <v>41383</v>
      </c>
    </row>
    <row r="478" spans="1:1">
      <c r="A478" s="48">
        <v>41384</v>
      </c>
    </row>
    <row r="479" spans="1:1">
      <c r="A479" s="48">
        <v>41385</v>
      </c>
    </row>
    <row r="480" spans="1:1">
      <c r="A480" s="48">
        <v>41386</v>
      </c>
    </row>
    <row r="481" spans="1:1">
      <c r="A481" s="48">
        <v>41387</v>
      </c>
    </row>
    <row r="482" spans="1:1">
      <c r="A482" s="48">
        <v>41388</v>
      </c>
    </row>
    <row r="483" spans="1:1">
      <c r="A483" s="48">
        <v>41389</v>
      </c>
    </row>
    <row r="484" spans="1:1">
      <c r="A484" s="48">
        <v>41390</v>
      </c>
    </row>
    <row r="485" spans="1:1">
      <c r="A485" s="48">
        <v>41391</v>
      </c>
    </row>
    <row r="486" spans="1:1">
      <c r="A486" s="48">
        <v>41392</v>
      </c>
    </row>
    <row r="487" spans="1:1">
      <c r="A487" s="48">
        <v>41393</v>
      </c>
    </row>
    <row r="488" spans="1:1">
      <c r="A488" s="48">
        <v>41394</v>
      </c>
    </row>
    <row r="489" spans="1:1">
      <c r="A489" s="48">
        <v>41395</v>
      </c>
    </row>
    <row r="490" spans="1:1">
      <c r="A490" s="48">
        <v>41396</v>
      </c>
    </row>
    <row r="491" spans="1:1">
      <c r="A491" s="48">
        <v>41397</v>
      </c>
    </row>
    <row r="492" spans="1:1">
      <c r="A492" s="48">
        <v>41398</v>
      </c>
    </row>
    <row r="493" spans="1:1">
      <c r="A493" s="48">
        <v>41399</v>
      </c>
    </row>
    <row r="494" spans="1:1">
      <c r="A494" s="48">
        <v>41400</v>
      </c>
    </row>
    <row r="495" spans="1:1">
      <c r="A495" s="48">
        <v>41401</v>
      </c>
    </row>
    <row r="496" spans="1:1">
      <c r="A496" s="48">
        <v>41402</v>
      </c>
    </row>
    <row r="497" spans="1:1">
      <c r="A497" s="48">
        <v>41403</v>
      </c>
    </row>
    <row r="498" spans="1:1">
      <c r="A498" s="48">
        <v>41404</v>
      </c>
    </row>
    <row r="499" spans="1:1">
      <c r="A499" s="48">
        <v>41405</v>
      </c>
    </row>
    <row r="500" spans="1:1">
      <c r="A500" s="48">
        <v>41406</v>
      </c>
    </row>
    <row r="501" spans="1:1">
      <c r="A501" s="48">
        <v>41407</v>
      </c>
    </row>
    <row r="502" spans="1:1">
      <c r="A502" s="48">
        <v>41408</v>
      </c>
    </row>
    <row r="503" spans="1:1">
      <c r="A503" s="48">
        <v>41409</v>
      </c>
    </row>
    <row r="504" spans="1:1">
      <c r="A504" s="48">
        <v>41410</v>
      </c>
    </row>
    <row r="505" spans="1:1">
      <c r="A505" s="48">
        <v>41411</v>
      </c>
    </row>
    <row r="506" spans="1:1">
      <c r="A506" s="48">
        <v>41412</v>
      </c>
    </row>
    <row r="507" spans="1:1">
      <c r="A507" s="48">
        <v>41413</v>
      </c>
    </row>
    <row r="508" spans="1:1">
      <c r="A508" s="48">
        <v>41414</v>
      </c>
    </row>
    <row r="509" spans="1:1">
      <c r="A509" s="48">
        <v>41415</v>
      </c>
    </row>
    <row r="510" spans="1:1">
      <c r="A510" s="48">
        <v>41416</v>
      </c>
    </row>
    <row r="511" spans="1:1">
      <c r="A511" s="48">
        <v>41417</v>
      </c>
    </row>
    <row r="512" spans="1:1">
      <c r="A512" s="48">
        <v>41418</v>
      </c>
    </row>
    <row r="513" spans="1:1">
      <c r="A513" s="48">
        <v>41419</v>
      </c>
    </row>
    <row r="514" spans="1:1">
      <c r="A514" s="48">
        <v>41420</v>
      </c>
    </row>
    <row r="515" spans="1:1">
      <c r="A515" s="48">
        <v>41421</v>
      </c>
    </row>
    <row r="516" spans="1:1">
      <c r="A516" s="48">
        <v>41422</v>
      </c>
    </row>
    <row r="517" spans="1:1">
      <c r="A517" s="48">
        <v>41423</v>
      </c>
    </row>
    <row r="518" spans="1:1">
      <c r="A518" s="48">
        <v>41424</v>
      </c>
    </row>
    <row r="519" spans="1:1">
      <c r="A519" s="48">
        <v>41425</v>
      </c>
    </row>
    <row r="520" spans="1:1">
      <c r="A520" s="48">
        <v>41426</v>
      </c>
    </row>
    <row r="521" spans="1:1">
      <c r="A521" s="48">
        <v>41427</v>
      </c>
    </row>
    <row r="522" spans="1:1">
      <c r="A522" s="48">
        <v>41428</v>
      </c>
    </row>
    <row r="523" spans="1:1">
      <c r="A523" s="48">
        <v>41429</v>
      </c>
    </row>
    <row r="524" spans="1:1">
      <c r="A524" s="48">
        <v>41430</v>
      </c>
    </row>
    <row r="525" spans="1:1">
      <c r="A525" s="48">
        <v>41431</v>
      </c>
    </row>
    <row r="526" spans="1:1">
      <c r="A526" s="48">
        <v>41432</v>
      </c>
    </row>
    <row r="527" spans="1:1">
      <c r="A527" s="48">
        <v>41433</v>
      </c>
    </row>
    <row r="528" spans="1:1">
      <c r="A528" s="48">
        <v>41434</v>
      </c>
    </row>
    <row r="529" spans="1:1">
      <c r="A529" s="48">
        <v>41435</v>
      </c>
    </row>
    <row r="530" spans="1:1">
      <c r="A530" s="48">
        <v>41436</v>
      </c>
    </row>
    <row r="531" spans="1:1">
      <c r="A531" s="48">
        <v>41437</v>
      </c>
    </row>
    <row r="532" spans="1:1">
      <c r="A532" s="48">
        <v>41438</v>
      </c>
    </row>
    <row r="533" spans="1:1">
      <c r="A533" s="48">
        <v>41439</v>
      </c>
    </row>
    <row r="534" spans="1:1">
      <c r="A534" s="48">
        <v>41440</v>
      </c>
    </row>
    <row r="535" spans="1:1">
      <c r="A535" s="48">
        <v>41441</v>
      </c>
    </row>
    <row r="536" spans="1:1">
      <c r="A536" s="48">
        <v>41442</v>
      </c>
    </row>
    <row r="537" spans="1:1">
      <c r="A537" s="48">
        <v>41443</v>
      </c>
    </row>
    <row r="538" spans="1:1">
      <c r="A538" s="48">
        <v>41444</v>
      </c>
    </row>
    <row r="539" spans="1:1">
      <c r="A539" s="48">
        <v>41445</v>
      </c>
    </row>
    <row r="540" spans="1:1">
      <c r="A540" s="48">
        <v>41446</v>
      </c>
    </row>
    <row r="541" spans="1:1">
      <c r="A541" s="48">
        <v>41447</v>
      </c>
    </row>
    <row r="542" spans="1:1">
      <c r="A542" s="48">
        <v>41448</v>
      </c>
    </row>
    <row r="543" spans="1:1">
      <c r="A543" s="48">
        <v>41449</v>
      </c>
    </row>
    <row r="544" spans="1:1">
      <c r="A544" s="48">
        <v>41450</v>
      </c>
    </row>
    <row r="545" spans="1:1">
      <c r="A545" s="48">
        <v>41451</v>
      </c>
    </row>
    <row r="546" spans="1:1">
      <c r="A546" s="48">
        <v>41452</v>
      </c>
    </row>
    <row r="547" spans="1:1">
      <c r="A547" s="48">
        <v>41453</v>
      </c>
    </row>
    <row r="548" spans="1:1">
      <c r="A548" s="48">
        <v>41454</v>
      </c>
    </row>
    <row r="549" spans="1:1">
      <c r="A549" s="48">
        <v>41455</v>
      </c>
    </row>
    <row r="550" spans="1:1">
      <c r="A550" s="48">
        <v>41456</v>
      </c>
    </row>
    <row r="551" spans="1:1">
      <c r="A551" s="48">
        <v>41457</v>
      </c>
    </row>
    <row r="552" spans="1:1">
      <c r="A552" s="48">
        <v>41458</v>
      </c>
    </row>
    <row r="553" spans="1:1">
      <c r="A553" s="48">
        <v>41459</v>
      </c>
    </row>
    <row r="554" spans="1:1">
      <c r="A554" s="48">
        <v>41460</v>
      </c>
    </row>
    <row r="555" spans="1:1">
      <c r="A555" s="48">
        <v>41461</v>
      </c>
    </row>
    <row r="556" spans="1:1">
      <c r="A556" s="48">
        <v>41462</v>
      </c>
    </row>
    <row r="557" spans="1:1">
      <c r="A557" s="48">
        <v>41463</v>
      </c>
    </row>
    <row r="558" spans="1:1">
      <c r="A558" s="48">
        <v>41464</v>
      </c>
    </row>
    <row r="559" spans="1:1">
      <c r="A559" s="48">
        <v>41465</v>
      </c>
    </row>
    <row r="560" spans="1:1">
      <c r="A560" s="48">
        <v>41466</v>
      </c>
    </row>
    <row r="561" spans="1:1">
      <c r="A561" s="48">
        <v>41467</v>
      </c>
    </row>
    <row r="562" spans="1:1">
      <c r="A562" s="48">
        <v>41468</v>
      </c>
    </row>
    <row r="563" spans="1:1">
      <c r="A563" s="48">
        <v>41469</v>
      </c>
    </row>
    <row r="564" spans="1:1">
      <c r="A564" s="48">
        <v>41470</v>
      </c>
    </row>
    <row r="565" spans="1:1">
      <c r="A565" s="48">
        <v>41471</v>
      </c>
    </row>
    <row r="566" spans="1:1">
      <c r="A566" s="48">
        <v>41472</v>
      </c>
    </row>
    <row r="567" spans="1:1">
      <c r="A567" s="48">
        <v>41473</v>
      </c>
    </row>
    <row r="568" spans="1:1">
      <c r="A568" s="48">
        <v>41474</v>
      </c>
    </row>
    <row r="569" spans="1:1">
      <c r="A569" s="48">
        <v>41475</v>
      </c>
    </row>
    <row r="570" spans="1:1">
      <c r="A570" s="48">
        <v>41476</v>
      </c>
    </row>
    <row r="571" spans="1:1">
      <c r="A571" s="48">
        <v>41477</v>
      </c>
    </row>
    <row r="572" spans="1:1">
      <c r="A572" s="48">
        <v>41478</v>
      </c>
    </row>
    <row r="573" spans="1:1">
      <c r="A573" s="48">
        <v>41479</v>
      </c>
    </row>
    <row r="574" spans="1:1">
      <c r="A574" s="48">
        <v>41480</v>
      </c>
    </row>
    <row r="575" spans="1:1">
      <c r="A575" s="48">
        <v>41481</v>
      </c>
    </row>
    <row r="576" spans="1:1">
      <c r="A576" s="48">
        <v>41482</v>
      </c>
    </row>
    <row r="577" spans="1:1">
      <c r="A577" s="48">
        <v>41483</v>
      </c>
    </row>
    <row r="578" spans="1:1">
      <c r="A578" s="48">
        <v>41484</v>
      </c>
    </row>
    <row r="579" spans="1:1">
      <c r="A579" s="48">
        <v>41485</v>
      </c>
    </row>
    <row r="580" spans="1:1">
      <c r="A580" s="48">
        <v>41486</v>
      </c>
    </row>
    <row r="581" spans="1:1">
      <c r="A581" s="48">
        <v>41487</v>
      </c>
    </row>
    <row r="582" spans="1:1">
      <c r="A582" s="48">
        <v>41488</v>
      </c>
    </row>
    <row r="583" spans="1:1">
      <c r="A583" s="48">
        <v>41489</v>
      </c>
    </row>
    <row r="584" spans="1:1">
      <c r="A584" s="48">
        <v>41490</v>
      </c>
    </row>
    <row r="585" spans="1:1">
      <c r="A585" s="48">
        <v>41491</v>
      </c>
    </row>
    <row r="586" spans="1:1">
      <c r="A586" s="48">
        <v>41492</v>
      </c>
    </row>
    <row r="587" spans="1:1">
      <c r="A587" s="48">
        <v>41493</v>
      </c>
    </row>
    <row r="588" spans="1:1">
      <c r="A588" s="48">
        <v>41494</v>
      </c>
    </row>
    <row r="589" spans="1:1">
      <c r="A589" s="48">
        <v>41495</v>
      </c>
    </row>
    <row r="590" spans="1:1">
      <c r="A590" s="48">
        <v>41496</v>
      </c>
    </row>
    <row r="591" spans="1:1">
      <c r="A591" s="48">
        <v>41497</v>
      </c>
    </row>
    <row r="592" spans="1:1">
      <c r="A592" s="48">
        <v>41498</v>
      </c>
    </row>
    <row r="593" spans="1:1">
      <c r="A593" s="48">
        <v>41499</v>
      </c>
    </row>
    <row r="594" spans="1:1">
      <c r="A594" s="48">
        <v>41500</v>
      </c>
    </row>
    <row r="595" spans="1:1">
      <c r="A595" s="48">
        <v>41501</v>
      </c>
    </row>
    <row r="596" spans="1:1">
      <c r="A596" s="48">
        <v>41502</v>
      </c>
    </row>
    <row r="597" spans="1:1">
      <c r="A597" s="48">
        <v>41503</v>
      </c>
    </row>
    <row r="598" spans="1:1">
      <c r="A598" s="48">
        <v>41504</v>
      </c>
    </row>
    <row r="599" spans="1:1">
      <c r="A599" s="48">
        <v>41505</v>
      </c>
    </row>
    <row r="600" spans="1:1">
      <c r="A600" s="48">
        <v>41506</v>
      </c>
    </row>
    <row r="601" spans="1:1">
      <c r="A601" s="48">
        <v>41507</v>
      </c>
    </row>
    <row r="602" spans="1:1">
      <c r="A602" s="48">
        <v>41508</v>
      </c>
    </row>
    <row r="603" spans="1:1">
      <c r="A603" s="48">
        <v>41509</v>
      </c>
    </row>
    <row r="604" spans="1:1">
      <c r="A604" s="48">
        <v>41510</v>
      </c>
    </row>
    <row r="605" spans="1:1">
      <c r="A605" s="48">
        <v>41511</v>
      </c>
    </row>
    <row r="606" spans="1:1">
      <c r="A606" s="48">
        <v>41512</v>
      </c>
    </row>
    <row r="607" spans="1:1">
      <c r="A607" s="48">
        <v>41513</v>
      </c>
    </row>
    <row r="608" spans="1:1">
      <c r="A608" s="48">
        <v>41514</v>
      </c>
    </row>
    <row r="609" spans="1:1">
      <c r="A609" s="48">
        <v>41515</v>
      </c>
    </row>
    <row r="610" spans="1:1">
      <c r="A610" s="48">
        <v>41516</v>
      </c>
    </row>
    <row r="611" spans="1:1">
      <c r="A611" s="48">
        <v>41517</v>
      </c>
    </row>
    <row r="612" spans="1:1">
      <c r="A612" s="48">
        <v>41518</v>
      </c>
    </row>
    <row r="613" spans="1:1">
      <c r="A613" s="48">
        <v>41519</v>
      </c>
    </row>
    <row r="614" spans="1:1">
      <c r="A614" s="48">
        <v>41520</v>
      </c>
    </row>
    <row r="615" spans="1:1">
      <c r="A615" s="48">
        <v>41521</v>
      </c>
    </row>
    <row r="616" spans="1:1">
      <c r="A616" s="48">
        <v>41522</v>
      </c>
    </row>
    <row r="617" spans="1:1">
      <c r="A617" s="48">
        <v>41523</v>
      </c>
    </row>
    <row r="618" spans="1:1">
      <c r="A618" s="48">
        <v>41524</v>
      </c>
    </row>
    <row r="619" spans="1:1">
      <c r="A619" s="48">
        <v>41525</v>
      </c>
    </row>
    <row r="620" spans="1:1">
      <c r="A620" s="48">
        <v>41526</v>
      </c>
    </row>
    <row r="621" spans="1:1">
      <c r="A621" s="48">
        <v>41527</v>
      </c>
    </row>
    <row r="622" spans="1:1">
      <c r="A622" s="48">
        <v>41528</v>
      </c>
    </row>
    <row r="623" spans="1:1">
      <c r="A623" s="48">
        <v>41529</v>
      </c>
    </row>
    <row r="624" spans="1:1">
      <c r="A624" s="48">
        <v>41530</v>
      </c>
    </row>
    <row r="625" spans="1:1">
      <c r="A625" s="48">
        <v>41531</v>
      </c>
    </row>
    <row r="626" spans="1:1">
      <c r="A626" s="48">
        <v>41532</v>
      </c>
    </row>
    <row r="627" spans="1:1">
      <c r="A627" s="48">
        <v>41533</v>
      </c>
    </row>
    <row r="628" spans="1:1">
      <c r="A628" s="48">
        <v>41534</v>
      </c>
    </row>
    <row r="629" spans="1:1">
      <c r="A629" s="48">
        <v>41535</v>
      </c>
    </row>
    <row r="630" spans="1:1">
      <c r="A630" s="48">
        <v>41536</v>
      </c>
    </row>
    <row r="631" spans="1:1">
      <c r="A631" s="48">
        <v>41537</v>
      </c>
    </row>
    <row r="632" spans="1:1">
      <c r="A632" s="48">
        <v>41538</v>
      </c>
    </row>
    <row r="633" spans="1:1">
      <c r="A633" s="48">
        <v>41539</v>
      </c>
    </row>
    <row r="634" spans="1:1">
      <c r="A634" s="48">
        <v>41540</v>
      </c>
    </row>
    <row r="635" spans="1:1">
      <c r="A635" s="48">
        <v>41541</v>
      </c>
    </row>
    <row r="636" spans="1:1">
      <c r="A636" s="48">
        <v>41542</v>
      </c>
    </row>
    <row r="637" spans="1:1">
      <c r="A637" s="48">
        <v>41543</v>
      </c>
    </row>
    <row r="638" spans="1:1">
      <c r="A638" s="48">
        <v>41544</v>
      </c>
    </row>
    <row r="639" spans="1:1">
      <c r="A639" s="48">
        <v>41545</v>
      </c>
    </row>
    <row r="640" spans="1:1">
      <c r="A640" s="48">
        <v>41546</v>
      </c>
    </row>
    <row r="641" spans="1:1">
      <c r="A641" s="48">
        <v>41547</v>
      </c>
    </row>
    <row r="642" spans="1:1">
      <c r="A642" s="48">
        <v>41548</v>
      </c>
    </row>
    <row r="643" spans="1:1">
      <c r="A643" s="48">
        <v>41549</v>
      </c>
    </row>
    <row r="644" spans="1:1">
      <c r="A644" s="48">
        <v>41550</v>
      </c>
    </row>
    <row r="645" spans="1:1">
      <c r="A645" s="48">
        <v>41551</v>
      </c>
    </row>
    <row r="646" spans="1:1">
      <c r="A646" s="48">
        <v>41552</v>
      </c>
    </row>
    <row r="647" spans="1:1">
      <c r="A647" s="48">
        <v>41553</v>
      </c>
    </row>
    <row r="648" spans="1:1">
      <c r="A648" s="48">
        <v>41554</v>
      </c>
    </row>
    <row r="649" spans="1:1">
      <c r="A649" s="48">
        <v>41555</v>
      </c>
    </row>
    <row r="650" spans="1:1">
      <c r="A650" s="48">
        <v>41556</v>
      </c>
    </row>
    <row r="651" spans="1:1">
      <c r="A651" s="48">
        <v>41557</v>
      </c>
    </row>
    <row r="652" spans="1:1">
      <c r="A652" s="48">
        <v>41558</v>
      </c>
    </row>
    <row r="653" spans="1:1">
      <c r="A653" s="48">
        <v>41559</v>
      </c>
    </row>
    <row r="654" spans="1:1">
      <c r="A654" s="48">
        <v>41560</v>
      </c>
    </row>
    <row r="655" spans="1:1">
      <c r="A655" s="48">
        <v>41561</v>
      </c>
    </row>
    <row r="656" spans="1:1">
      <c r="A656" s="48">
        <v>41562</v>
      </c>
    </row>
    <row r="657" spans="1:1">
      <c r="A657" s="48">
        <v>41563</v>
      </c>
    </row>
    <row r="658" spans="1:1">
      <c r="A658" s="48">
        <v>41564</v>
      </c>
    </row>
    <row r="659" spans="1:1">
      <c r="A659" s="48">
        <v>41565</v>
      </c>
    </row>
    <row r="660" spans="1:1">
      <c r="A660" s="48">
        <v>41566</v>
      </c>
    </row>
    <row r="661" spans="1:1">
      <c r="A661" s="48">
        <v>41567</v>
      </c>
    </row>
    <row r="662" spans="1:1">
      <c r="A662" s="48">
        <v>41568</v>
      </c>
    </row>
    <row r="663" spans="1:1">
      <c r="A663" s="48">
        <v>41569</v>
      </c>
    </row>
    <row r="664" spans="1:1">
      <c r="A664" s="48">
        <v>41570</v>
      </c>
    </row>
    <row r="665" spans="1:1">
      <c r="A665" s="48">
        <v>41571</v>
      </c>
    </row>
    <row r="666" spans="1:1">
      <c r="A666" s="48">
        <v>41572</v>
      </c>
    </row>
    <row r="667" spans="1:1">
      <c r="A667" s="48">
        <v>41573</v>
      </c>
    </row>
    <row r="668" spans="1:1">
      <c r="A668" s="48">
        <v>41574</v>
      </c>
    </row>
    <row r="669" spans="1:1">
      <c r="A669" s="48">
        <v>41575</v>
      </c>
    </row>
    <row r="670" spans="1:1">
      <c r="A670" s="48">
        <v>41576</v>
      </c>
    </row>
    <row r="671" spans="1:1">
      <c r="A671" s="48">
        <v>41577</v>
      </c>
    </row>
    <row r="672" spans="1:1">
      <c r="A672" s="48">
        <v>41578</v>
      </c>
    </row>
    <row r="673" spans="1:1">
      <c r="A673" s="48">
        <v>41579</v>
      </c>
    </row>
    <row r="674" spans="1:1">
      <c r="A674" s="48">
        <v>41580</v>
      </c>
    </row>
    <row r="675" spans="1:1">
      <c r="A675" s="48">
        <v>41581</v>
      </c>
    </row>
    <row r="676" spans="1:1">
      <c r="A676" s="48">
        <v>41582</v>
      </c>
    </row>
    <row r="677" spans="1:1">
      <c r="A677" s="48">
        <v>41583</v>
      </c>
    </row>
    <row r="678" spans="1:1">
      <c r="A678" s="48">
        <v>41584</v>
      </c>
    </row>
    <row r="679" spans="1:1">
      <c r="A679" s="48">
        <v>41585</v>
      </c>
    </row>
    <row r="680" spans="1:1">
      <c r="A680" s="48">
        <v>41586</v>
      </c>
    </row>
    <row r="681" spans="1:1">
      <c r="A681" s="48">
        <v>41587</v>
      </c>
    </row>
    <row r="682" spans="1:1">
      <c r="A682" s="48">
        <v>41588</v>
      </c>
    </row>
    <row r="683" spans="1:1">
      <c r="A683" s="48">
        <v>41589</v>
      </c>
    </row>
    <row r="684" spans="1:1">
      <c r="A684" s="48">
        <v>41590</v>
      </c>
    </row>
    <row r="685" spans="1:1">
      <c r="A685" s="48">
        <v>41591</v>
      </c>
    </row>
    <row r="686" spans="1:1">
      <c r="A686" s="48">
        <v>41592</v>
      </c>
    </row>
    <row r="687" spans="1:1">
      <c r="A687" s="48">
        <v>41593</v>
      </c>
    </row>
    <row r="688" spans="1:1">
      <c r="A688" s="48">
        <v>41594</v>
      </c>
    </row>
    <row r="689" spans="1:1">
      <c r="A689" s="48">
        <v>41595</v>
      </c>
    </row>
    <row r="690" spans="1:1">
      <c r="A690" s="48">
        <v>41596</v>
      </c>
    </row>
    <row r="691" spans="1:1">
      <c r="A691" s="48">
        <v>41597</v>
      </c>
    </row>
    <row r="692" spans="1:1">
      <c r="A692" s="48">
        <v>41598</v>
      </c>
    </row>
    <row r="693" spans="1:1">
      <c r="A693" s="48">
        <v>41599</v>
      </c>
    </row>
    <row r="694" spans="1:1">
      <c r="A694" s="48">
        <v>41600</v>
      </c>
    </row>
    <row r="695" spans="1:1">
      <c r="A695" s="48">
        <v>41601</v>
      </c>
    </row>
    <row r="696" spans="1:1">
      <c r="A696" s="48">
        <v>41602</v>
      </c>
    </row>
    <row r="697" spans="1:1">
      <c r="A697" s="48">
        <v>41603</v>
      </c>
    </row>
    <row r="698" spans="1:1">
      <c r="A698" s="48">
        <v>41604</v>
      </c>
    </row>
    <row r="699" spans="1:1">
      <c r="A699" s="48">
        <v>41605</v>
      </c>
    </row>
    <row r="700" spans="1:1">
      <c r="A700" s="48">
        <v>41606</v>
      </c>
    </row>
    <row r="701" spans="1:1">
      <c r="A701" s="48">
        <v>41607</v>
      </c>
    </row>
    <row r="702" spans="1:1">
      <c r="A702" s="48">
        <v>41608</v>
      </c>
    </row>
    <row r="703" spans="1:1">
      <c r="A703" s="48">
        <v>41609</v>
      </c>
    </row>
    <row r="704" spans="1:1">
      <c r="A704" s="48">
        <v>41610</v>
      </c>
    </row>
    <row r="705" spans="1:1">
      <c r="A705" s="48">
        <v>41611</v>
      </c>
    </row>
    <row r="706" spans="1:1">
      <c r="A706" s="48">
        <v>41612</v>
      </c>
    </row>
    <row r="707" spans="1:1">
      <c r="A707" s="48">
        <v>41613</v>
      </c>
    </row>
    <row r="708" spans="1:1">
      <c r="A708" s="48">
        <v>41614</v>
      </c>
    </row>
    <row r="709" spans="1:1">
      <c r="A709" s="48">
        <v>41615</v>
      </c>
    </row>
    <row r="710" spans="1:1">
      <c r="A710" s="48">
        <v>41616</v>
      </c>
    </row>
    <row r="711" spans="1:1">
      <c r="A711" s="48">
        <v>41617</v>
      </c>
    </row>
    <row r="712" spans="1:1">
      <c r="A712" s="48">
        <v>41618</v>
      </c>
    </row>
    <row r="713" spans="1:1">
      <c r="A713" s="48">
        <v>41619</v>
      </c>
    </row>
    <row r="714" spans="1:1">
      <c r="A714" s="48">
        <v>41620</v>
      </c>
    </row>
    <row r="715" spans="1:1">
      <c r="A715" s="48">
        <v>41621</v>
      </c>
    </row>
    <row r="716" spans="1:1">
      <c r="A716" s="48">
        <v>41622</v>
      </c>
    </row>
    <row r="717" spans="1:1">
      <c r="A717" s="48">
        <v>41623</v>
      </c>
    </row>
    <row r="718" spans="1:1">
      <c r="A718" s="48">
        <v>41624</v>
      </c>
    </row>
    <row r="719" spans="1:1">
      <c r="A719" s="48">
        <v>41625</v>
      </c>
    </row>
    <row r="720" spans="1:1">
      <c r="A720" s="48">
        <v>41626</v>
      </c>
    </row>
    <row r="721" spans="1:1">
      <c r="A721" s="48">
        <v>41627</v>
      </c>
    </row>
    <row r="722" spans="1:1">
      <c r="A722" s="48">
        <v>41628</v>
      </c>
    </row>
    <row r="723" spans="1:1">
      <c r="A723" s="48">
        <v>41629</v>
      </c>
    </row>
    <row r="724" spans="1:1">
      <c r="A724" s="48">
        <v>41630</v>
      </c>
    </row>
    <row r="725" spans="1:1">
      <c r="A725" s="48">
        <v>41631</v>
      </c>
    </row>
    <row r="726" spans="1:1">
      <c r="A726" s="48">
        <v>41632</v>
      </c>
    </row>
    <row r="727" spans="1:1">
      <c r="A727" s="48">
        <v>41633</v>
      </c>
    </row>
    <row r="728" spans="1:1">
      <c r="A728" s="48">
        <v>41634</v>
      </c>
    </row>
    <row r="729" spans="1:1">
      <c r="A729" s="48">
        <v>41635</v>
      </c>
    </row>
    <row r="730" spans="1:1">
      <c r="A730" s="48">
        <v>41636</v>
      </c>
    </row>
    <row r="731" spans="1:1">
      <c r="A731" s="48">
        <v>41637</v>
      </c>
    </row>
    <row r="732" spans="1:1">
      <c r="A732" s="48">
        <v>41638</v>
      </c>
    </row>
    <row r="733" spans="1:1">
      <c r="A733" s="48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FFFF00"/>
    <pageSetUpPr fitToPage="1"/>
  </sheetPr>
  <dimension ref="A1:L46"/>
  <sheetViews>
    <sheetView showGridLines="0" view="pageBreakPreview" zoomScale="80" zoomScaleSheetLayoutView="80" workbookViewId="0">
      <selection activeCell="C34" sqref="C34:D34"/>
    </sheetView>
  </sheetViews>
  <sheetFormatPr defaultRowHeight="15"/>
  <cols>
    <col min="1" max="1" width="14.28515625" style="21" bestFit="1" customWidth="1"/>
    <col min="2" max="2" width="80" style="202" customWidth="1"/>
    <col min="3" max="3" width="16.5703125" style="21" customWidth="1"/>
    <col min="4" max="4" width="14.7109375" style="21" customWidth="1"/>
    <col min="5" max="5" width="0.42578125" style="19" customWidth="1"/>
    <col min="6" max="16384" width="9.140625" style="21"/>
  </cols>
  <sheetData>
    <row r="1" spans="1:12" s="6" customFormat="1">
      <c r="A1" s="57" t="s">
        <v>213</v>
      </c>
      <c r="B1" s="198"/>
      <c r="C1" s="393" t="s">
        <v>97</v>
      </c>
      <c r="D1" s="393"/>
      <c r="E1" s="90"/>
    </row>
    <row r="2" spans="1:12" s="6" customFormat="1">
      <c r="A2" s="59" t="s">
        <v>104</v>
      </c>
      <c r="B2" s="198"/>
      <c r="C2" s="394" t="str">
        <f>'ფორმა N1'!L2</f>
        <v>21.09-08.10</v>
      </c>
      <c r="D2" s="395"/>
      <c r="E2" s="90"/>
    </row>
    <row r="3" spans="1:12" s="6" customFormat="1">
      <c r="A3" s="59"/>
      <c r="B3" s="198"/>
      <c r="C3" s="58"/>
      <c r="D3" s="58"/>
      <c r="E3" s="90"/>
    </row>
    <row r="4" spans="1:12" s="2" customFormat="1">
      <c r="A4" s="60" t="e">
        <f>#REF!</f>
        <v>#REF!</v>
      </c>
      <c r="B4" s="199"/>
      <c r="C4" s="59"/>
      <c r="D4" s="59"/>
      <c r="E4" s="87"/>
      <c r="L4" s="6"/>
    </row>
    <row r="5" spans="1:12" s="2" customFormat="1">
      <c r="A5" s="94" t="str">
        <f>'ფორმა N1'!D4</f>
        <v>ააიპ ილია კოკაიას საარჩევნო კამპანიის ფონდი</v>
      </c>
      <c r="B5" s="200"/>
      <c r="C5" s="47"/>
      <c r="D5" s="47"/>
      <c r="E5" s="87"/>
    </row>
    <row r="6" spans="1:12" s="2" customFormat="1">
      <c r="A6" s="60"/>
      <c r="B6" s="199"/>
      <c r="C6" s="59"/>
      <c r="D6" s="59"/>
      <c r="E6" s="87"/>
    </row>
    <row r="7" spans="1:12" s="6" customFormat="1" ht="18">
      <c r="A7" s="80"/>
      <c r="B7" s="89"/>
      <c r="C7" s="61"/>
      <c r="D7" s="61"/>
      <c r="E7" s="90"/>
    </row>
    <row r="8" spans="1:12" s="6" customFormat="1" ht="30">
      <c r="A8" s="85" t="s">
        <v>64</v>
      </c>
      <c r="B8" s="62" t="s">
        <v>201</v>
      </c>
      <c r="C8" s="62" t="s">
        <v>66</v>
      </c>
      <c r="D8" s="62" t="s">
        <v>67</v>
      </c>
      <c r="E8" s="90"/>
      <c r="F8" s="20"/>
    </row>
    <row r="9" spans="1:12" s="7" customFormat="1">
      <c r="A9" s="196">
        <v>1</v>
      </c>
      <c r="B9" s="196" t="s">
        <v>65</v>
      </c>
      <c r="C9" s="65">
        <f>SUM(C10,C26)</f>
        <v>155000</v>
      </c>
      <c r="D9" s="65">
        <f>SUM(D10,D26)</f>
        <v>155000</v>
      </c>
      <c r="E9" s="90"/>
    </row>
    <row r="10" spans="1:12" s="7" customFormat="1">
      <c r="A10" s="67">
        <v>1.1000000000000001</v>
      </c>
      <c r="B10" s="67" t="s">
        <v>69</v>
      </c>
      <c r="C10" s="65">
        <f>SUM(C11,C12,C16,C19,C25,C26)</f>
        <v>155000</v>
      </c>
      <c r="D10" s="65">
        <f>SUM(D11,D12,D16,D19,D25,D26)</f>
        <v>155000</v>
      </c>
      <c r="E10" s="90"/>
    </row>
    <row r="11" spans="1:12" s="9" customFormat="1" ht="18">
      <c r="A11" s="68" t="s">
        <v>30</v>
      </c>
      <c r="B11" s="68" t="s">
        <v>68</v>
      </c>
      <c r="C11" s="8"/>
      <c r="D11" s="8"/>
      <c r="E11" s="90"/>
    </row>
    <row r="12" spans="1:12" s="10" customFormat="1">
      <c r="A12" s="68" t="s">
        <v>31</v>
      </c>
      <c r="B12" s="68" t="s">
        <v>243</v>
      </c>
      <c r="C12" s="86">
        <f>C13+C14</f>
        <v>155000</v>
      </c>
      <c r="D12" s="86">
        <f>D13+D14</f>
        <v>155000</v>
      </c>
      <c r="E12" s="90"/>
    </row>
    <row r="13" spans="1:12" s="3" customFormat="1">
      <c r="A13" s="77" t="s">
        <v>70</v>
      </c>
      <c r="B13" s="77" t="s">
        <v>246</v>
      </c>
      <c r="C13" s="8">
        <v>125000</v>
      </c>
      <c r="D13" s="8">
        <v>125000</v>
      </c>
      <c r="E13" s="90"/>
    </row>
    <row r="14" spans="1:12" s="3" customFormat="1">
      <c r="A14" s="77" t="s">
        <v>396</v>
      </c>
      <c r="B14" s="77" t="s">
        <v>395</v>
      </c>
      <c r="C14" s="8">
        <v>30000</v>
      </c>
      <c r="D14" s="8">
        <v>30000</v>
      </c>
      <c r="E14" s="90"/>
    </row>
    <row r="15" spans="1:12" s="3" customFormat="1">
      <c r="A15" s="77" t="s">
        <v>397</v>
      </c>
      <c r="B15" s="77" t="s">
        <v>86</v>
      </c>
      <c r="C15" s="8"/>
      <c r="D15" s="8"/>
      <c r="E15" s="90"/>
    </row>
    <row r="16" spans="1:12" s="3" customFormat="1">
      <c r="A16" s="68" t="s">
        <v>71</v>
      </c>
      <c r="B16" s="68" t="s">
        <v>72</v>
      </c>
      <c r="C16" s="86">
        <f>SUM(C17:C18)</f>
        <v>0</v>
      </c>
      <c r="D16" s="86">
        <f>SUM(D17:D18)</f>
        <v>0</v>
      </c>
      <c r="E16" s="90"/>
    </row>
    <row r="17" spans="1:5" s="3" customFormat="1">
      <c r="A17" s="77" t="s">
        <v>73</v>
      </c>
      <c r="B17" s="77" t="s">
        <v>75</v>
      </c>
      <c r="C17" s="8"/>
      <c r="D17" s="8"/>
      <c r="E17" s="90"/>
    </row>
    <row r="18" spans="1:5" s="3" customFormat="1" ht="30">
      <c r="A18" s="77" t="s">
        <v>74</v>
      </c>
      <c r="B18" s="77" t="s">
        <v>98</v>
      </c>
      <c r="C18" s="8"/>
      <c r="D18" s="8"/>
      <c r="E18" s="90"/>
    </row>
    <row r="19" spans="1:5" s="3" customFormat="1">
      <c r="A19" s="68" t="s">
        <v>76</v>
      </c>
      <c r="B19" s="68" t="s">
        <v>329</v>
      </c>
      <c r="C19" s="86">
        <f>SUM(C20:C23)</f>
        <v>0</v>
      </c>
      <c r="D19" s="86">
        <f>SUM(D20:D23)</f>
        <v>0</v>
      </c>
      <c r="E19" s="90"/>
    </row>
    <row r="20" spans="1:5" s="3" customFormat="1">
      <c r="A20" s="77" t="s">
        <v>77</v>
      </c>
      <c r="B20" s="77" t="s">
        <v>78</v>
      </c>
      <c r="C20" s="8"/>
      <c r="D20" s="8"/>
      <c r="E20" s="90"/>
    </row>
    <row r="21" spans="1:5" s="3" customFormat="1" ht="30">
      <c r="A21" s="77" t="s">
        <v>81</v>
      </c>
      <c r="B21" s="77" t="s">
        <v>79</v>
      </c>
      <c r="C21" s="8"/>
      <c r="D21" s="8"/>
      <c r="E21" s="90"/>
    </row>
    <row r="22" spans="1:5" s="3" customFormat="1">
      <c r="A22" s="77" t="s">
        <v>82</v>
      </c>
      <c r="B22" s="77" t="s">
        <v>80</v>
      </c>
      <c r="C22" s="8"/>
      <c r="D22" s="8"/>
      <c r="E22" s="90"/>
    </row>
    <row r="23" spans="1:5" s="3" customFormat="1">
      <c r="A23" s="77" t="s">
        <v>83</v>
      </c>
      <c r="B23" s="77" t="s">
        <v>341</v>
      </c>
      <c r="C23" s="8"/>
      <c r="D23" s="8"/>
      <c r="E23" s="90"/>
    </row>
    <row r="24" spans="1:5" s="3" customFormat="1">
      <c r="A24" s="68" t="s">
        <v>84</v>
      </c>
      <c r="B24" s="68" t="s">
        <v>342</v>
      </c>
      <c r="C24" s="209"/>
      <c r="D24" s="8"/>
      <c r="E24" s="90"/>
    </row>
    <row r="25" spans="1:5" s="3" customFormat="1">
      <c r="A25" s="68" t="s">
        <v>203</v>
      </c>
      <c r="B25" s="68" t="s">
        <v>348</v>
      </c>
      <c r="C25" s="8"/>
      <c r="D25" s="8"/>
      <c r="E25" s="90"/>
    </row>
    <row r="26" spans="1:5">
      <c r="A26" s="67">
        <v>1.2</v>
      </c>
      <c r="B26" s="67" t="s">
        <v>85</v>
      </c>
      <c r="C26" s="65">
        <f>SUM(C27,C35)</f>
        <v>0</v>
      </c>
      <c r="D26" s="65">
        <f>SUM(D27,D35)</f>
        <v>0</v>
      </c>
      <c r="E26" s="90"/>
    </row>
    <row r="27" spans="1:5">
      <c r="A27" s="68" t="s">
        <v>32</v>
      </c>
      <c r="B27" s="68" t="s">
        <v>246</v>
      </c>
      <c r="C27" s="86">
        <f>SUM(C28:C30)</f>
        <v>0</v>
      </c>
      <c r="D27" s="86">
        <f>SUM(D28:D30)</f>
        <v>0</v>
      </c>
      <c r="E27" s="90"/>
    </row>
    <row r="28" spans="1:5">
      <c r="A28" s="197" t="s">
        <v>87</v>
      </c>
      <c r="B28" s="197" t="s">
        <v>244</v>
      </c>
      <c r="C28" s="8"/>
      <c r="D28" s="8"/>
      <c r="E28" s="90"/>
    </row>
    <row r="29" spans="1:5">
      <c r="A29" s="197" t="s">
        <v>88</v>
      </c>
      <c r="B29" s="197" t="s">
        <v>247</v>
      </c>
      <c r="C29" s="8"/>
      <c r="D29" s="8"/>
      <c r="E29" s="90"/>
    </row>
    <row r="30" spans="1:5">
      <c r="A30" s="197" t="s">
        <v>350</v>
      </c>
      <c r="B30" s="197" t="s">
        <v>245</v>
      </c>
      <c r="C30" s="331"/>
      <c r="D30" s="331"/>
      <c r="E30" s="90"/>
    </row>
    <row r="31" spans="1:5">
      <c r="A31" s="68" t="s">
        <v>33</v>
      </c>
      <c r="B31" s="68" t="s">
        <v>395</v>
      </c>
      <c r="C31" s="86"/>
      <c r="D31" s="86"/>
      <c r="E31" s="90"/>
    </row>
    <row r="32" spans="1:5">
      <c r="A32" s="197" t="s">
        <v>12</v>
      </c>
      <c r="B32" s="197" t="s">
        <v>398</v>
      </c>
      <c r="C32" s="8"/>
      <c r="D32" s="8"/>
      <c r="E32" s="90"/>
    </row>
    <row r="33" spans="1:9">
      <c r="A33" s="197" t="s">
        <v>13</v>
      </c>
      <c r="B33" s="197" t="s">
        <v>399</v>
      </c>
      <c r="C33" s="8"/>
      <c r="D33" s="8"/>
      <c r="E33" s="90"/>
    </row>
    <row r="34" spans="1:9">
      <c r="A34" s="197" t="s">
        <v>222</v>
      </c>
      <c r="B34" s="197" t="s">
        <v>400</v>
      </c>
      <c r="C34" s="8"/>
      <c r="D34" s="8"/>
      <c r="E34" s="90"/>
    </row>
    <row r="35" spans="1:9" s="22" customFormat="1">
      <c r="A35" s="68" t="s">
        <v>34</v>
      </c>
      <c r="B35" s="206" t="s">
        <v>347</v>
      </c>
      <c r="C35" s="8"/>
      <c r="D35" s="8"/>
    </row>
    <row r="36" spans="1:9" s="2" customFormat="1">
      <c r="A36" s="1"/>
      <c r="B36" s="201"/>
      <c r="E36" s="5"/>
    </row>
    <row r="37" spans="1:9" s="2" customFormat="1">
      <c r="B37" s="201"/>
      <c r="E37" s="5"/>
    </row>
    <row r="38" spans="1:9">
      <c r="A38" s="1"/>
    </row>
    <row r="39" spans="1:9">
      <c r="A39" s="2"/>
    </row>
    <row r="40" spans="1:9" s="2" customFormat="1">
      <c r="A40" s="53" t="s">
        <v>96</v>
      </c>
      <c r="B40" s="201"/>
      <c r="E40" s="5"/>
    </row>
    <row r="41" spans="1:9" s="2" customFormat="1">
      <c r="B41" s="201"/>
      <c r="E41"/>
      <c r="F41"/>
      <c r="G41"/>
      <c r="H41"/>
      <c r="I41"/>
    </row>
    <row r="42" spans="1:9" s="2" customFormat="1">
      <c r="B42" s="201"/>
      <c r="D42" s="12"/>
      <c r="E42"/>
      <c r="F42"/>
      <c r="G42"/>
      <c r="H42"/>
      <c r="I42"/>
    </row>
    <row r="43" spans="1:9" s="2" customFormat="1">
      <c r="A43"/>
      <c r="B43" s="203" t="s">
        <v>345</v>
      </c>
      <c r="D43" s="12"/>
      <c r="E43"/>
      <c r="F43"/>
      <c r="G43"/>
      <c r="H43"/>
      <c r="I43"/>
    </row>
    <row r="44" spans="1:9" s="2" customFormat="1">
      <c r="A44"/>
      <c r="B44" s="201" t="s">
        <v>211</v>
      </c>
      <c r="D44" s="12"/>
      <c r="E44"/>
      <c r="F44"/>
      <c r="G44"/>
      <c r="H44"/>
      <c r="I44"/>
    </row>
    <row r="45" spans="1:9" customFormat="1" ht="12.75">
      <c r="B45" s="204" t="s">
        <v>103</v>
      </c>
    </row>
    <row r="46" spans="1:9" customFormat="1" ht="12.75">
      <c r="B46" s="20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K88"/>
  <sheetViews>
    <sheetView showGridLines="0" view="pageBreakPreview" topLeftCell="A22" zoomScale="80" zoomScaleSheetLayoutView="80" workbookViewId="0">
      <selection activeCell="D49" sqref="D49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374" customWidth="1"/>
    <col min="4" max="4" width="13.28515625" style="334" customWidth="1"/>
    <col min="5" max="5" width="0.7109375" style="21" customWidth="1"/>
    <col min="6" max="16384" width="9.140625" style="21"/>
  </cols>
  <sheetData>
    <row r="1" spans="1:11">
      <c r="A1" s="57" t="s">
        <v>240</v>
      </c>
      <c r="B1" s="91"/>
      <c r="C1" s="396" t="s">
        <v>97</v>
      </c>
      <c r="D1" s="396"/>
      <c r="E1" s="117"/>
    </row>
    <row r="2" spans="1:11">
      <c r="A2" s="59" t="s">
        <v>104</v>
      </c>
      <c r="B2" s="91"/>
      <c r="C2" s="397" t="str">
        <f>'ფორმა N1'!L2</f>
        <v>21.09-08.10</v>
      </c>
      <c r="D2" s="398"/>
      <c r="E2" s="117"/>
    </row>
    <row r="3" spans="1:11">
      <c r="A3" s="59"/>
      <c r="B3" s="91"/>
      <c r="C3" s="354"/>
      <c r="D3" s="327"/>
      <c r="E3" s="117"/>
    </row>
    <row r="4" spans="1:11" s="2" customFormat="1">
      <c r="A4" s="60" t="s">
        <v>215</v>
      </c>
      <c r="B4" s="60"/>
      <c r="C4" s="355"/>
      <c r="D4" s="47"/>
      <c r="E4" s="87"/>
      <c r="K4" s="21"/>
    </row>
    <row r="5" spans="1:11" s="2" customFormat="1">
      <c r="A5" s="94" t="str">
        <f>'ფორმა N1'!D4</f>
        <v>ააიპ ილია კოკაიას საარჩევნო კამპანიის ფონდი</v>
      </c>
      <c r="B5" s="88"/>
      <c r="C5" s="355"/>
      <c r="D5" s="47"/>
      <c r="E5" s="87"/>
    </row>
    <row r="6" spans="1:11" s="2" customFormat="1">
      <c r="A6" s="60"/>
      <c r="B6" s="60"/>
      <c r="C6" s="355"/>
      <c r="D6" s="47"/>
      <c r="E6" s="87"/>
    </row>
    <row r="7" spans="1:11" s="6" customFormat="1">
      <c r="A7" s="283"/>
      <c r="B7" s="283"/>
      <c r="C7" s="356"/>
      <c r="D7" s="328"/>
      <c r="E7" s="118"/>
    </row>
    <row r="8" spans="1:11" s="6" customFormat="1" ht="30">
      <c r="A8" s="85" t="s">
        <v>64</v>
      </c>
      <c r="B8" s="62" t="s">
        <v>11</v>
      </c>
      <c r="C8" s="357" t="s">
        <v>10</v>
      </c>
      <c r="D8" s="329" t="s">
        <v>9</v>
      </c>
      <c r="E8" s="118"/>
    </row>
    <row r="9" spans="1:11" s="9" customFormat="1" ht="18">
      <c r="A9" s="13">
        <v>1</v>
      </c>
      <c r="B9" s="13" t="s">
        <v>57</v>
      </c>
      <c r="C9" s="358">
        <f>SUM(C10,C13,C53,C56,C57,C58,C75)</f>
        <v>194233.02</v>
      </c>
      <c r="D9" s="358">
        <f>SUM(D10,D13,D53,D56,D57,D58,D75)</f>
        <v>191866.02</v>
      </c>
      <c r="E9" s="119"/>
    </row>
    <row r="10" spans="1:11" s="9" customFormat="1" ht="18">
      <c r="A10" s="14">
        <v>1.1000000000000001</v>
      </c>
      <c r="B10" s="14" t="s">
        <v>58</v>
      </c>
      <c r="C10" s="359">
        <f>C11+C12</f>
        <v>108812.5</v>
      </c>
      <c r="D10" s="359">
        <f>D11+D12</f>
        <v>108432</v>
      </c>
      <c r="E10" s="119"/>
    </row>
    <row r="11" spans="1:11" s="9" customFormat="1" ht="16.5" customHeight="1">
      <c r="A11" s="16" t="s">
        <v>30</v>
      </c>
      <c r="B11" s="16" t="s">
        <v>59</v>
      </c>
      <c r="C11" s="360">
        <v>108812.5</v>
      </c>
      <c r="D11" s="360">
        <f>87050+21382</f>
        <v>108432</v>
      </c>
      <c r="E11" s="119"/>
    </row>
    <row r="12" spans="1:11" ht="16.5" customHeight="1">
      <c r="A12" s="16" t="s">
        <v>31</v>
      </c>
      <c r="B12" s="16" t="s">
        <v>0</v>
      </c>
      <c r="C12" s="360"/>
      <c r="D12" s="360"/>
      <c r="E12" s="117"/>
    </row>
    <row r="13" spans="1:11">
      <c r="A13" s="14">
        <v>1.2</v>
      </c>
      <c r="B13" s="14" t="s">
        <v>60</v>
      </c>
      <c r="C13" s="359">
        <f>SUM(C14,C17,C29:C32,C35,C36,C43,C44,C45,C46,C47,C51,C52)</f>
        <v>85420.51999999999</v>
      </c>
      <c r="D13" s="359">
        <f>SUM(D14,D17,D29:D32,D35,D36,D43,D44,D45,D46,D47,D51,D52)</f>
        <v>83434.01999999999</v>
      </c>
      <c r="E13" s="117"/>
    </row>
    <row r="14" spans="1:11">
      <c r="A14" s="16" t="s">
        <v>32</v>
      </c>
      <c r="B14" s="16" t="s">
        <v>1</v>
      </c>
      <c r="C14" s="361">
        <f>SUM(C15:C16)</f>
        <v>0</v>
      </c>
      <c r="D14" s="361">
        <f>SUM(D15:D16)</f>
        <v>0</v>
      </c>
      <c r="E14" s="117"/>
    </row>
    <row r="15" spans="1:11" ht="17.25" customHeight="1">
      <c r="A15" s="17" t="s">
        <v>87</v>
      </c>
      <c r="B15" s="17" t="s">
        <v>61</v>
      </c>
      <c r="C15" s="362"/>
      <c r="D15" s="362"/>
      <c r="E15" s="117"/>
    </row>
    <row r="16" spans="1:11" ht="17.25" customHeight="1">
      <c r="A16" s="17" t="s">
        <v>88</v>
      </c>
      <c r="B16" s="17" t="s">
        <v>62</v>
      </c>
      <c r="C16" s="362"/>
      <c r="D16" s="362"/>
      <c r="E16" s="117"/>
    </row>
    <row r="17" spans="1:5">
      <c r="A17" s="16" t="s">
        <v>33</v>
      </c>
      <c r="B17" s="16" t="s">
        <v>2</v>
      </c>
      <c r="C17" s="361">
        <f>C18+C25+C28</f>
        <v>2639.6</v>
      </c>
      <c r="D17" s="361">
        <f>D18+D25+D28</f>
        <v>2639.6</v>
      </c>
      <c r="E17" s="117"/>
    </row>
    <row r="18" spans="1:5" ht="30">
      <c r="A18" s="17" t="s">
        <v>12</v>
      </c>
      <c r="B18" s="17" t="s">
        <v>202</v>
      </c>
      <c r="C18" s="363">
        <v>1725</v>
      </c>
      <c r="D18" s="363">
        <v>1725</v>
      </c>
      <c r="E18" s="117"/>
    </row>
    <row r="19" spans="1:5">
      <c r="A19" s="17" t="s">
        <v>13</v>
      </c>
      <c r="B19" s="17" t="s">
        <v>14</v>
      </c>
      <c r="C19" s="363"/>
      <c r="D19" s="363"/>
      <c r="E19" s="117"/>
    </row>
    <row r="20" spans="1:5" ht="30">
      <c r="A20" s="17" t="s">
        <v>222</v>
      </c>
      <c r="B20" s="17" t="s">
        <v>22</v>
      </c>
      <c r="C20" s="363"/>
      <c r="D20" s="363"/>
      <c r="E20" s="117"/>
    </row>
    <row r="21" spans="1:5">
      <c r="A21" s="17" t="s">
        <v>223</v>
      </c>
      <c r="B21" s="17" t="s">
        <v>15</v>
      </c>
      <c r="C21" s="363"/>
      <c r="D21" s="363"/>
      <c r="E21" s="117"/>
    </row>
    <row r="22" spans="1:5">
      <c r="A22" s="17" t="s">
        <v>224</v>
      </c>
      <c r="B22" s="17" t="s">
        <v>16</v>
      </c>
      <c r="C22" s="363"/>
      <c r="D22" s="363"/>
      <c r="E22" s="117"/>
    </row>
    <row r="23" spans="1:5">
      <c r="A23" s="17" t="s">
        <v>225</v>
      </c>
      <c r="B23" s="17" t="s">
        <v>17</v>
      </c>
      <c r="C23" s="364"/>
      <c r="D23" s="364"/>
      <c r="E23" s="117"/>
    </row>
    <row r="24" spans="1:5" ht="16.5" customHeight="1">
      <c r="A24" s="18" t="s">
        <v>226</v>
      </c>
      <c r="B24" s="18" t="s">
        <v>18</v>
      </c>
      <c r="C24" s="363"/>
      <c r="D24" s="363"/>
      <c r="E24" s="117"/>
    </row>
    <row r="25" spans="1:5" ht="16.5" customHeight="1">
      <c r="A25" s="18" t="s">
        <v>227</v>
      </c>
      <c r="B25" s="18" t="s">
        <v>19</v>
      </c>
      <c r="C25" s="363">
        <v>694.6</v>
      </c>
      <c r="D25" s="363">
        <v>694.6</v>
      </c>
      <c r="E25" s="419">
        <v>694.6</v>
      </c>
    </row>
    <row r="26" spans="1:5" ht="16.5" customHeight="1">
      <c r="A26" s="18" t="s">
        <v>228</v>
      </c>
      <c r="B26" s="18" t="s">
        <v>20</v>
      </c>
      <c r="C26" s="363"/>
      <c r="D26" s="363"/>
      <c r="E26" s="117"/>
    </row>
    <row r="27" spans="1:5" ht="16.5" customHeight="1">
      <c r="A27" s="18" t="s">
        <v>229</v>
      </c>
      <c r="B27" s="18" t="s">
        <v>23</v>
      </c>
      <c r="C27" s="363"/>
      <c r="D27" s="363"/>
      <c r="E27" s="117"/>
    </row>
    <row r="28" spans="1:5">
      <c r="A28" s="17" t="s">
        <v>230</v>
      </c>
      <c r="B28" s="17" t="s">
        <v>21</v>
      </c>
      <c r="C28" s="363">
        <v>220</v>
      </c>
      <c r="D28" s="363">
        <v>220</v>
      </c>
      <c r="E28" s="419">
        <v>220</v>
      </c>
    </row>
    <row r="29" spans="1:5">
      <c r="A29" s="16" t="s">
        <v>34</v>
      </c>
      <c r="B29" s="16" t="s">
        <v>3</v>
      </c>
      <c r="C29" s="360"/>
      <c r="D29" s="360"/>
      <c r="E29" s="117"/>
    </row>
    <row r="30" spans="1:5">
      <c r="A30" s="16" t="s">
        <v>35</v>
      </c>
      <c r="B30" s="16" t="s">
        <v>4</v>
      </c>
      <c r="C30" s="360">
        <v>1800</v>
      </c>
      <c r="D30" s="360">
        <v>1800</v>
      </c>
      <c r="E30" s="117"/>
    </row>
    <row r="31" spans="1:5">
      <c r="A31" s="16" t="s">
        <v>36</v>
      </c>
      <c r="B31" s="16" t="s">
        <v>5</v>
      </c>
      <c r="C31" s="360"/>
      <c r="D31" s="360"/>
      <c r="E31" s="117"/>
    </row>
    <row r="32" spans="1:5">
      <c r="A32" s="16" t="s">
        <v>37</v>
      </c>
      <c r="B32" s="16" t="s">
        <v>63</v>
      </c>
      <c r="C32" s="361">
        <f>SUM(C33:C34)</f>
        <v>13060</v>
      </c>
      <c r="D32" s="361">
        <f>SUM(D33:D34)</f>
        <v>13060</v>
      </c>
      <c r="E32" s="117"/>
    </row>
    <row r="33" spans="1:5">
      <c r="A33" s="17" t="s">
        <v>231</v>
      </c>
      <c r="B33" s="17" t="s">
        <v>56</v>
      </c>
      <c r="C33" s="360">
        <v>13060</v>
      </c>
      <c r="D33" s="360">
        <v>13060</v>
      </c>
      <c r="E33" s="117"/>
    </row>
    <row r="34" spans="1:5">
      <c r="A34" s="17" t="s">
        <v>232</v>
      </c>
      <c r="B34" s="17" t="s">
        <v>55</v>
      </c>
      <c r="C34" s="360"/>
      <c r="D34" s="360"/>
      <c r="E34" s="117"/>
    </row>
    <row r="35" spans="1:5">
      <c r="A35" s="16" t="s">
        <v>38</v>
      </c>
      <c r="B35" s="16" t="s">
        <v>49</v>
      </c>
      <c r="C35" s="360">
        <f>535.92-75</f>
        <v>460.91999999999996</v>
      </c>
      <c r="D35" s="360">
        <f>535.92-75</f>
        <v>460.91999999999996</v>
      </c>
      <c r="E35" s="418">
        <v>535.91999999999996</v>
      </c>
    </row>
    <row r="36" spans="1:5">
      <c r="A36" s="16" t="s">
        <v>39</v>
      </c>
      <c r="B36" s="16" t="s">
        <v>286</v>
      </c>
      <c r="C36" s="359">
        <f>SUM(C37:C42)</f>
        <v>33804.869999999995</v>
      </c>
      <c r="D36" s="359">
        <f>SUM(D37:D42)</f>
        <v>33204.869999999995</v>
      </c>
      <c r="E36" s="117"/>
    </row>
    <row r="37" spans="1:5">
      <c r="A37" s="17" t="s">
        <v>283</v>
      </c>
      <c r="B37" s="17" t="s">
        <v>287</v>
      </c>
      <c r="C37" s="362"/>
      <c r="D37" s="362"/>
      <c r="E37" s="117"/>
    </row>
    <row r="38" spans="1:5">
      <c r="A38" s="17" t="s">
        <v>284</v>
      </c>
      <c r="B38" s="17" t="s">
        <v>288</v>
      </c>
      <c r="C38" s="362">
        <f>4500+15878-8159</f>
        <v>12219</v>
      </c>
      <c r="D38" s="362">
        <f>4500+15878-8159</f>
        <v>12219</v>
      </c>
      <c r="E38" s="117"/>
    </row>
    <row r="39" spans="1:5">
      <c r="A39" s="17" t="s">
        <v>285</v>
      </c>
      <c r="B39" s="17" t="s">
        <v>291</v>
      </c>
      <c r="C39" s="362"/>
      <c r="D39" s="362"/>
      <c r="E39" s="117"/>
    </row>
    <row r="40" spans="1:5">
      <c r="A40" s="17" t="s">
        <v>290</v>
      </c>
      <c r="B40" s="17" t="s">
        <v>292</v>
      </c>
      <c r="C40" s="362">
        <f>5500+2050+390+1000</f>
        <v>8940</v>
      </c>
      <c r="D40" s="362">
        <f>5500+2050+390+1000</f>
        <v>8940</v>
      </c>
      <c r="E40" s="117"/>
    </row>
    <row r="41" spans="1:5">
      <c r="A41" s="17" t="s">
        <v>293</v>
      </c>
      <c r="B41" s="17" t="s">
        <v>388</v>
      </c>
      <c r="C41" s="362">
        <f>2885+5760.87-800</f>
        <v>7845.869999999999</v>
      </c>
      <c r="D41" s="362">
        <f>2885+5760.87-800</f>
        <v>7845.869999999999</v>
      </c>
      <c r="E41" s="117"/>
    </row>
    <row r="42" spans="1:5">
      <c r="A42" s="17" t="s">
        <v>389</v>
      </c>
      <c r="B42" s="17" t="s">
        <v>289</v>
      </c>
      <c r="C42" s="360">
        <f>1800+3000</f>
        <v>4800</v>
      </c>
      <c r="D42" s="360">
        <f>1800+2400</f>
        <v>4200</v>
      </c>
      <c r="E42" s="117"/>
    </row>
    <row r="43" spans="1:5" ht="30">
      <c r="A43" s="16" t="s">
        <v>40</v>
      </c>
      <c r="B43" s="16" t="s">
        <v>28</v>
      </c>
      <c r="C43" s="360"/>
      <c r="D43" s="360"/>
      <c r="E43" s="117"/>
    </row>
    <row r="44" spans="1:5">
      <c r="A44" s="16" t="s">
        <v>41</v>
      </c>
      <c r="B44" s="16" t="s">
        <v>24</v>
      </c>
      <c r="C44" s="360"/>
      <c r="D44" s="360"/>
      <c r="E44" s="117"/>
    </row>
    <row r="45" spans="1:5">
      <c r="A45" s="16" t="s">
        <v>42</v>
      </c>
      <c r="B45" s="16" t="s">
        <v>25</v>
      </c>
      <c r="C45" s="360"/>
      <c r="D45" s="360"/>
      <c r="E45" s="117"/>
    </row>
    <row r="46" spans="1:5">
      <c r="A46" s="16" t="s">
        <v>43</v>
      </c>
      <c r="B46" s="16" t="s">
        <v>26</v>
      </c>
      <c r="C46" s="360"/>
      <c r="D46" s="360"/>
      <c r="E46" s="117"/>
    </row>
    <row r="47" spans="1:5">
      <c r="A47" s="16" t="s">
        <v>44</v>
      </c>
      <c r="B47" s="16" t="s">
        <v>235</v>
      </c>
      <c r="C47" s="361">
        <f>SUM(C48:C50)</f>
        <v>9132.5</v>
      </c>
      <c r="D47" s="361">
        <f>SUM(D48:D50)</f>
        <v>7746</v>
      </c>
      <c r="E47" s="117"/>
    </row>
    <row r="48" spans="1:5">
      <c r="A48" s="77" t="s">
        <v>298</v>
      </c>
      <c r="B48" s="77" t="s">
        <v>301</v>
      </c>
      <c r="C48" s="360">
        <v>2637.5</v>
      </c>
      <c r="D48" s="360">
        <v>2550</v>
      </c>
      <c r="E48" s="117"/>
    </row>
    <row r="49" spans="1:5">
      <c r="A49" s="77" t="s">
        <v>299</v>
      </c>
      <c r="B49" s="77" t="s">
        <v>300</v>
      </c>
      <c r="C49" s="360">
        <f>9245-3000</f>
        <v>6245</v>
      </c>
      <c r="D49" s="360">
        <f>7396-2400</f>
        <v>4996</v>
      </c>
      <c r="E49" s="117"/>
    </row>
    <row r="50" spans="1:5">
      <c r="A50" s="77" t="s">
        <v>302</v>
      </c>
      <c r="B50" s="77" t="s">
        <v>303</v>
      </c>
      <c r="C50" s="360">
        <v>250</v>
      </c>
      <c r="D50" s="360">
        <v>200</v>
      </c>
      <c r="E50" s="117"/>
    </row>
    <row r="51" spans="1:5" ht="26.25" customHeight="1">
      <c r="A51" s="16" t="s">
        <v>45</v>
      </c>
      <c r="B51" s="16" t="s">
        <v>29</v>
      </c>
      <c r="C51" s="360"/>
      <c r="D51" s="360"/>
      <c r="E51" s="117"/>
    </row>
    <row r="52" spans="1:5">
      <c r="A52" s="16" t="s">
        <v>46</v>
      </c>
      <c r="B52" s="16" t="s">
        <v>6</v>
      </c>
      <c r="C52" s="360">
        <f>18400+6122.63</f>
        <v>24522.63</v>
      </c>
      <c r="D52" s="360">
        <f>18400+6122.63</f>
        <v>24522.63</v>
      </c>
      <c r="E52" s="418">
        <v>18400</v>
      </c>
    </row>
    <row r="53" spans="1:5" ht="30">
      <c r="A53" s="14">
        <v>1.3</v>
      </c>
      <c r="B53" s="67" t="s">
        <v>326</v>
      </c>
      <c r="C53" s="359">
        <f>SUM(C54:C55)</f>
        <v>0</v>
      </c>
      <c r="D53" s="359">
        <f>SUM(D54:D55)</f>
        <v>0</v>
      </c>
      <c r="E53" s="117"/>
    </row>
    <row r="54" spans="1:5" ht="30">
      <c r="A54" s="16" t="s">
        <v>50</v>
      </c>
      <c r="B54" s="16" t="s">
        <v>48</v>
      </c>
      <c r="C54" s="360"/>
      <c r="D54" s="360"/>
      <c r="E54" s="117"/>
    </row>
    <row r="55" spans="1:5">
      <c r="A55" s="16" t="s">
        <v>51</v>
      </c>
      <c r="B55" s="16" t="s">
        <v>47</v>
      </c>
      <c r="C55" s="360"/>
      <c r="D55" s="360"/>
      <c r="E55" s="117"/>
    </row>
    <row r="56" spans="1:5">
      <c r="A56" s="14">
        <v>1.4</v>
      </c>
      <c r="B56" s="14" t="s">
        <v>328</v>
      </c>
      <c r="C56" s="360"/>
      <c r="D56" s="360"/>
      <c r="E56" s="117"/>
    </row>
    <row r="57" spans="1:5">
      <c r="A57" s="14">
        <v>1.5</v>
      </c>
      <c r="B57" s="14" t="s">
        <v>7</v>
      </c>
      <c r="C57" s="363"/>
      <c r="D57" s="363"/>
      <c r="E57" s="117"/>
    </row>
    <row r="58" spans="1:5">
      <c r="A58" s="14">
        <v>1.6</v>
      </c>
      <c r="B58" s="33" t="s">
        <v>8</v>
      </c>
      <c r="C58" s="359">
        <f>SUM(C59:C63)</f>
        <v>0</v>
      </c>
      <c r="D58" s="359">
        <f>SUM(D59:D63)</f>
        <v>0</v>
      </c>
      <c r="E58" s="117"/>
    </row>
    <row r="59" spans="1:5">
      <c r="A59" s="16" t="s">
        <v>236</v>
      </c>
      <c r="B59" s="34" t="s">
        <v>52</v>
      </c>
      <c r="C59" s="363"/>
      <c r="D59" s="363"/>
      <c r="E59" s="117"/>
    </row>
    <row r="60" spans="1:5" ht="30">
      <c r="A60" s="16" t="s">
        <v>237</v>
      </c>
      <c r="B60" s="34" t="s">
        <v>54</v>
      </c>
      <c r="C60" s="363"/>
      <c r="D60" s="363"/>
      <c r="E60" s="117"/>
    </row>
    <row r="61" spans="1:5">
      <c r="A61" s="16" t="s">
        <v>238</v>
      </c>
      <c r="B61" s="34" t="s">
        <v>53</v>
      </c>
      <c r="C61" s="365"/>
      <c r="D61" s="365"/>
      <c r="E61" s="117"/>
    </row>
    <row r="62" spans="1:5">
      <c r="A62" s="16" t="s">
        <v>239</v>
      </c>
      <c r="B62" s="34" t="s">
        <v>27</v>
      </c>
      <c r="C62" s="363"/>
      <c r="D62" s="363"/>
      <c r="E62" s="117"/>
    </row>
    <row r="63" spans="1:5">
      <c r="A63" s="16" t="s">
        <v>270</v>
      </c>
      <c r="B63" s="180" t="s">
        <v>271</v>
      </c>
      <c r="C63" s="363"/>
      <c r="D63" s="363"/>
      <c r="E63" s="117"/>
    </row>
    <row r="64" spans="1:5">
      <c r="A64" s="13">
        <v>2</v>
      </c>
      <c r="B64" s="35" t="s">
        <v>95</v>
      </c>
      <c r="C64" s="366"/>
      <c r="D64" s="366"/>
      <c r="E64" s="117"/>
    </row>
    <row r="65" spans="1:5">
      <c r="A65" s="15">
        <v>2.1</v>
      </c>
      <c r="B65" s="36" t="s">
        <v>89</v>
      </c>
      <c r="C65" s="366"/>
      <c r="D65" s="366"/>
      <c r="E65" s="117"/>
    </row>
    <row r="66" spans="1:5">
      <c r="A66" s="15">
        <v>2.2000000000000002</v>
      </c>
      <c r="B66" s="36" t="s">
        <v>93</v>
      </c>
      <c r="C66" s="367"/>
      <c r="D66" s="367"/>
      <c r="E66" s="117"/>
    </row>
    <row r="67" spans="1:5">
      <c r="A67" s="15">
        <v>2.2999999999999998</v>
      </c>
      <c r="B67" s="36" t="s">
        <v>92</v>
      </c>
      <c r="C67" s="367"/>
      <c r="D67" s="367"/>
      <c r="E67" s="117"/>
    </row>
    <row r="68" spans="1:5">
      <c r="A68" s="15">
        <v>2.4</v>
      </c>
      <c r="B68" s="36" t="s">
        <v>94</v>
      </c>
      <c r="C68" s="367"/>
      <c r="D68" s="367"/>
      <c r="E68" s="117"/>
    </row>
    <row r="69" spans="1:5">
      <c r="A69" s="15">
        <v>2.5</v>
      </c>
      <c r="B69" s="36" t="s">
        <v>90</v>
      </c>
      <c r="C69" s="367"/>
      <c r="D69" s="367"/>
      <c r="E69" s="117"/>
    </row>
    <row r="70" spans="1:5">
      <c r="A70" s="15">
        <v>2.6</v>
      </c>
      <c r="B70" s="36" t="s">
        <v>91</v>
      </c>
      <c r="C70" s="367"/>
      <c r="D70" s="367"/>
      <c r="E70" s="117"/>
    </row>
    <row r="71" spans="1:5" s="2" customFormat="1">
      <c r="A71" s="13">
        <v>3</v>
      </c>
      <c r="B71" s="211" t="s">
        <v>346</v>
      </c>
      <c r="C71" s="368"/>
      <c r="D71" s="368"/>
      <c r="E71" s="84"/>
    </row>
    <row r="72" spans="1:5" s="2" customFormat="1">
      <c r="A72" s="13">
        <v>4</v>
      </c>
      <c r="B72" s="13" t="s">
        <v>204</v>
      </c>
      <c r="C72" s="368">
        <f>SUM(C73:C74)</f>
        <v>0</v>
      </c>
      <c r="D72" s="368">
        <f>SUM(D73:D74)</f>
        <v>0</v>
      </c>
      <c r="E72" s="84"/>
    </row>
    <row r="73" spans="1:5" s="2" customFormat="1">
      <c r="A73" s="15">
        <v>4.0999999999999996</v>
      </c>
      <c r="B73" s="15" t="s">
        <v>205</v>
      </c>
      <c r="C73" s="369"/>
      <c r="D73" s="369"/>
      <c r="E73" s="84"/>
    </row>
    <row r="74" spans="1:5" s="2" customFormat="1">
      <c r="A74" s="15">
        <v>4.2</v>
      </c>
      <c r="B74" s="15" t="s">
        <v>206</v>
      </c>
      <c r="C74" s="369"/>
      <c r="D74" s="369"/>
      <c r="E74" s="84"/>
    </row>
    <row r="75" spans="1:5" s="2" customFormat="1">
      <c r="A75" s="13">
        <v>5</v>
      </c>
      <c r="B75" s="210" t="s">
        <v>220</v>
      </c>
      <c r="C75" s="369"/>
      <c r="D75" s="369"/>
      <c r="E75" s="84"/>
    </row>
    <row r="76" spans="1:5" s="2" customFormat="1">
      <c r="A76" s="291"/>
      <c r="B76" s="291"/>
      <c r="C76" s="370"/>
      <c r="D76" s="88"/>
      <c r="E76" s="84"/>
    </row>
    <row r="77" spans="1:5" s="2" customFormat="1">
      <c r="A77" s="399" t="s">
        <v>390</v>
      </c>
      <c r="B77" s="399"/>
      <c r="C77" s="399"/>
      <c r="D77" s="399"/>
      <c r="E77" s="84"/>
    </row>
    <row r="78" spans="1:5" s="2" customFormat="1">
      <c r="A78" s="291"/>
      <c r="B78" s="291"/>
      <c r="C78" s="370"/>
      <c r="D78" s="88"/>
      <c r="E78" s="84"/>
    </row>
    <row r="79" spans="1:5" s="22" customFormat="1" ht="12.75">
      <c r="C79" s="371"/>
      <c r="D79" s="332"/>
    </row>
    <row r="80" spans="1:5" s="2" customFormat="1">
      <c r="A80" s="53" t="s">
        <v>96</v>
      </c>
      <c r="C80" s="372"/>
      <c r="D80" s="25"/>
      <c r="E80" s="5"/>
    </row>
    <row r="81" spans="1:8" s="2" customFormat="1">
      <c r="C81" s="372"/>
      <c r="D81" s="25"/>
      <c r="E81"/>
      <c r="F81"/>
      <c r="G81"/>
      <c r="H81"/>
    </row>
    <row r="82" spans="1:8" s="2" customFormat="1">
      <c r="C82" s="372"/>
      <c r="D82" s="88"/>
      <c r="E82"/>
      <c r="F82"/>
      <c r="G82"/>
      <c r="H82"/>
    </row>
    <row r="83" spans="1:8" s="2" customFormat="1">
      <c r="A83"/>
      <c r="B83" s="32" t="s">
        <v>391</v>
      </c>
      <c r="C83" s="372"/>
      <c r="D83" s="88"/>
      <c r="E83"/>
      <c r="F83"/>
      <c r="G83"/>
      <c r="H83"/>
    </row>
    <row r="84" spans="1:8" s="2" customFormat="1">
      <c r="A84"/>
      <c r="B84" s="400" t="s">
        <v>392</v>
      </c>
      <c r="C84" s="400"/>
      <c r="D84" s="400"/>
      <c r="E84"/>
      <c r="F84"/>
      <c r="G84"/>
      <c r="H84"/>
    </row>
    <row r="85" spans="1:8" customFormat="1" ht="12.75">
      <c r="B85" s="51" t="s">
        <v>393</v>
      </c>
      <c r="C85" s="373"/>
      <c r="D85" s="333"/>
    </row>
    <row r="86" spans="1:8" s="2" customFormat="1">
      <c r="A86" s="11"/>
      <c r="B86" s="400" t="s">
        <v>394</v>
      </c>
      <c r="C86" s="400"/>
      <c r="D86" s="400"/>
    </row>
    <row r="87" spans="1:8" s="22" customFormat="1" ht="12.75">
      <c r="C87" s="371"/>
      <c r="D87" s="332"/>
    </row>
    <row r="88" spans="1:8" s="22" customFormat="1" ht="12.75">
      <c r="C88" s="371"/>
      <c r="D88" s="332"/>
    </row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I39"/>
  <sheetViews>
    <sheetView showGridLines="0" view="pageBreakPreview" zoomScale="80" zoomScaleSheetLayoutView="80" workbookViewId="0">
      <selection activeCell="B32" sqref="B3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57" t="s">
        <v>268</v>
      </c>
      <c r="B1" s="60"/>
      <c r="C1" s="393" t="s">
        <v>97</v>
      </c>
      <c r="D1" s="393"/>
      <c r="E1" s="71"/>
    </row>
    <row r="2" spans="1:5" s="6" customFormat="1">
      <c r="A2" s="57" t="s">
        <v>262</v>
      </c>
      <c r="B2" s="60"/>
      <c r="C2" s="397" t="str">
        <f>'ფორმა N1'!L2</f>
        <v>21.09-08.10</v>
      </c>
      <c r="D2" s="397"/>
      <c r="E2" s="71"/>
    </row>
    <row r="3" spans="1:5" s="6" customFormat="1">
      <c r="A3" s="59" t="s">
        <v>104</v>
      </c>
      <c r="B3" s="57"/>
      <c r="C3" s="127"/>
      <c r="D3" s="127"/>
      <c r="E3" s="71"/>
    </row>
    <row r="4" spans="1:5" s="6" customFormat="1">
      <c r="A4" s="59"/>
      <c r="B4" s="59"/>
      <c r="C4" s="127"/>
      <c r="D4" s="127"/>
      <c r="E4" s="71"/>
    </row>
    <row r="5" spans="1:5">
      <c r="A5" s="60" t="e">
        <f>#REF!</f>
        <v>#REF!</v>
      </c>
      <c r="B5" s="60"/>
      <c r="C5" s="59"/>
      <c r="D5" s="59"/>
      <c r="E5" s="72"/>
    </row>
    <row r="6" spans="1:5">
      <c r="A6" s="63" t="str">
        <f>'ფორმა N1'!D4</f>
        <v>ააიპ ილია კოკაიას საარჩევნო კამპანიის ფონდი</v>
      </c>
      <c r="B6" s="63"/>
      <c r="C6" s="64"/>
      <c r="D6" s="64"/>
      <c r="E6" s="72"/>
    </row>
    <row r="7" spans="1:5">
      <c r="A7" s="60"/>
      <c r="B7" s="60"/>
      <c r="C7" s="59"/>
      <c r="D7" s="59"/>
      <c r="E7" s="72"/>
    </row>
    <row r="8" spans="1:5" s="6" customFormat="1">
      <c r="A8" s="126"/>
      <c r="B8" s="126"/>
      <c r="C8" s="61"/>
      <c r="D8" s="61"/>
      <c r="E8" s="71"/>
    </row>
    <row r="9" spans="1:5" s="6" customFormat="1" ht="30">
      <c r="A9" s="69" t="s">
        <v>64</v>
      </c>
      <c r="B9" s="69" t="s">
        <v>267</v>
      </c>
      <c r="C9" s="62" t="s">
        <v>10</v>
      </c>
      <c r="D9" s="62" t="s">
        <v>9</v>
      </c>
      <c r="E9" s="71"/>
    </row>
    <row r="10" spans="1:5" s="9" customFormat="1" ht="26.25" customHeight="1">
      <c r="A10" s="78" t="s">
        <v>263</v>
      </c>
      <c r="B10" s="78" t="s">
        <v>739</v>
      </c>
      <c r="C10" s="4">
        <v>12000</v>
      </c>
      <c r="D10" s="4">
        <v>12000</v>
      </c>
      <c r="E10" s="73"/>
    </row>
    <row r="11" spans="1:5" s="10" customFormat="1">
      <c r="A11" s="78" t="s">
        <v>264</v>
      </c>
      <c r="B11" s="78" t="s">
        <v>740</v>
      </c>
      <c r="C11" s="4">
        <v>6400</v>
      </c>
      <c r="D11" s="4">
        <v>6400</v>
      </c>
      <c r="E11" s="74"/>
    </row>
    <row r="12" spans="1:5" s="10" customFormat="1">
      <c r="A12" s="67" t="s">
        <v>219</v>
      </c>
      <c r="B12" s="67" t="s">
        <v>741</v>
      </c>
      <c r="C12" s="4">
        <v>6122.63</v>
      </c>
      <c r="D12" s="4">
        <v>6122.63</v>
      </c>
      <c r="E12" s="74"/>
    </row>
    <row r="13" spans="1:5" s="10" customFormat="1">
      <c r="A13" s="67" t="s">
        <v>219</v>
      </c>
      <c r="B13" s="67"/>
      <c r="C13" s="4"/>
      <c r="D13" s="4"/>
      <c r="E13" s="74"/>
    </row>
    <row r="14" spans="1:5" s="10" customFormat="1">
      <c r="A14" s="67" t="s">
        <v>219</v>
      </c>
      <c r="B14" s="67"/>
      <c r="C14" s="4"/>
      <c r="D14" s="4"/>
      <c r="E14" s="74"/>
    </row>
    <row r="15" spans="1:5" s="10" customFormat="1">
      <c r="A15" s="67" t="s">
        <v>219</v>
      </c>
      <c r="B15" s="67"/>
      <c r="C15" s="4"/>
      <c r="D15" s="4"/>
      <c r="E15" s="74"/>
    </row>
    <row r="16" spans="1:5" s="10" customFormat="1">
      <c r="A16" s="67" t="s">
        <v>219</v>
      </c>
      <c r="B16" s="67"/>
      <c r="C16" s="4"/>
      <c r="D16" s="4"/>
      <c r="E16" s="74"/>
    </row>
    <row r="17" spans="1:5" s="10" customFormat="1" ht="17.25" customHeight="1">
      <c r="A17" s="78" t="s">
        <v>265</v>
      </c>
      <c r="B17" s="67"/>
      <c r="C17" s="4"/>
      <c r="D17" s="4"/>
      <c r="E17" s="74"/>
    </row>
    <row r="18" spans="1:5" s="10" customFormat="1" ht="18" customHeight="1">
      <c r="A18" s="78" t="s">
        <v>266</v>
      </c>
      <c r="B18" s="67"/>
      <c r="C18" s="4"/>
      <c r="D18" s="4"/>
      <c r="E18" s="74"/>
    </row>
    <row r="19" spans="1:5" s="10" customFormat="1">
      <c r="A19" s="67" t="s">
        <v>219</v>
      </c>
      <c r="B19" s="67"/>
      <c r="C19" s="4"/>
      <c r="D19" s="4"/>
      <c r="E19" s="74"/>
    </row>
    <row r="20" spans="1:5" s="10" customFormat="1">
      <c r="A20" s="67" t="s">
        <v>219</v>
      </c>
      <c r="B20" s="67"/>
      <c r="C20" s="4"/>
      <c r="D20" s="4"/>
      <c r="E20" s="74"/>
    </row>
    <row r="21" spans="1:5" s="10" customFormat="1">
      <c r="A21" s="67" t="s">
        <v>219</v>
      </c>
      <c r="B21" s="67"/>
      <c r="C21" s="4"/>
      <c r="D21" s="4"/>
      <c r="E21" s="74"/>
    </row>
    <row r="22" spans="1:5" s="10" customFormat="1">
      <c r="A22" s="67" t="s">
        <v>219</v>
      </c>
      <c r="B22" s="67"/>
      <c r="C22" s="4"/>
      <c r="D22" s="4"/>
      <c r="E22" s="74"/>
    </row>
    <row r="23" spans="1:5" s="10" customFormat="1">
      <c r="A23" s="67" t="s">
        <v>219</v>
      </c>
      <c r="B23" s="67"/>
      <c r="C23" s="4"/>
      <c r="D23" s="4"/>
      <c r="E23" s="74"/>
    </row>
    <row r="24" spans="1:5" s="3" customFormat="1">
      <c r="A24" s="68"/>
      <c r="B24" s="68"/>
      <c r="C24" s="4"/>
      <c r="D24" s="4"/>
      <c r="E24" s="75"/>
    </row>
    <row r="25" spans="1:5">
      <c r="A25" s="79"/>
      <c r="B25" s="79" t="s">
        <v>269</v>
      </c>
      <c r="C25" s="66">
        <f>SUM(C10:C24)</f>
        <v>24522.63</v>
      </c>
      <c r="D25" s="66">
        <f>SUM(D10:D24)</f>
        <v>24522.63</v>
      </c>
      <c r="E25" s="76"/>
    </row>
    <row r="26" spans="1:5">
      <c r="A26" s="32"/>
      <c r="B26" s="32"/>
    </row>
    <row r="27" spans="1:5">
      <c r="A27" s="2" t="s">
        <v>335</v>
      </c>
      <c r="E27" s="5"/>
    </row>
    <row r="28" spans="1:5">
      <c r="A28" s="2" t="s">
        <v>330</v>
      </c>
    </row>
    <row r="29" spans="1:5">
      <c r="A29" s="179" t="s">
        <v>331</v>
      </c>
    </row>
    <row r="30" spans="1:5">
      <c r="A30" s="179"/>
    </row>
    <row r="31" spans="1:5">
      <c r="A31" s="179" t="s">
        <v>282</v>
      </c>
    </row>
    <row r="32" spans="1:5" s="22" customFormat="1" ht="12.75"/>
    <row r="33" spans="1:9">
      <c r="A33" s="53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53"/>
      <c r="B36" s="53" t="s">
        <v>212</v>
      </c>
      <c r="D36" s="12"/>
      <c r="E36"/>
      <c r="F36"/>
      <c r="G36"/>
      <c r="H36"/>
      <c r="I36"/>
    </row>
    <row r="37" spans="1:9">
      <c r="B37" s="2" t="s">
        <v>211</v>
      </c>
      <c r="D37" s="12"/>
      <c r="E37"/>
      <c r="F37"/>
      <c r="G37"/>
      <c r="H37"/>
      <c r="I37"/>
    </row>
    <row r="38" spans="1:9" customFormat="1" ht="12.75">
      <c r="A38" s="51"/>
      <c r="B38" s="51" t="s">
        <v>103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I752"/>
  <sheetViews>
    <sheetView view="pageBreakPreview" topLeftCell="A723" zoomScale="80" zoomScaleSheetLayoutView="80" workbookViewId="0">
      <selection activeCell="E750" sqref="E750"/>
    </sheetView>
  </sheetViews>
  <sheetFormatPr defaultRowHeight="12.75"/>
  <cols>
    <col min="1" max="1" width="7.7109375" style="149" customWidth="1"/>
    <col min="2" max="2" width="20.85546875" style="149" customWidth="1"/>
    <col min="3" max="3" width="17" style="149" customWidth="1"/>
    <col min="4" max="4" width="18.140625" style="149" customWidth="1"/>
    <col min="5" max="5" width="14.7109375" style="149" customWidth="1"/>
    <col min="6" max="6" width="15.5703125" style="149" customWidth="1"/>
    <col min="7" max="7" width="14.7109375" style="149" customWidth="1"/>
    <col min="8" max="8" width="29.7109375" style="149" customWidth="1"/>
    <col min="9" max="9" width="0" style="149" hidden="1" customWidth="1"/>
    <col min="10" max="16384" width="9.140625" style="149"/>
  </cols>
  <sheetData>
    <row r="1" spans="1:9" ht="15">
      <c r="A1" s="57" t="s">
        <v>365</v>
      </c>
      <c r="B1" s="57"/>
      <c r="C1" s="60"/>
      <c r="D1" s="60"/>
      <c r="E1" s="60"/>
      <c r="F1" s="216"/>
      <c r="G1" s="216"/>
      <c r="H1" s="393" t="s">
        <v>97</v>
      </c>
      <c r="I1" s="393"/>
    </row>
    <row r="2" spans="1:9" ht="15">
      <c r="A2" s="59" t="s">
        <v>104</v>
      </c>
      <c r="B2" s="57"/>
      <c r="C2" s="60"/>
      <c r="D2" s="60"/>
      <c r="E2" s="60"/>
      <c r="F2" s="216"/>
      <c r="G2" s="216"/>
      <c r="H2" s="397" t="str">
        <f>'ფორმა N1'!L2</f>
        <v>21.09-08.10</v>
      </c>
      <c r="I2" s="397"/>
    </row>
    <row r="3" spans="1:9" ht="15">
      <c r="A3" s="59"/>
      <c r="B3" s="59"/>
      <c r="C3" s="57"/>
      <c r="D3" s="57"/>
      <c r="E3" s="57"/>
      <c r="F3" s="216"/>
      <c r="G3" s="216"/>
      <c r="H3" s="216"/>
    </row>
    <row r="4" spans="1:9" ht="15">
      <c r="A4" s="60" t="s">
        <v>215</v>
      </c>
      <c r="B4" s="60"/>
      <c r="C4" s="60"/>
      <c r="D4" s="60"/>
      <c r="E4" s="60"/>
      <c r="F4" s="59"/>
      <c r="G4" s="59"/>
      <c r="H4" s="59"/>
    </row>
    <row r="5" spans="1:9" ht="15">
      <c r="A5" s="63" t="str">
        <f>'ფორმა N1'!D4</f>
        <v>ააიპ ილია კოკაიას საარჩევნო კამპანიის ფონდი</v>
      </c>
      <c r="B5" s="63"/>
      <c r="C5" s="63"/>
      <c r="D5" s="63"/>
      <c r="E5" s="63"/>
      <c r="F5" s="64"/>
      <c r="G5" s="64"/>
      <c r="H5" s="64"/>
    </row>
    <row r="6" spans="1:9" ht="15">
      <c r="A6" s="60"/>
      <c r="B6" s="60"/>
      <c r="C6" s="60"/>
      <c r="D6" s="60"/>
      <c r="E6" s="60"/>
      <c r="F6" s="59"/>
      <c r="G6" s="59"/>
      <c r="H6" s="59"/>
    </row>
    <row r="7" spans="1:9" ht="15">
      <c r="A7" s="215"/>
      <c r="B7" s="215"/>
      <c r="C7" s="215"/>
      <c r="D7" s="215"/>
      <c r="E7" s="215"/>
      <c r="F7" s="61"/>
      <c r="G7" s="61"/>
      <c r="H7" s="61"/>
    </row>
    <row r="8" spans="1:9" ht="45">
      <c r="A8" s="70" t="s">
        <v>64</v>
      </c>
      <c r="B8" s="70" t="s">
        <v>413</v>
      </c>
      <c r="C8" s="70" t="s">
        <v>187</v>
      </c>
      <c r="D8" s="70" t="s">
        <v>278</v>
      </c>
      <c r="E8" s="70" t="s">
        <v>281</v>
      </c>
      <c r="F8" s="62" t="s">
        <v>10</v>
      </c>
      <c r="G8" s="62" t="s">
        <v>9</v>
      </c>
      <c r="H8" s="62" t="s">
        <v>319</v>
      </c>
      <c r="I8" s="189" t="s">
        <v>280</v>
      </c>
    </row>
    <row r="9" spans="1:9">
      <c r="A9" s="424">
        <v>1</v>
      </c>
      <c r="B9" s="425" t="s">
        <v>751</v>
      </c>
      <c r="C9" s="425">
        <v>18001036623</v>
      </c>
      <c r="D9" s="426" t="s">
        <v>423</v>
      </c>
      <c r="E9" s="381" t="s">
        <v>280</v>
      </c>
      <c r="F9" s="427">
        <v>250</v>
      </c>
      <c r="G9" s="428">
        <v>200</v>
      </c>
      <c r="H9" s="429">
        <v>50</v>
      </c>
      <c r="I9" s="189" t="s">
        <v>0</v>
      </c>
    </row>
    <row r="10" spans="1:9">
      <c r="A10" s="424">
        <v>2</v>
      </c>
      <c r="B10" s="377" t="s">
        <v>752</v>
      </c>
      <c r="C10" s="430">
        <v>18801073634</v>
      </c>
      <c r="D10" s="431" t="s">
        <v>464</v>
      </c>
      <c r="E10" s="381" t="s">
        <v>280</v>
      </c>
      <c r="F10" s="427">
        <v>187.5</v>
      </c>
      <c r="G10" s="432">
        <v>150</v>
      </c>
      <c r="H10" s="429">
        <v>37.5</v>
      </c>
      <c r="I10" s="189"/>
    </row>
    <row r="11" spans="1:9">
      <c r="A11" s="424">
        <v>3</v>
      </c>
      <c r="B11" s="377" t="s">
        <v>753</v>
      </c>
      <c r="C11" s="430">
        <v>18001011879</v>
      </c>
      <c r="D11" s="431" t="s">
        <v>464</v>
      </c>
      <c r="E11" s="381" t="s">
        <v>280</v>
      </c>
      <c r="F11" s="427">
        <v>187.5</v>
      </c>
      <c r="G11" s="432">
        <v>150</v>
      </c>
      <c r="H11" s="429">
        <v>37.5</v>
      </c>
      <c r="I11" s="189"/>
    </row>
    <row r="12" spans="1:9">
      <c r="A12" s="424">
        <v>4</v>
      </c>
      <c r="B12" s="426" t="s">
        <v>754</v>
      </c>
      <c r="C12" s="433">
        <v>18001003991</v>
      </c>
      <c r="D12" s="426" t="s">
        <v>423</v>
      </c>
      <c r="E12" s="381" t="s">
        <v>280</v>
      </c>
      <c r="F12" s="427">
        <v>250</v>
      </c>
      <c r="G12" s="428">
        <v>200</v>
      </c>
      <c r="H12" s="429">
        <v>50</v>
      </c>
      <c r="I12" s="189"/>
    </row>
    <row r="13" spans="1:9">
      <c r="A13" s="424">
        <v>5</v>
      </c>
      <c r="B13" s="428" t="s">
        <v>754</v>
      </c>
      <c r="C13" s="433">
        <v>18001003991</v>
      </c>
      <c r="D13" s="428" t="s">
        <v>423</v>
      </c>
      <c r="E13" s="381" t="s">
        <v>280</v>
      </c>
      <c r="F13" s="427">
        <v>500</v>
      </c>
      <c r="G13" s="428">
        <v>400</v>
      </c>
      <c r="H13" s="429">
        <v>100</v>
      </c>
      <c r="I13" s="189"/>
    </row>
    <row r="14" spans="1:9">
      <c r="A14" s="424">
        <v>6</v>
      </c>
      <c r="B14" s="426" t="s">
        <v>755</v>
      </c>
      <c r="C14" s="434" t="s">
        <v>756</v>
      </c>
      <c r="D14" s="426" t="s">
        <v>423</v>
      </c>
      <c r="E14" s="381" t="s">
        <v>280</v>
      </c>
      <c r="F14" s="427">
        <v>250</v>
      </c>
      <c r="G14" s="428">
        <v>200</v>
      </c>
      <c r="H14" s="429">
        <v>50</v>
      </c>
      <c r="I14" s="189"/>
    </row>
    <row r="15" spans="1:9">
      <c r="A15" s="424">
        <v>7</v>
      </c>
      <c r="B15" s="428" t="s">
        <v>757</v>
      </c>
      <c r="C15" s="434" t="s">
        <v>756</v>
      </c>
      <c r="D15" s="428" t="s">
        <v>423</v>
      </c>
      <c r="E15" s="381" t="s">
        <v>280</v>
      </c>
      <c r="F15" s="427">
        <v>500</v>
      </c>
      <c r="G15" s="428">
        <v>400</v>
      </c>
      <c r="H15" s="429">
        <v>100</v>
      </c>
      <c r="I15" s="189"/>
    </row>
    <row r="16" spans="1:9">
      <c r="A16" s="424">
        <v>8</v>
      </c>
      <c r="B16" s="377" t="s">
        <v>758</v>
      </c>
      <c r="C16" s="430">
        <v>18001006288</v>
      </c>
      <c r="D16" s="431" t="s">
        <v>464</v>
      </c>
      <c r="E16" s="381" t="s">
        <v>280</v>
      </c>
      <c r="F16" s="427">
        <v>187.5</v>
      </c>
      <c r="G16" s="432">
        <v>150</v>
      </c>
      <c r="H16" s="429">
        <v>37.5</v>
      </c>
      <c r="I16" s="189"/>
    </row>
    <row r="17" spans="1:9">
      <c r="A17" s="424">
        <v>9</v>
      </c>
      <c r="B17" s="377" t="s">
        <v>759</v>
      </c>
      <c r="C17" s="430">
        <v>18001000019</v>
      </c>
      <c r="D17" s="431" t="s">
        <v>464</v>
      </c>
      <c r="E17" s="381" t="s">
        <v>280</v>
      </c>
      <c r="F17" s="427">
        <v>187.5</v>
      </c>
      <c r="G17" s="432">
        <v>150</v>
      </c>
      <c r="H17" s="429">
        <v>37.5</v>
      </c>
      <c r="I17" s="189"/>
    </row>
    <row r="18" spans="1:9">
      <c r="A18" s="424">
        <v>10</v>
      </c>
      <c r="B18" s="426" t="s">
        <v>760</v>
      </c>
      <c r="C18" s="433">
        <v>18001014077</v>
      </c>
      <c r="D18" s="426" t="s">
        <v>761</v>
      </c>
      <c r="E18" s="381" t="s">
        <v>280</v>
      </c>
      <c r="F18" s="427">
        <v>250</v>
      </c>
      <c r="G18" s="428">
        <v>200</v>
      </c>
      <c r="H18" s="429">
        <v>50</v>
      </c>
      <c r="I18" s="189"/>
    </row>
    <row r="19" spans="1:9">
      <c r="A19" s="424">
        <v>11</v>
      </c>
      <c r="B19" s="426" t="s">
        <v>762</v>
      </c>
      <c r="C19" s="433">
        <v>18001044612</v>
      </c>
      <c r="D19" s="426" t="s">
        <v>423</v>
      </c>
      <c r="E19" s="381" t="s">
        <v>280</v>
      </c>
      <c r="F19" s="427">
        <v>250</v>
      </c>
      <c r="G19" s="428">
        <v>200</v>
      </c>
      <c r="H19" s="429">
        <v>50</v>
      </c>
      <c r="I19" s="189"/>
    </row>
    <row r="20" spans="1:9">
      <c r="A20" s="424">
        <v>12</v>
      </c>
      <c r="B20" s="426" t="s">
        <v>763</v>
      </c>
      <c r="C20" s="434" t="s">
        <v>661</v>
      </c>
      <c r="D20" s="426" t="s">
        <v>761</v>
      </c>
      <c r="E20" s="381" t="s">
        <v>280</v>
      </c>
      <c r="F20" s="427">
        <v>250</v>
      </c>
      <c r="G20" s="378">
        <v>200</v>
      </c>
      <c r="H20" s="435">
        <v>50</v>
      </c>
      <c r="I20" s="189"/>
    </row>
    <row r="21" spans="1:9">
      <c r="A21" s="424">
        <v>13</v>
      </c>
      <c r="B21" s="377" t="s">
        <v>764</v>
      </c>
      <c r="C21" s="430">
        <v>18001000089</v>
      </c>
      <c r="D21" s="431" t="s">
        <v>464</v>
      </c>
      <c r="E21" s="381" t="s">
        <v>280</v>
      </c>
      <c r="F21" s="427">
        <v>187.5</v>
      </c>
      <c r="G21" s="432">
        <v>150</v>
      </c>
      <c r="H21" s="429">
        <v>37.5</v>
      </c>
      <c r="I21" s="189"/>
    </row>
    <row r="22" spans="1:9">
      <c r="A22" s="424">
        <v>14</v>
      </c>
      <c r="B22" s="425" t="s">
        <v>765</v>
      </c>
      <c r="C22" s="425">
        <v>18001017218</v>
      </c>
      <c r="D22" s="426" t="s">
        <v>423</v>
      </c>
      <c r="E22" s="381" t="s">
        <v>280</v>
      </c>
      <c r="F22" s="427">
        <v>250</v>
      </c>
      <c r="G22" s="428">
        <v>200</v>
      </c>
      <c r="H22" s="429">
        <v>50</v>
      </c>
      <c r="I22" s="189"/>
    </row>
    <row r="23" spans="1:9">
      <c r="A23" s="424">
        <v>15</v>
      </c>
      <c r="B23" s="436" t="s">
        <v>765</v>
      </c>
      <c r="C23" s="425">
        <v>18001017218</v>
      </c>
      <c r="D23" s="428" t="s">
        <v>423</v>
      </c>
      <c r="E23" s="381" t="s">
        <v>280</v>
      </c>
      <c r="F23" s="427">
        <v>500</v>
      </c>
      <c r="G23" s="436">
        <v>400</v>
      </c>
      <c r="H23" s="429">
        <v>100</v>
      </c>
      <c r="I23" s="189"/>
    </row>
    <row r="24" spans="1:9">
      <c r="A24" s="424">
        <v>16</v>
      </c>
      <c r="B24" s="377" t="s">
        <v>650</v>
      </c>
      <c r="C24" s="430">
        <v>18001005709</v>
      </c>
      <c r="D24" s="377" t="s">
        <v>651</v>
      </c>
      <c r="E24" s="381" t="s">
        <v>280</v>
      </c>
      <c r="F24" s="427">
        <v>375</v>
      </c>
      <c r="G24" s="378">
        <v>300</v>
      </c>
      <c r="H24" s="429">
        <v>75</v>
      </c>
      <c r="I24" s="189"/>
    </row>
    <row r="25" spans="1:9">
      <c r="A25" s="424">
        <v>17</v>
      </c>
      <c r="B25" s="379" t="s">
        <v>573</v>
      </c>
      <c r="C25" s="437">
        <v>18001059230</v>
      </c>
      <c r="D25" s="379" t="s">
        <v>464</v>
      </c>
      <c r="E25" s="381" t="s">
        <v>280</v>
      </c>
      <c r="F25" s="427">
        <v>93.75</v>
      </c>
      <c r="G25" s="380">
        <v>75</v>
      </c>
      <c r="H25" s="435">
        <v>18.75</v>
      </c>
      <c r="I25" s="189"/>
    </row>
    <row r="26" spans="1:9">
      <c r="A26" s="424">
        <v>18</v>
      </c>
      <c r="B26" s="426" t="s">
        <v>766</v>
      </c>
      <c r="C26" s="433">
        <v>38001041363</v>
      </c>
      <c r="D26" s="426" t="s">
        <v>767</v>
      </c>
      <c r="E26" s="381" t="s">
        <v>280</v>
      </c>
      <c r="F26" s="427">
        <v>62.5</v>
      </c>
      <c r="G26" s="428">
        <v>50</v>
      </c>
      <c r="H26" s="435">
        <v>12.5</v>
      </c>
      <c r="I26" s="189"/>
    </row>
    <row r="27" spans="1:9">
      <c r="A27" s="424">
        <v>19</v>
      </c>
      <c r="B27" s="377" t="s">
        <v>768</v>
      </c>
      <c r="C27" s="438" t="s">
        <v>769</v>
      </c>
      <c r="D27" s="377" t="s">
        <v>419</v>
      </c>
      <c r="E27" s="381" t="s">
        <v>280</v>
      </c>
      <c r="F27" s="427">
        <v>312.5</v>
      </c>
      <c r="G27" s="378">
        <v>250</v>
      </c>
      <c r="H27" s="435">
        <v>62.5</v>
      </c>
      <c r="I27" s="189"/>
    </row>
    <row r="28" spans="1:9">
      <c r="A28" s="424">
        <v>20</v>
      </c>
      <c r="B28" s="426" t="s">
        <v>770</v>
      </c>
      <c r="C28" s="433">
        <v>18001059101</v>
      </c>
      <c r="D28" s="426" t="s">
        <v>767</v>
      </c>
      <c r="E28" s="381" t="s">
        <v>280</v>
      </c>
      <c r="F28" s="427">
        <v>93.75</v>
      </c>
      <c r="G28" s="428">
        <v>75</v>
      </c>
      <c r="H28" s="435">
        <v>18.75</v>
      </c>
      <c r="I28" s="189"/>
    </row>
    <row r="29" spans="1:9">
      <c r="A29" s="424">
        <v>21</v>
      </c>
      <c r="B29" s="379" t="s">
        <v>771</v>
      </c>
      <c r="C29" s="437">
        <v>18001058890</v>
      </c>
      <c r="D29" s="379" t="s">
        <v>464</v>
      </c>
      <c r="E29" s="381" t="s">
        <v>280</v>
      </c>
      <c r="F29" s="427">
        <v>187.5</v>
      </c>
      <c r="G29" s="378">
        <v>150</v>
      </c>
      <c r="H29" s="435">
        <v>37.5</v>
      </c>
      <c r="I29" s="189"/>
    </row>
    <row r="30" spans="1:9">
      <c r="A30" s="424">
        <v>22</v>
      </c>
      <c r="B30" s="379" t="s">
        <v>771</v>
      </c>
      <c r="C30" s="437">
        <v>18001058890</v>
      </c>
      <c r="D30" s="379" t="s">
        <v>464</v>
      </c>
      <c r="E30" s="381" t="s">
        <v>280</v>
      </c>
      <c r="F30" s="427">
        <v>93.75</v>
      </c>
      <c r="G30" s="380">
        <v>75</v>
      </c>
      <c r="H30" s="435">
        <v>18.75</v>
      </c>
      <c r="I30" s="189"/>
    </row>
    <row r="31" spans="1:9">
      <c r="A31" s="424">
        <v>23</v>
      </c>
      <c r="B31" s="379" t="s">
        <v>771</v>
      </c>
      <c r="C31" s="437">
        <v>18001058890</v>
      </c>
      <c r="D31" s="377" t="s">
        <v>464</v>
      </c>
      <c r="E31" s="381" t="s">
        <v>280</v>
      </c>
      <c r="F31" s="427">
        <v>93.75</v>
      </c>
      <c r="G31" s="380">
        <v>75</v>
      </c>
      <c r="H31" s="429">
        <v>18.75</v>
      </c>
      <c r="I31" s="189"/>
    </row>
    <row r="32" spans="1:9">
      <c r="A32" s="424">
        <v>24</v>
      </c>
      <c r="B32" s="377" t="s">
        <v>512</v>
      </c>
      <c r="C32" s="433">
        <v>18001008899</v>
      </c>
      <c r="D32" s="426" t="s">
        <v>464</v>
      </c>
      <c r="E32" s="381" t="s">
        <v>280</v>
      </c>
      <c r="F32" s="427">
        <v>93.75</v>
      </c>
      <c r="G32" s="380">
        <v>75</v>
      </c>
      <c r="H32" s="435">
        <v>18.75</v>
      </c>
      <c r="I32" s="189"/>
    </row>
    <row r="33" spans="1:9">
      <c r="A33" s="424">
        <v>25</v>
      </c>
      <c r="B33" s="377" t="s">
        <v>512</v>
      </c>
      <c r="C33" s="433">
        <v>18001008899</v>
      </c>
      <c r="D33" s="377" t="s">
        <v>464</v>
      </c>
      <c r="E33" s="381" t="s">
        <v>280</v>
      </c>
      <c r="F33" s="427">
        <v>93.75</v>
      </c>
      <c r="G33" s="380">
        <v>75</v>
      </c>
      <c r="H33" s="429">
        <v>18.75</v>
      </c>
      <c r="I33" s="189"/>
    </row>
    <row r="34" spans="1:9">
      <c r="A34" s="424">
        <v>26</v>
      </c>
      <c r="B34" s="426" t="s">
        <v>431</v>
      </c>
      <c r="C34" s="433">
        <v>18001053427</v>
      </c>
      <c r="D34" s="426" t="s">
        <v>772</v>
      </c>
      <c r="E34" s="381" t="s">
        <v>280</v>
      </c>
      <c r="F34" s="427">
        <v>31.25</v>
      </c>
      <c r="G34" s="428">
        <v>25</v>
      </c>
      <c r="H34" s="435">
        <v>6.25</v>
      </c>
      <c r="I34" s="189"/>
    </row>
    <row r="35" spans="1:9" ht="15.75">
      <c r="A35" s="424">
        <v>27</v>
      </c>
      <c r="B35" s="428" t="s">
        <v>431</v>
      </c>
      <c r="C35" s="439">
        <v>18001053427</v>
      </c>
      <c r="D35" s="428" t="s">
        <v>432</v>
      </c>
      <c r="E35" s="381" t="s">
        <v>280</v>
      </c>
      <c r="F35" s="427">
        <v>312.5</v>
      </c>
      <c r="G35" s="428">
        <v>250</v>
      </c>
      <c r="H35" s="429">
        <v>62.5</v>
      </c>
      <c r="I35" s="189"/>
    </row>
    <row r="36" spans="1:9" ht="15.75">
      <c r="A36" s="424">
        <v>28</v>
      </c>
      <c r="B36" s="428" t="s">
        <v>433</v>
      </c>
      <c r="C36" s="439">
        <v>18001058732</v>
      </c>
      <c r="D36" s="428" t="s">
        <v>432</v>
      </c>
      <c r="E36" s="381" t="s">
        <v>280</v>
      </c>
      <c r="F36" s="427">
        <v>250</v>
      </c>
      <c r="G36" s="428">
        <v>200</v>
      </c>
      <c r="H36" s="429">
        <v>50</v>
      </c>
      <c r="I36" s="189"/>
    </row>
    <row r="37" spans="1:9">
      <c r="A37" s="424">
        <v>29</v>
      </c>
      <c r="B37" s="426" t="s">
        <v>773</v>
      </c>
      <c r="C37" s="433">
        <v>18001062362</v>
      </c>
      <c r="D37" s="377" t="s">
        <v>774</v>
      </c>
      <c r="E37" s="381" t="s">
        <v>280</v>
      </c>
      <c r="F37" s="427">
        <v>250</v>
      </c>
      <c r="G37" s="428">
        <v>200</v>
      </c>
      <c r="H37" s="435">
        <v>50</v>
      </c>
      <c r="I37" s="189"/>
    </row>
    <row r="38" spans="1:9">
      <c r="A38" s="424">
        <v>30</v>
      </c>
      <c r="B38" s="377" t="s">
        <v>773</v>
      </c>
      <c r="C38" s="433">
        <v>60001146440</v>
      </c>
      <c r="D38" s="377" t="s">
        <v>774</v>
      </c>
      <c r="E38" s="381" t="s">
        <v>280</v>
      </c>
      <c r="F38" s="427">
        <v>175</v>
      </c>
      <c r="G38" s="428">
        <v>140</v>
      </c>
      <c r="H38" s="435">
        <v>35</v>
      </c>
      <c r="I38" s="189"/>
    </row>
    <row r="39" spans="1:9">
      <c r="A39" s="424">
        <v>31</v>
      </c>
      <c r="B39" s="377" t="s">
        <v>633</v>
      </c>
      <c r="C39" s="433">
        <v>18001016899</v>
      </c>
      <c r="D39" s="426" t="s">
        <v>464</v>
      </c>
      <c r="E39" s="381" t="s">
        <v>280</v>
      </c>
      <c r="F39" s="427">
        <v>93.75</v>
      </c>
      <c r="G39" s="380">
        <v>75</v>
      </c>
      <c r="H39" s="435">
        <v>18.75</v>
      </c>
      <c r="I39" s="189"/>
    </row>
    <row r="40" spans="1:9">
      <c r="A40" s="424">
        <v>32</v>
      </c>
      <c r="B40" s="377" t="s">
        <v>633</v>
      </c>
      <c r="C40" s="433">
        <v>18001016899</v>
      </c>
      <c r="D40" s="377" t="s">
        <v>464</v>
      </c>
      <c r="E40" s="381" t="s">
        <v>280</v>
      </c>
      <c r="F40" s="427">
        <v>93.75</v>
      </c>
      <c r="G40" s="380">
        <v>75</v>
      </c>
      <c r="H40" s="429">
        <v>18.75</v>
      </c>
      <c r="I40" s="189"/>
    </row>
    <row r="41" spans="1:9">
      <c r="A41" s="424">
        <v>33</v>
      </c>
      <c r="B41" s="426" t="s">
        <v>775</v>
      </c>
      <c r="C41" s="433">
        <v>18001036623</v>
      </c>
      <c r="D41" s="426" t="s">
        <v>423</v>
      </c>
      <c r="E41" s="381" t="s">
        <v>280</v>
      </c>
      <c r="F41" s="427">
        <v>31.25</v>
      </c>
      <c r="G41" s="428">
        <v>25</v>
      </c>
      <c r="H41" s="435">
        <v>6.25</v>
      </c>
      <c r="I41" s="189"/>
    </row>
    <row r="42" spans="1:9">
      <c r="A42" s="424">
        <v>34</v>
      </c>
      <c r="B42" s="436" t="s">
        <v>775</v>
      </c>
      <c r="C42" s="425">
        <v>18001036623</v>
      </c>
      <c r="D42" s="428" t="s">
        <v>423</v>
      </c>
      <c r="E42" s="381" t="s">
        <v>280</v>
      </c>
      <c r="F42" s="427">
        <v>500</v>
      </c>
      <c r="G42" s="428">
        <v>400</v>
      </c>
      <c r="H42" s="429">
        <v>100</v>
      </c>
      <c r="I42" s="189"/>
    </row>
    <row r="43" spans="1:9">
      <c r="A43" s="424">
        <v>35</v>
      </c>
      <c r="B43" s="426" t="s">
        <v>776</v>
      </c>
      <c r="C43" s="433">
        <v>18001055365</v>
      </c>
      <c r="D43" s="426" t="s">
        <v>464</v>
      </c>
      <c r="E43" s="381" t="s">
        <v>280</v>
      </c>
      <c r="F43" s="427">
        <v>187.5</v>
      </c>
      <c r="G43" s="428">
        <v>150</v>
      </c>
      <c r="H43" s="429">
        <v>37.5</v>
      </c>
      <c r="I43" s="189"/>
    </row>
    <row r="44" spans="1:9">
      <c r="A44" s="424">
        <v>36</v>
      </c>
      <c r="B44" s="377" t="s">
        <v>776</v>
      </c>
      <c r="C44" s="433">
        <v>18001055365</v>
      </c>
      <c r="D44" s="426" t="s">
        <v>464</v>
      </c>
      <c r="E44" s="381" t="s">
        <v>280</v>
      </c>
      <c r="F44" s="427">
        <v>93.75</v>
      </c>
      <c r="G44" s="380">
        <v>75</v>
      </c>
      <c r="H44" s="435">
        <v>18.75</v>
      </c>
      <c r="I44" s="189"/>
    </row>
    <row r="45" spans="1:9">
      <c r="A45" s="424">
        <v>37</v>
      </c>
      <c r="B45" s="377" t="s">
        <v>776</v>
      </c>
      <c r="C45" s="433">
        <v>18001055365</v>
      </c>
      <c r="D45" s="377" t="s">
        <v>464</v>
      </c>
      <c r="E45" s="381" t="s">
        <v>280</v>
      </c>
      <c r="F45" s="427">
        <v>93.75</v>
      </c>
      <c r="G45" s="380">
        <v>75</v>
      </c>
      <c r="H45" s="429">
        <v>18.75</v>
      </c>
      <c r="I45" s="189"/>
    </row>
    <row r="46" spans="1:9">
      <c r="A46" s="424">
        <v>38</v>
      </c>
      <c r="B46" s="426" t="s">
        <v>777</v>
      </c>
      <c r="C46" s="433">
        <v>18001042867</v>
      </c>
      <c r="D46" s="426" t="s">
        <v>767</v>
      </c>
      <c r="E46" s="381" t="s">
        <v>280</v>
      </c>
      <c r="F46" s="427">
        <v>93.75</v>
      </c>
      <c r="G46" s="428">
        <v>75</v>
      </c>
      <c r="H46" s="435">
        <v>18.75</v>
      </c>
      <c r="I46" s="189"/>
    </row>
    <row r="47" spans="1:9">
      <c r="A47" s="424">
        <v>39</v>
      </c>
      <c r="B47" s="426" t="s">
        <v>778</v>
      </c>
      <c r="C47" s="433">
        <v>18001068693</v>
      </c>
      <c r="D47" s="426" t="s">
        <v>464</v>
      </c>
      <c r="E47" s="381" t="s">
        <v>280</v>
      </c>
      <c r="F47" s="427">
        <v>187.5</v>
      </c>
      <c r="G47" s="428">
        <v>150</v>
      </c>
      <c r="H47" s="429">
        <v>37.5</v>
      </c>
      <c r="I47" s="189"/>
    </row>
    <row r="48" spans="1:9">
      <c r="A48" s="424">
        <v>40</v>
      </c>
      <c r="B48" s="377" t="s">
        <v>778</v>
      </c>
      <c r="C48" s="433">
        <v>18001068693</v>
      </c>
      <c r="D48" s="426" t="s">
        <v>464</v>
      </c>
      <c r="E48" s="381" t="s">
        <v>280</v>
      </c>
      <c r="F48" s="427">
        <v>93.75</v>
      </c>
      <c r="G48" s="380">
        <v>75</v>
      </c>
      <c r="H48" s="435">
        <v>18.75</v>
      </c>
      <c r="I48" s="189"/>
    </row>
    <row r="49" spans="1:9">
      <c r="A49" s="424">
        <v>41</v>
      </c>
      <c r="B49" s="377" t="s">
        <v>778</v>
      </c>
      <c r="C49" s="433">
        <v>18001068693</v>
      </c>
      <c r="D49" s="377" t="s">
        <v>464</v>
      </c>
      <c r="E49" s="381" t="s">
        <v>280</v>
      </c>
      <c r="F49" s="427">
        <v>93.75</v>
      </c>
      <c r="G49" s="380">
        <v>75</v>
      </c>
      <c r="H49" s="429">
        <v>18.75</v>
      </c>
      <c r="I49" s="189"/>
    </row>
    <row r="50" spans="1:9">
      <c r="A50" s="424">
        <v>42</v>
      </c>
      <c r="B50" s="379" t="s">
        <v>513</v>
      </c>
      <c r="C50" s="437">
        <v>18001019267</v>
      </c>
      <c r="D50" s="379" t="s">
        <v>464</v>
      </c>
      <c r="E50" s="381" t="s">
        <v>280</v>
      </c>
      <c r="F50" s="427">
        <v>93.75</v>
      </c>
      <c r="G50" s="380">
        <v>75</v>
      </c>
      <c r="H50" s="435">
        <v>18.75</v>
      </c>
      <c r="I50" s="189"/>
    </row>
    <row r="51" spans="1:9">
      <c r="A51" s="424">
        <v>43</v>
      </c>
      <c r="B51" s="379" t="s">
        <v>513</v>
      </c>
      <c r="C51" s="437">
        <v>18001019267</v>
      </c>
      <c r="D51" s="377" t="s">
        <v>464</v>
      </c>
      <c r="E51" s="381" t="s">
        <v>280</v>
      </c>
      <c r="F51" s="427">
        <v>93.75</v>
      </c>
      <c r="G51" s="380">
        <v>75</v>
      </c>
      <c r="H51" s="429">
        <v>18.75</v>
      </c>
      <c r="I51" s="189"/>
    </row>
    <row r="52" spans="1:9">
      <c r="A52" s="424">
        <v>44</v>
      </c>
      <c r="B52" s="426" t="s">
        <v>779</v>
      </c>
      <c r="C52" s="433">
        <v>18001038387</v>
      </c>
      <c r="D52" s="426" t="s">
        <v>767</v>
      </c>
      <c r="E52" s="381" t="s">
        <v>280</v>
      </c>
      <c r="F52" s="427">
        <v>93.75</v>
      </c>
      <c r="G52" s="428">
        <v>75</v>
      </c>
      <c r="H52" s="435">
        <v>18.75</v>
      </c>
      <c r="I52" s="189"/>
    </row>
    <row r="53" spans="1:9">
      <c r="A53" s="424">
        <v>45</v>
      </c>
      <c r="B53" s="377" t="s">
        <v>514</v>
      </c>
      <c r="C53" s="433">
        <v>18001070974</v>
      </c>
      <c r="D53" s="426" t="s">
        <v>464</v>
      </c>
      <c r="E53" s="381" t="s">
        <v>280</v>
      </c>
      <c r="F53" s="427">
        <v>93.75</v>
      </c>
      <c r="G53" s="380">
        <v>75</v>
      </c>
      <c r="H53" s="435">
        <v>18.75</v>
      </c>
      <c r="I53" s="189"/>
    </row>
    <row r="54" spans="1:9">
      <c r="A54" s="424">
        <v>46</v>
      </c>
      <c r="B54" s="377" t="s">
        <v>514</v>
      </c>
      <c r="C54" s="433">
        <v>18001070974</v>
      </c>
      <c r="D54" s="377" t="s">
        <v>464</v>
      </c>
      <c r="E54" s="381" t="s">
        <v>280</v>
      </c>
      <c r="F54" s="427">
        <v>93.75</v>
      </c>
      <c r="G54" s="380">
        <v>75</v>
      </c>
      <c r="H54" s="429">
        <v>18.75</v>
      </c>
      <c r="I54" s="189"/>
    </row>
    <row r="55" spans="1:9">
      <c r="A55" s="424">
        <v>47</v>
      </c>
      <c r="B55" s="379" t="s">
        <v>463</v>
      </c>
      <c r="C55" s="437">
        <v>18001041595</v>
      </c>
      <c r="D55" s="379" t="s">
        <v>464</v>
      </c>
      <c r="E55" s="381" t="s">
        <v>280</v>
      </c>
      <c r="F55" s="427">
        <v>93.75</v>
      </c>
      <c r="G55" s="380">
        <v>75</v>
      </c>
      <c r="H55" s="435">
        <v>18.75</v>
      </c>
      <c r="I55" s="189"/>
    </row>
    <row r="56" spans="1:9">
      <c r="A56" s="424">
        <v>48</v>
      </c>
      <c r="B56" s="379" t="s">
        <v>463</v>
      </c>
      <c r="C56" s="437">
        <v>18001041595</v>
      </c>
      <c r="D56" s="377" t="s">
        <v>464</v>
      </c>
      <c r="E56" s="381" t="s">
        <v>280</v>
      </c>
      <c r="F56" s="427">
        <v>93.75</v>
      </c>
      <c r="G56" s="380">
        <v>75</v>
      </c>
      <c r="H56" s="429">
        <v>18.75</v>
      </c>
      <c r="I56" s="189"/>
    </row>
    <row r="57" spans="1:9">
      <c r="A57" s="424">
        <v>49</v>
      </c>
      <c r="B57" s="379" t="s">
        <v>574</v>
      </c>
      <c r="C57" s="437">
        <v>18001038047</v>
      </c>
      <c r="D57" s="379" t="s">
        <v>464</v>
      </c>
      <c r="E57" s="381" t="s">
        <v>280</v>
      </c>
      <c r="F57" s="427">
        <v>93.75</v>
      </c>
      <c r="G57" s="380">
        <v>75</v>
      </c>
      <c r="H57" s="435">
        <v>18.75</v>
      </c>
      <c r="I57" s="189"/>
    </row>
    <row r="58" spans="1:9">
      <c r="A58" s="424">
        <v>50</v>
      </c>
      <c r="B58" s="440" t="s">
        <v>780</v>
      </c>
      <c r="C58" s="425">
        <v>18001010587</v>
      </c>
      <c r="D58" s="426" t="s">
        <v>767</v>
      </c>
      <c r="E58" s="381" t="s">
        <v>280</v>
      </c>
      <c r="F58" s="427">
        <v>62.5</v>
      </c>
      <c r="G58" s="428">
        <v>50</v>
      </c>
      <c r="H58" s="435">
        <v>12.5</v>
      </c>
      <c r="I58" s="189"/>
    </row>
    <row r="59" spans="1:9">
      <c r="A59" s="424">
        <v>51</v>
      </c>
      <c r="B59" s="379" t="s">
        <v>465</v>
      </c>
      <c r="C59" s="437">
        <v>18001019478</v>
      </c>
      <c r="D59" s="379" t="s">
        <v>464</v>
      </c>
      <c r="E59" s="381" t="s">
        <v>280</v>
      </c>
      <c r="F59" s="427">
        <v>93.75</v>
      </c>
      <c r="G59" s="380">
        <v>75</v>
      </c>
      <c r="H59" s="435">
        <v>18.75</v>
      </c>
      <c r="I59" s="189"/>
    </row>
    <row r="60" spans="1:9">
      <c r="A60" s="424">
        <v>52</v>
      </c>
      <c r="B60" s="379" t="s">
        <v>465</v>
      </c>
      <c r="C60" s="437">
        <v>18001019478</v>
      </c>
      <c r="D60" s="377" t="s">
        <v>464</v>
      </c>
      <c r="E60" s="381" t="s">
        <v>280</v>
      </c>
      <c r="F60" s="427">
        <v>93.75</v>
      </c>
      <c r="G60" s="380">
        <v>75</v>
      </c>
      <c r="H60" s="429">
        <v>18.75</v>
      </c>
      <c r="I60" s="189"/>
    </row>
    <row r="61" spans="1:9">
      <c r="A61" s="424">
        <v>53</v>
      </c>
      <c r="B61" s="426" t="s">
        <v>781</v>
      </c>
      <c r="C61" s="433">
        <v>18001068257</v>
      </c>
      <c r="D61" s="426" t="s">
        <v>767</v>
      </c>
      <c r="E61" s="381" t="s">
        <v>280</v>
      </c>
      <c r="F61" s="427">
        <v>62.5</v>
      </c>
      <c r="G61" s="428">
        <v>50</v>
      </c>
      <c r="H61" s="435">
        <v>12.5</v>
      </c>
      <c r="I61" s="189"/>
    </row>
    <row r="62" spans="1:9">
      <c r="A62" s="424">
        <v>54</v>
      </c>
      <c r="B62" s="426" t="s">
        <v>782</v>
      </c>
      <c r="C62" s="433">
        <v>18001015995</v>
      </c>
      <c r="D62" s="426" t="s">
        <v>767</v>
      </c>
      <c r="E62" s="381" t="s">
        <v>280</v>
      </c>
      <c r="F62" s="427">
        <v>93.75</v>
      </c>
      <c r="G62" s="428">
        <v>75</v>
      </c>
      <c r="H62" s="435">
        <v>18.75</v>
      </c>
      <c r="I62" s="189"/>
    </row>
    <row r="63" spans="1:9">
      <c r="A63" s="424">
        <v>55</v>
      </c>
      <c r="B63" s="379" t="s">
        <v>466</v>
      </c>
      <c r="C63" s="437">
        <v>56001025729</v>
      </c>
      <c r="D63" s="379" t="s">
        <v>464</v>
      </c>
      <c r="E63" s="381" t="s">
        <v>280</v>
      </c>
      <c r="F63" s="427">
        <v>93.75</v>
      </c>
      <c r="G63" s="380">
        <v>75</v>
      </c>
      <c r="H63" s="435">
        <v>18.75</v>
      </c>
      <c r="I63" s="189"/>
    </row>
    <row r="64" spans="1:9">
      <c r="A64" s="424">
        <v>56</v>
      </c>
      <c r="B64" s="379" t="s">
        <v>466</v>
      </c>
      <c r="C64" s="437">
        <v>56001025729</v>
      </c>
      <c r="D64" s="377" t="s">
        <v>464</v>
      </c>
      <c r="E64" s="381" t="s">
        <v>280</v>
      </c>
      <c r="F64" s="427">
        <v>93.75</v>
      </c>
      <c r="G64" s="380">
        <v>75</v>
      </c>
      <c r="H64" s="429">
        <v>18.75</v>
      </c>
      <c r="I64" s="189"/>
    </row>
    <row r="65" spans="1:9">
      <c r="A65" s="424">
        <v>57</v>
      </c>
      <c r="B65" s="377" t="s">
        <v>783</v>
      </c>
      <c r="C65" s="430">
        <v>18001048605</v>
      </c>
      <c r="D65" s="431" t="s">
        <v>464</v>
      </c>
      <c r="E65" s="381" t="s">
        <v>280</v>
      </c>
      <c r="F65" s="427">
        <v>187.5</v>
      </c>
      <c r="G65" s="432">
        <v>150</v>
      </c>
      <c r="H65" s="429">
        <v>37.5</v>
      </c>
      <c r="I65" s="189"/>
    </row>
    <row r="66" spans="1:9">
      <c r="A66" s="424">
        <v>58</v>
      </c>
      <c r="B66" s="377" t="s">
        <v>783</v>
      </c>
      <c r="C66" s="430">
        <v>18001048605</v>
      </c>
      <c r="D66" s="379" t="s">
        <v>464</v>
      </c>
      <c r="E66" s="381" t="s">
        <v>280</v>
      </c>
      <c r="F66" s="427">
        <v>93.75</v>
      </c>
      <c r="G66" s="380">
        <v>75</v>
      </c>
      <c r="H66" s="435">
        <v>18.75</v>
      </c>
      <c r="I66" s="189"/>
    </row>
    <row r="67" spans="1:9">
      <c r="A67" s="424">
        <v>59</v>
      </c>
      <c r="B67" s="377" t="s">
        <v>783</v>
      </c>
      <c r="C67" s="430">
        <v>18001048605</v>
      </c>
      <c r="D67" s="377" t="s">
        <v>464</v>
      </c>
      <c r="E67" s="381" t="s">
        <v>280</v>
      </c>
      <c r="F67" s="427">
        <v>93.75</v>
      </c>
      <c r="G67" s="380">
        <v>75</v>
      </c>
      <c r="H67" s="429">
        <v>18.75</v>
      </c>
      <c r="I67" s="189"/>
    </row>
    <row r="68" spans="1:9">
      <c r="A68" s="424">
        <v>60</v>
      </c>
      <c r="B68" s="379" t="s">
        <v>515</v>
      </c>
      <c r="C68" s="437">
        <v>18001062277</v>
      </c>
      <c r="D68" s="379" t="s">
        <v>464</v>
      </c>
      <c r="E68" s="381" t="s">
        <v>280</v>
      </c>
      <c r="F68" s="427">
        <v>93.75</v>
      </c>
      <c r="G68" s="380">
        <v>75</v>
      </c>
      <c r="H68" s="435">
        <v>18.75</v>
      </c>
      <c r="I68" s="189"/>
    </row>
    <row r="69" spans="1:9">
      <c r="A69" s="424">
        <v>61</v>
      </c>
      <c r="B69" s="379" t="s">
        <v>515</v>
      </c>
      <c r="C69" s="437">
        <v>18001062277</v>
      </c>
      <c r="D69" s="377" t="s">
        <v>464</v>
      </c>
      <c r="E69" s="381" t="s">
        <v>280</v>
      </c>
      <c r="F69" s="427">
        <v>93.75</v>
      </c>
      <c r="G69" s="380">
        <v>75</v>
      </c>
      <c r="H69" s="429">
        <v>18.75</v>
      </c>
      <c r="I69" s="189"/>
    </row>
    <row r="70" spans="1:9">
      <c r="A70" s="424">
        <v>62</v>
      </c>
      <c r="B70" s="379" t="s">
        <v>575</v>
      </c>
      <c r="C70" s="437">
        <v>18001069811</v>
      </c>
      <c r="D70" s="379" t="s">
        <v>464</v>
      </c>
      <c r="E70" s="381" t="s">
        <v>280</v>
      </c>
      <c r="F70" s="427">
        <v>93.75</v>
      </c>
      <c r="G70" s="380">
        <v>75</v>
      </c>
      <c r="H70" s="435">
        <v>18.75</v>
      </c>
      <c r="I70" s="189"/>
    </row>
    <row r="71" spans="1:9">
      <c r="A71" s="424">
        <v>63</v>
      </c>
      <c r="B71" s="426" t="s">
        <v>784</v>
      </c>
      <c r="C71" s="433">
        <v>18001012015</v>
      </c>
      <c r="D71" s="426" t="s">
        <v>767</v>
      </c>
      <c r="E71" s="381" t="s">
        <v>280</v>
      </c>
      <c r="F71" s="427">
        <v>62.5</v>
      </c>
      <c r="G71" s="428">
        <v>50</v>
      </c>
      <c r="H71" s="435">
        <v>12.5</v>
      </c>
      <c r="I71" s="189"/>
    </row>
    <row r="72" spans="1:9">
      <c r="A72" s="424">
        <v>64</v>
      </c>
      <c r="B72" s="426" t="s">
        <v>785</v>
      </c>
      <c r="C72" s="433">
        <v>56001004407</v>
      </c>
      <c r="D72" s="426" t="s">
        <v>767</v>
      </c>
      <c r="E72" s="381" t="s">
        <v>280</v>
      </c>
      <c r="F72" s="427">
        <v>62.5</v>
      </c>
      <c r="G72" s="428">
        <v>50</v>
      </c>
      <c r="H72" s="435">
        <v>12.5</v>
      </c>
      <c r="I72" s="189"/>
    </row>
    <row r="73" spans="1:9">
      <c r="A73" s="424">
        <v>65</v>
      </c>
      <c r="B73" s="428" t="s">
        <v>786</v>
      </c>
      <c r="C73" s="433">
        <v>18001069668</v>
      </c>
      <c r="D73" s="378" t="s">
        <v>787</v>
      </c>
      <c r="E73" s="381" t="s">
        <v>280</v>
      </c>
      <c r="F73" s="427">
        <v>187.5</v>
      </c>
      <c r="G73" s="428">
        <v>150</v>
      </c>
      <c r="H73" s="429">
        <v>37.5</v>
      </c>
      <c r="I73" s="189"/>
    </row>
    <row r="74" spans="1:9">
      <c r="A74" s="424">
        <v>66</v>
      </c>
      <c r="B74" s="377" t="s">
        <v>467</v>
      </c>
      <c r="C74" s="433">
        <v>18001064054</v>
      </c>
      <c r="D74" s="426" t="s">
        <v>464</v>
      </c>
      <c r="E74" s="381" t="s">
        <v>280</v>
      </c>
      <c r="F74" s="427">
        <v>93.75</v>
      </c>
      <c r="G74" s="380">
        <v>75</v>
      </c>
      <c r="H74" s="435">
        <v>18.75</v>
      </c>
      <c r="I74" s="189"/>
    </row>
    <row r="75" spans="1:9">
      <c r="A75" s="424">
        <v>67</v>
      </c>
      <c r="B75" s="377" t="s">
        <v>467</v>
      </c>
      <c r="C75" s="433">
        <v>18001064054</v>
      </c>
      <c r="D75" s="377" t="s">
        <v>464</v>
      </c>
      <c r="E75" s="381" t="s">
        <v>280</v>
      </c>
      <c r="F75" s="427">
        <v>93.75</v>
      </c>
      <c r="G75" s="380">
        <v>75</v>
      </c>
      <c r="H75" s="429">
        <v>18.75</v>
      </c>
      <c r="I75" s="189"/>
    </row>
    <row r="76" spans="1:9">
      <c r="A76" s="424">
        <v>68</v>
      </c>
      <c r="B76" s="377" t="s">
        <v>576</v>
      </c>
      <c r="C76" s="434" t="s">
        <v>577</v>
      </c>
      <c r="D76" s="426" t="s">
        <v>464</v>
      </c>
      <c r="E76" s="381" t="s">
        <v>280</v>
      </c>
      <c r="F76" s="427">
        <v>93.75</v>
      </c>
      <c r="G76" s="380">
        <v>75</v>
      </c>
      <c r="H76" s="435">
        <v>18.75</v>
      </c>
      <c r="I76" s="189"/>
    </row>
    <row r="77" spans="1:9">
      <c r="A77" s="424">
        <v>69</v>
      </c>
      <c r="B77" s="426" t="s">
        <v>788</v>
      </c>
      <c r="C77" s="433">
        <v>62007005706</v>
      </c>
      <c r="D77" s="377" t="s">
        <v>774</v>
      </c>
      <c r="E77" s="381" t="s">
        <v>280</v>
      </c>
      <c r="F77" s="427">
        <v>187.5</v>
      </c>
      <c r="G77" s="428">
        <v>150</v>
      </c>
      <c r="H77" s="435">
        <v>37.5</v>
      </c>
      <c r="I77" s="189"/>
    </row>
    <row r="78" spans="1:9">
      <c r="A78" s="424">
        <v>70</v>
      </c>
      <c r="B78" s="379" t="s">
        <v>578</v>
      </c>
      <c r="C78" s="437">
        <v>18001041945</v>
      </c>
      <c r="D78" s="379" t="s">
        <v>464</v>
      </c>
      <c r="E78" s="381" t="s">
        <v>280</v>
      </c>
      <c r="F78" s="427">
        <v>93.75</v>
      </c>
      <c r="G78" s="380">
        <v>75</v>
      </c>
      <c r="H78" s="435">
        <v>18.75</v>
      </c>
      <c r="I78" s="189"/>
    </row>
    <row r="79" spans="1:9">
      <c r="A79" s="424">
        <v>71</v>
      </c>
      <c r="B79" s="425" t="s">
        <v>789</v>
      </c>
      <c r="C79" s="425">
        <v>18001062022</v>
      </c>
      <c r="D79" s="425" t="s">
        <v>790</v>
      </c>
      <c r="E79" s="381" t="s">
        <v>280</v>
      </c>
      <c r="F79" s="427">
        <v>125</v>
      </c>
      <c r="G79" s="378">
        <v>100</v>
      </c>
      <c r="H79" s="435">
        <v>25</v>
      </c>
      <c r="I79" s="189"/>
    </row>
    <row r="80" spans="1:9">
      <c r="A80" s="424">
        <v>72</v>
      </c>
      <c r="B80" s="377" t="s">
        <v>791</v>
      </c>
      <c r="C80" s="430">
        <v>18001013115</v>
      </c>
      <c r="D80" s="431" t="s">
        <v>464</v>
      </c>
      <c r="E80" s="381" t="s">
        <v>280</v>
      </c>
      <c r="F80" s="427">
        <v>187.5</v>
      </c>
      <c r="G80" s="432">
        <v>150</v>
      </c>
      <c r="H80" s="429">
        <v>37.5</v>
      </c>
      <c r="I80" s="189"/>
    </row>
    <row r="81" spans="1:9">
      <c r="A81" s="424">
        <v>73</v>
      </c>
      <c r="B81" s="377" t="s">
        <v>791</v>
      </c>
      <c r="C81" s="430">
        <v>18001013115</v>
      </c>
      <c r="D81" s="379" t="s">
        <v>464</v>
      </c>
      <c r="E81" s="381" t="s">
        <v>280</v>
      </c>
      <c r="F81" s="427">
        <v>93.75</v>
      </c>
      <c r="G81" s="380">
        <v>75</v>
      </c>
      <c r="H81" s="435">
        <v>18.75</v>
      </c>
      <c r="I81" s="189"/>
    </row>
    <row r="82" spans="1:9">
      <c r="A82" s="424">
        <v>74</v>
      </c>
      <c r="B82" s="377" t="s">
        <v>791</v>
      </c>
      <c r="C82" s="430">
        <v>18001013115</v>
      </c>
      <c r="D82" s="377" t="s">
        <v>464</v>
      </c>
      <c r="E82" s="381" t="s">
        <v>280</v>
      </c>
      <c r="F82" s="427">
        <v>93.75</v>
      </c>
      <c r="G82" s="380">
        <v>75</v>
      </c>
      <c r="H82" s="429">
        <v>18.75</v>
      </c>
      <c r="I82" s="189"/>
    </row>
    <row r="83" spans="1:9">
      <c r="A83" s="424">
        <v>75</v>
      </c>
      <c r="B83" s="426" t="s">
        <v>434</v>
      </c>
      <c r="C83" s="433">
        <v>18001025977</v>
      </c>
      <c r="D83" s="426" t="s">
        <v>772</v>
      </c>
      <c r="E83" s="381" t="s">
        <v>280</v>
      </c>
      <c r="F83" s="427">
        <v>31.25</v>
      </c>
      <c r="G83" s="428">
        <v>25</v>
      </c>
      <c r="H83" s="435">
        <v>6.25</v>
      </c>
      <c r="I83" s="189"/>
    </row>
    <row r="84" spans="1:9" ht="15.75">
      <c r="A84" s="424">
        <v>76</v>
      </c>
      <c r="B84" s="428" t="s">
        <v>434</v>
      </c>
      <c r="C84" s="439">
        <v>18001025977</v>
      </c>
      <c r="D84" s="428" t="s">
        <v>432</v>
      </c>
      <c r="E84" s="381" t="s">
        <v>280</v>
      </c>
      <c r="F84" s="427">
        <v>250</v>
      </c>
      <c r="G84" s="428">
        <v>200</v>
      </c>
      <c r="H84" s="429">
        <v>50</v>
      </c>
      <c r="I84" s="189"/>
    </row>
    <row r="85" spans="1:9">
      <c r="A85" s="424">
        <v>77</v>
      </c>
      <c r="B85" s="379" t="s">
        <v>579</v>
      </c>
      <c r="C85" s="437">
        <v>18001015619</v>
      </c>
      <c r="D85" s="379" t="s">
        <v>464</v>
      </c>
      <c r="E85" s="381" t="s">
        <v>280</v>
      </c>
      <c r="F85" s="427">
        <v>93.75</v>
      </c>
      <c r="G85" s="380">
        <v>75</v>
      </c>
      <c r="H85" s="435">
        <v>18.75</v>
      </c>
      <c r="I85" s="189"/>
    </row>
    <row r="86" spans="1:9">
      <c r="A86" s="424">
        <v>78</v>
      </c>
      <c r="B86" s="426" t="s">
        <v>792</v>
      </c>
      <c r="C86" s="433">
        <v>62011001086</v>
      </c>
      <c r="D86" s="426" t="s">
        <v>767</v>
      </c>
      <c r="E86" s="381" t="s">
        <v>280</v>
      </c>
      <c r="F86" s="427">
        <v>93.75</v>
      </c>
      <c r="G86" s="428">
        <v>75</v>
      </c>
      <c r="H86" s="435">
        <v>18.75</v>
      </c>
      <c r="I86" s="189"/>
    </row>
    <row r="87" spans="1:9">
      <c r="A87" s="424">
        <v>79</v>
      </c>
      <c r="B87" s="426" t="s">
        <v>793</v>
      </c>
      <c r="C87" s="433">
        <v>18001062263</v>
      </c>
      <c r="D87" s="426" t="s">
        <v>767</v>
      </c>
      <c r="E87" s="381" t="s">
        <v>280</v>
      </c>
      <c r="F87" s="427">
        <v>93.75</v>
      </c>
      <c r="G87" s="428">
        <v>75</v>
      </c>
      <c r="H87" s="435">
        <v>18.75</v>
      </c>
      <c r="I87" s="189"/>
    </row>
    <row r="88" spans="1:9">
      <c r="A88" s="424">
        <v>80</v>
      </c>
      <c r="B88" s="379" t="s">
        <v>580</v>
      </c>
      <c r="C88" s="437">
        <v>18001031457</v>
      </c>
      <c r="D88" s="379" t="s">
        <v>464</v>
      </c>
      <c r="E88" s="381" t="s">
        <v>280</v>
      </c>
      <c r="F88" s="427">
        <v>93.75</v>
      </c>
      <c r="G88" s="380">
        <v>75</v>
      </c>
      <c r="H88" s="435">
        <v>18.75</v>
      </c>
      <c r="I88" s="189"/>
    </row>
    <row r="89" spans="1:9">
      <c r="A89" s="424">
        <v>81</v>
      </c>
      <c r="B89" s="426" t="s">
        <v>794</v>
      </c>
      <c r="C89" s="433">
        <v>18001029084</v>
      </c>
      <c r="D89" s="426" t="s">
        <v>767</v>
      </c>
      <c r="E89" s="381" t="s">
        <v>280</v>
      </c>
      <c r="F89" s="427">
        <v>62.5</v>
      </c>
      <c r="G89" s="428">
        <v>50</v>
      </c>
      <c r="H89" s="435">
        <v>12.5</v>
      </c>
      <c r="I89" s="189"/>
    </row>
    <row r="90" spans="1:9">
      <c r="A90" s="424">
        <v>82</v>
      </c>
      <c r="B90" s="436" t="s">
        <v>795</v>
      </c>
      <c r="C90" s="425">
        <v>18001008554</v>
      </c>
      <c r="D90" s="425" t="s">
        <v>790</v>
      </c>
      <c r="E90" s="381" t="s">
        <v>280</v>
      </c>
      <c r="F90" s="427">
        <v>125</v>
      </c>
      <c r="G90" s="378">
        <v>100</v>
      </c>
      <c r="H90" s="435">
        <v>25</v>
      </c>
      <c r="I90" s="189"/>
    </row>
    <row r="91" spans="1:9">
      <c r="A91" s="424">
        <v>83</v>
      </c>
      <c r="B91" s="426" t="s">
        <v>796</v>
      </c>
      <c r="C91" s="433">
        <v>18001007157</v>
      </c>
      <c r="D91" s="426" t="s">
        <v>767</v>
      </c>
      <c r="E91" s="381" t="s">
        <v>280</v>
      </c>
      <c r="F91" s="427">
        <v>62.5</v>
      </c>
      <c r="G91" s="428">
        <v>50</v>
      </c>
      <c r="H91" s="435">
        <v>12.5</v>
      </c>
      <c r="I91" s="189"/>
    </row>
    <row r="92" spans="1:9">
      <c r="A92" s="424">
        <v>84</v>
      </c>
      <c r="B92" s="379" t="s">
        <v>516</v>
      </c>
      <c r="C92" s="437">
        <v>18001006194</v>
      </c>
      <c r="D92" s="379" t="s">
        <v>464</v>
      </c>
      <c r="E92" s="381" t="s">
        <v>280</v>
      </c>
      <c r="F92" s="427">
        <v>93.75</v>
      </c>
      <c r="G92" s="380">
        <v>75</v>
      </c>
      <c r="H92" s="435">
        <v>18.75</v>
      </c>
      <c r="I92" s="189"/>
    </row>
    <row r="93" spans="1:9">
      <c r="A93" s="424">
        <v>85</v>
      </c>
      <c r="B93" s="379" t="s">
        <v>516</v>
      </c>
      <c r="C93" s="437">
        <v>18001006194</v>
      </c>
      <c r="D93" s="377" t="s">
        <v>464</v>
      </c>
      <c r="E93" s="381" t="s">
        <v>280</v>
      </c>
      <c r="F93" s="427">
        <v>93.75</v>
      </c>
      <c r="G93" s="380">
        <v>75</v>
      </c>
      <c r="H93" s="429">
        <v>18.75</v>
      </c>
      <c r="I93" s="189"/>
    </row>
    <row r="94" spans="1:9">
      <c r="A94" s="424">
        <v>86</v>
      </c>
      <c r="B94" s="426" t="s">
        <v>797</v>
      </c>
      <c r="C94" s="433">
        <v>18001058214</v>
      </c>
      <c r="D94" s="426" t="s">
        <v>767</v>
      </c>
      <c r="E94" s="381" t="s">
        <v>280</v>
      </c>
      <c r="F94" s="427">
        <v>62.5</v>
      </c>
      <c r="G94" s="428">
        <v>50</v>
      </c>
      <c r="H94" s="435">
        <v>12.5</v>
      </c>
      <c r="I94" s="189"/>
    </row>
    <row r="95" spans="1:9">
      <c r="A95" s="424">
        <v>87</v>
      </c>
      <c r="B95" s="441" t="s">
        <v>798</v>
      </c>
      <c r="C95" s="425">
        <v>18001002274</v>
      </c>
      <c r="D95" s="426" t="s">
        <v>767</v>
      </c>
      <c r="E95" s="381" t="s">
        <v>280</v>
      </c>
      <c r="F95" s="427">
        <v>62.5</v>
      </c>
      <c r="G95" s="436">
        <v>50</v>
      </c>
      <c r="H95" s="435">
        <v>12.5</v>
      </c>
      <c r="I95" s="189"/>
    </row>
    <row r="96" spans="1:9">
      <c r="A96" s="424">
        <v>88</v>
      </c>
      <c r="B96" s="426" t="s">
        <v>799</v>
      </c>
      <c r="C96" s="433">
        <v>18001057700</v>
      </c>
      <c r="D96" s="426" t="s">
        <v>767</v>
      </c>
      <c r="E96" s="381" t="s">
        <v>280</v>
      </c>
      <c r="F96" s="427">
        <v>93.75</v>
      </c>
      <c r="G96" s="428">
        <v>75</v>
      </c>
      <c r="H96" s="435">
        <v>18.75</v>
      </c>
      <c r="I96" s="189"/>
    </row>
    <row r="97" spans="1:9">
      <c r="A97" s="424">
        <v>89</v>
      </c>
      <c r="B97" s="377" t="s">
        <v>581</v>
      </c>
      <c r="C97" s="433">
        <v>18001015099</v>
      </c>
      <c r="D97" s="426" t="s">
        <v>464</v>
      </c>
      <c r="E97" s="381" t="s">
        <v>280</v>
      </c>
      <c r="F97" s="427">
        <v>93.75</v>
      </c>
      <c r="G97" s="380">
        <v>75</v>
      </c>
      <c r="H97" s="435">
        <v>18.75</v>
      </c>
      <c r="I97" s="189"/>
    </row>
    <row r="98" spans="1:9">
      <c r="A98" s="424">
        <v>90</v>
      </c>
      <c r="B98" s="426" t="s">
        <v>800</v>
      </c>
      <c r="C98" s="433">
        <v>18001049728</v>
      </c>
      <c r="D98" s="426" t="s">
        <v>767</v>
      </c>
      <c r="E98" s="381" t="s">
        <v>280</v>
      </c>
      <c r="F98" s="427">
        <v>93.75</v>
      </c>
      <c r="G98" s="428">
        <v>75</v>
      </c>
      <c r="H98" s="435">
        <v>18.75</v>
      </c>
      <c r="I98" s="189"/>
    </row>
    <row r="99" spans="1:9">
      <c r="A99" s="424">
        <v>91</v>
      </c>
      <c r="B99" s="426" t="s">
        <v>801</v>
      </c>
      <c r="C99" s="433">
        <v>18001067049</v>
      </c>
      <c r="D99" s="426" t="s">
        <v>767</v>
      </c>
      <c r="E99" s="381" t="s">
        <v>280</v>
      </c>
      <c r="F99" s="427">
        <v>62.5</v>
      </c>
      <c r="G99" s="428">
        <v>50</v>
      </c>
      <c r="H99" s="435">
        <v>12.5</v>
      </c>
      <c r="I99" s="189"/>
    </row>
    <row r="100" spans="1:9">
      <c r="A100" s="424">
        <v>92</v>
      </c>
      <c r="B100" s="440" t="s">
        <v>802</v>
      </c>
      <c r="C100" s="425">
        <v>18001017065</v>
      </c>
      <c r="D100" s="426" t="s">
        <v>767</v>
      </c>
      <c r="E100" s="381" t="s">
        <v>280</v>
      </c>
      <c r="F100" s="427">
        <v>62.5</v>
      </c>
      <c r="G100" s="436">
        <v>50</v>
      </c>
      <c r="H100" s="435">
        <v>12.5</v>
      </c>
      <c r="I100" s="189"/>
    </row>
    <row r="101" spans="1:9">
      <c r="A101" s="424">
        <v>93</v>
      </c>
      <c r="B101" s="426" t="s">
        <v>803</v>
      </c>
      <c r="C101" s="433">
        <v>18001021722</v>
      </c>
      <c r="D101" s="426" t="s">
        <v>767</v>
      </c>
      <c r="E101" s="381" t="s">
        <v>280</v>
      </c>
      <c r="F101" s="427">
        <v>93.75</v>
      </c>
      <c r="G101" s="428">
        <v>75</v>
      </c>
      <c r="H101" s="435">
        <v>18.75</v>
      </c>
      <c r="I101" s="189"/>
    </row>
    <row r="102" spans="1:9">
      <c r="A102" s="424">
        <v>94</v>
      </c>
      <c r="B102" s="379" t="s">
        <v>517</v>
      </c>
      <c r="C102" s="437">
        <v>18001018681</v>
      </c>
      <c r="D102" s="379" t="s">
        <v>464</v>
      </c>
      <c r="E102" s="381" t="s">
        <v>280</v>
      </c>
      <c r="F102" s="427">
        <v>93.75</v>
      </c>
      <c r="G102" s="380">
        <v>75</v>
      </c>
      <c r="H102" s="435">
        <v>18.75</v>
      </c>
      <c r="I102" s="189"/>
    </row>
    <row r="103" spans="1:9">
      <c r="A103" s="424">
        <v>95</v>
      </c>
      <c r="B103" s="379" t="s">
        <v>517</v>
      </c>
      <c r="C103" s="437">
        <v>18001018681</v>
      </c>
      <c r="D103" s="377" t="s">
        <v>464</v>
      </c>
      <c r="E103" s="381" t="s">
        <v>280</v>
      </c>
      <c r="F103" s="427">
        <v>93.75</v>
      </c>
      <c r="G103" s="380">
        <v>75</v>
      </c>
      <c r="H103" s="429">
        <v>18.75</v>
      </c>
      <c r="I103" s="189"/>
    </row>
    <row r="104" spans="1:9">
      <c r="A104" s="424">
        <v>96</v>
      </c>
      <c r="B104" s="379" t="s">
        <v>468</v>
      </c>
      <c r="C104" s="437">
        <v>18001014815</v>
      </c>
      <c r="D104" s="379" t="s">
        <v>464</v>
      </c>
      <c r="E104" s="381" t="s">
        <v>280</v>
      </c>
      <c r="F104" s="427">
        <v>93.75</v>
      </c>
      <c r="G104" s="380">
        <v>75</v>
      </c>
      <c r="H104" s="435">
        <v>18.75</v>
      </c>
      <c r="I104" s="189"/>
    </row>
    <row r="105" spans="1:9">
      <c r="A105" s="424">
        <v>97</v>
      </c>
      <c r="B105" s="379" t="s">
        <v>468</v>
      </c>
      <c r="C105" s="437">
        <v>18001014815</v>
      </c>
      <c r="D105" s="377" t="s">
        <v>464</v>
      </c>
      <c r="E105" s="381" t="s">
        <v>280</v>
      </c>
      <c r="F105" s="427">
        <v>93.75</v>
      </c>
      <c r="G105" s="380">
        <v>75</v>
      </c>
      <c r="H105" s="429">
        <v>18.75</v>
      </c>
      <c r="I105" s="189"/>
    </row>
    <row r="106" spans="1:9">
      <c r="A106" s="424">
        <v>98</v>
      </c>
      <c r="B106" s="426" t="s">
        <v>804</v>
      </c>
      <c r="C106" s="433">
        <v>18001065179</v>
      </c>
      <c r="D106" s="425" t="s">
        <v>790</v>
      </c>
      <c r="E106" s="381" t="s">
        <v>280</v>
      </c>
      <c r="F106" s="427">
        <v>125</v>
      </c>
      <c r="G106" s="378">
        <v>100</v>
      </c>
      <c r="H106" s="435">
        <v>25</v>
      </c>
      <c r="I106" s="189"/>
    </row>
    <row r="107" spans="1:9">
      <c r="A107" s="424">
        <v>99</v>
      </c>
      <c r="B107" s="426" t="s">
        <v>805</v>
      </c>
      <c r="C107" s="433">
        <v>18001033272</v>
      </c>
      <c r="D107" s="426" t="s">
        <v>767</v>
      </c>
      <c r="E107" s="381" t="s">
        <v>280</v>
      </c>
      <c r="F107" s="427">
        <v>62.5</v>
      </c>
      <c r="G107" s="428">
        <v>50</v>
      </c>
      <c r="H107" s="435">
        <v>12.5</v>
      </c>
      <c r="I107" s="189"/>
    </row>
    <row r="108" spans="1:9">
      <c r="A108" s="424">
        <v>100</v>
      </c>
      <c r="B108" s="379" t="s">
        <v>518</v>
      </c>
      <c r="C108" s="437">
        <v>18001048058</v>
      </c>
      <c r="D108" s="379" t="s">
        <v>464</v>
      </c>
      <c r="E108" s="381" t="s">
        <v>280</v>
      </c>
      <c r="F108" s="427">
        <v>93.75</v>
      </c>
      <c r="G108" s="380">
        <v>75</v>
      </c>
      <c r="H108" s="435">
        <v>18.75</v>
      </c>
      <c r="I108" s="189"/>
    </row>
    <row r="109" spans="1:9">
      <c r="A109" s="424">
        <v>101</v>
      </c>
      <c r="B109" s="379" t="s">
        <v>518</v>
      </c>
      <c r="C109" s="437">
        <v>18001048058</v>
      </c>
      <c r="D109" s="377" t="s">
        <v>464</v>
      </c>
      <c r="E109" s="381" t="s">
        <v>280</v>
      </c>
      <c r="F109" s="427">
        <v>93.75</v>
      </c>
      <c r="G109" s="380">
        <v>75</v>
      </c>
      <c r="H109" s="429">
        <v>18.75</v>
      </c>
      <c r="I109" s="189"/>
    </row>
    <row r="110" spans="1:9">
      <c r="A110" s="424">
        <v>102</v>
      </c>
      <c r="B110" s="426" t="s">
        <v>806</v>
      </c>
      <c r="C110" s="433">
        <v>18001008484</v>
      </c>
      <c r="D110" s="426" t="s">
        <v>767</v>
      </c>
      <c r="E110" s="381" t="s">
        <v>280</v>
      </c>
      <c r="F110" s="427">
        <v>62.5</v>
      </c>
      <c r="G110" s="428">
        <v>50</v>
      </c>
      <c r="H110" s="435">
        <v>12.5</v>
      </c>
      <c r="I110" s="189"/>
    </row>
    <row r="111" spans="1:9">
      <c r="A111" s="424">
        <v>103</v>
      </c>
      <c r="B111" s="426" t="s">
        <v>807</v>
      </c>
      <c r="C111" s="433">
        <v>18001012799</v>
      </c>
      <c r="D111" s="426" t="s">
        <v>432</v>
      </c>
      <c r="E111" s="381" t="s">
        <v>280</v>
      </c>
      <c r="F111" s="427">
        <v>250</v>
      </c>
      <c r="G111" s="378">
        <v>200</v>
      </c>
      <c r="H111" s="435">
        <v>50</v>
      </c>
      <c r="I111" s="189"/>
    </row>
    <row r="112" spans="1:9">
      <c r="A112" s="424">
        <v>104</v>
      </c>
      <c r="B112" s="426" t="s">
        <v>807</v>
      </c>
      <c r="C112" s="433">
        <v>18001012799</v>
      </c>
      <c r="D112" s="426" t="s">
        <v>772</v>
      </c>
      <c r="E112" s="381" t="s">
        <v>280</v>
      </c>
      <c r="F112" s="427">
        <v>31.25</v>
      </c>
      <c r="G112" s="428">
        <v>25</v>
      </c>
      <c r="H112" s="435">
        <v>6.25</v>
      </c>
      <c r="I112" s="189"/>
    </row>
    <row r="113" spans="1:9">
      <c r="A113" s="424">
        <v>105</v>
      </c>
      <c r="B113" s="428" t="s">
        <v>807</v>
      </c>
      <c r="C113" s="433">
        <v>18001012799</v>
      </c>
      <c r="D113" s="428" t="s">
        <v>432</v>
      </c>
      <c r="E113" s="381" t="s">
        <v>280</v>
      </c>
      <c r="F113" s="427">
        <v>250</v>
      </c>
      <c r="G113" s="428">
        <v>200</v>
      </c>
      <c r="H113" s="429">
        <v>50</v>
      </c>
      <c r="I113" s="189"/>
    </row>
    <row r="114" spans="1:9">
      <c r="A114" s="424">
        <v>106</v>
      </c>
      <c r="B114" s="426" t="s">
        <v>808</v>
      </c>
      <c r="C114" s="433">
        <v>18001032129</v>
      </c>
      <c r="D114" s="426" t="s">
        <v>767</v>
      </c>
      <c r="E114" s="381" t="s">
        <v>280</v>
      </c>
      <c r="F114" s="427">
        <v>62.5</v>
      </c>
      <c r="G114" s="428">
        <v>50</v>
      </c>
      <c r="H114" s="435">
        <v>12.5</v>
      </c>
      <c r="I114" s="189"/>
    </row>
    <row r="115" spans="1:9">
      <c r="A115" s="424">
        <v>107</v>
      </c>
      <c r="B115" s="377" t="s">
        <v>809</v>
      </c>
      <c r="C115" s="430">
        <v>18801073634</v>
      </c>
      <c r="D115" s="379" t="s">
        <v>464</v>
      </c>
      <c r="E115" s="381" t="s">
        <v>280</v>
      </c>
      <c r="F115" s="427">
        <v>93.75</v>
      </c>
      <c r="G115" s="380">
        <v>75</v>
      </c>
      <c r="H115" s="435">
        <v>18.75</v>
      </c>
      <c r="I115" s="189"/>
    </row>
    <row r="116" spans="1:9">
      <c r="A116" s="424">
        <v>108</v>
      </c>
      <c r="B116" s="377" t="s">
        <v>809</v>
      </c>
      <c r="C116" s="430">
        <v>18801073634</v>
      </c>
      <c r="D116" s="377" t="s">
        <v>464</v>
      </c>
      <c r="E116" s="381" t="s">
        <v>280</v>
      </c>
      <c r="F116" s="427">
        <v>93.75</v>
      </c>
      <c r="G116" s="380">
        <v>75</v>
      </c>
      <c r="H116" s="429">
        <v>18.75</v>
      </c>
      <c r="I116" s="189"/>
    </row>
    <row r="117" spans="1:9">
      <c r="A117" s="424">
        <v>109</v>
      </c>
      <c r="B117" s="426" t="s">
        <v>810</v>
      </c>
      <c r="C117" s="433">
        <v>18001020039</v>
      </c>
      <c r="D117" s="426" t="s">
        <v>767</v>
      </c>
      <c r="E117" s="381" t="s">
        <v>280</v>
      </c>
      <c r="F117" s="427">
        <v>93.75</v>
      </c>
      <c r="G117" s="428">
        <v>75</v>
      </c>
      <c r="H117" s="435">
        <v>18.75</v>
      </c>
      <c r="I117" s="189"/>
    </row>
    <row r="118" spans="1:9">
      <c r="A118" s="424">
        <v>110</v>
      </c>
      <c r="B118" s="426" t="s">
        <v>811</v>
      </c>
      <c r="C118" s="433">
        <v>18001066326</v>
      </c>
      <c r="D118" s="426" t="s">
        <v>767</v>
      </c>
      <c r="E118" s="381" t="s">
        <v>280</v>
      </c>
      <c r="F118" s="427">
        <v>93.75</v>
      </c>
      <c r="G118" s="428">
        <v>75</v>
      </c>
      <c r="H118" s="435">
        <v>18.75</v>
      </c>
      <c r="I118" s="189"/>
    </row>
    <row r="119" spans="1:9">
      <c r="A119" s="424">
        <v>111</v>
      </c>
      <c r="B119" s="379" t="s">
        <v>519</v>
      </c>
      <c r="C119" s="437">
        <v>60001117436</v>
      </c>
      <c r="D119" s="379" t="s">
        <v>464</v>
      </c>
      <c r="E119" s="381" t="s">
        <v>280</v>
      </c>
      <c r="F119" s="427">
        <v>93.75</v>
      </c>
      <c r="G119" s="380">
        <v>75</v>
      </c>
      <c r="H119" s="435">
        <v>18.75</v>
      </c>
      <c r="I119" s="189"/>
    </row>
    <row r="120" spans="1:9">
      <c r="A120" s="424">
        <v>112</v>
      </c>
      <c r="B120" s="379" t="s">
        <v>519</v>
      </c>
      <c r="C120" s="437">
        <v>60001117436</v>
      </c>
      <c r="D120" s="377" t="s">
        <v>464</v>
      </c>
      <c r="E120" s="381" t="s">
        <v>280</v>
      </c>
      <c r="F120" s="427">
        <v>93.75</v>
      </c>
      <c r="G120" s="380">
        <v>75</v>
      </c>
      <c r="H120" s="429">
        <v>18.75</v>
      </c>
      <c r="I120" s="189"/>
    </row>
    <row r="121" spans="1:9">
      <c r="A121" s="424">
        <v>113</v>
      </c>
      <c r="B121" s="377" t="s">
        <v>469</v>
      </c>
      <c r="C121" s="433">
        <v>18001072292</v>
      </c>
      <c r="D121" s="426" t="s">
        <v>464</v>
      </c>
      <c r="E121" s="381" t="s">
        <v>280</v>
      </c>
      <c r="F121" s="427">
        <v>93.75</v>
      </c>
      <c r="G121" s="380">
        <v>75</v>
      </c>
      <c r="H121" s="435">
        <v>18.75</v>
      </c>
      <c r="I121" s="189"/>
    </row>
    <row r="122" spans="1:9">
      <c r="A122" s="424">
        <v>114</v>
      </c>
      <c r="B122" s="377" t="s">
        <v>469</v>
      </c>
      <c r="C122" s="433">
        <v>18001072292</v>
      </c>
      <c r="D122" s="377" t="s">
        <v>464</v>
      </c>
      <c r="E122" s="381" t="s">
        <v>280</v>
      </c>
      <c r="F122" s="427">
        <v>93.75</v>
      </c>
      <c r="G122" s="380">
        <v>75</v>
      </c>
      <c r="H122" s="429">
        <v>18.75</v>
      </c>
      <c r="I122" s="189"/>
    </row>
    <row r="123" spans="1:9">
      <c r="A123" s="424">
        <v>115</v>
      </c>
      <c r="B123" s="428" t="s">
        <v>812</v>
      </c>
      <c r="C123" s="433">
        <v>18001071003</v>
      </c>
      <c r="D123" s="378" t="s">
        <v>787</v>
      </c>
      <c r="E123" s="381" t="s">
        <v>280</v>
      </c>
      <c r="F123" s="427">
        <v>375</v>
      </c>
      <c r="G123" s="428">
        <v>300</v>
      </c>
      <c r="H123" s="429">
        <v>75</v>
      </c>
      <c r="I123" s="189"/>
    </row>
    <row r="124" spans="1:9">
      <c r="A124" s="424">
        <v>116</v>
      </c>
      <c r="B124" s="426" t="s">
        <v>813</v>
      </c>
      <c r="C124" s="433">
        <v>18001055769</v>
      </c>
      <c r="D124" s="426" t="s">
        <v>767</v>
      </c>
      <c r="E124" s="381" t="s">
        <v>280</v>
      </c>
      <c r="F124" s="427">
        <v>62.5</v>
      </c>
      <c r="G124" s="428">
        <v>50</v>
      </c>
      <c r="H124" s="435">
        <v>12.5</v>
      </c>
      <c r="I124" s="189"/>
    </row>
    <row r="125" spans="1:9">
      <c r="A125" s="424">
        <v>117</v>
      </c>
      <c r="B125" s="379" t="s">
        <v>520</v>
      </c>
      <c r="C125" s="437">
        <v>18001007410</v>
      </c>
      <c r="D125" s="379" t="s">
        <v>464</v>
      </c>
      <c r="E125" s="381" t="s">
        <v>280</v>
      </c>
      <c r="F125" s="427">
        <v>93.75</v>
      </c>
      <c r="G125" s="380">
        <v>75</v>
      </c>
      <c r="H125" s="435">
        <v>18.75</v>
      </c>
      <c r="I125" s="189"/>
    </row>
    <row r="126" spans="1:9">
      <c r="A126" s="424">
        <v>118</v>
      </c>
      <c r="B126" s="379" t="s">
        <v>520</v>
      </c>
      <c r="C126" s="437">
        <v>18001007410</v>
      </c>
      <c r="D126" s="377" t="s">
        <v>464</v>
      </c>
      <c r="E126" s="381" t="s">
        <v>280</v>
      </c>
      <c r="F126" s="427">
        <v>93.75</v>
      </c>
      <c r="G126" s="380">
        <v>75</v>
      </c>
      <c r="H126" s="429">
        <v>18.75</v>
      </c>
      <c r="I126" s="189"/>
    </row>
    <row r="127" spans="1:9">
      <c r="A127" s="424">
        <v>119</v>
      </c>
      <c r="B127" s="426" t="s">
        <v>814</v>
      </c>
      <c r="C127" s="433">
        <v>18001022960</v>
      </c>
      <c r="D127" s="425" t="s">
        <v>790</v>
      </c>
      <c r="E127" s="381" t="s">
        <v>280</v>
      </c>
      <c r="F127" s="427">
        <v>125</v>
      </c>
      <c r="G127" s="378">
        <v>100</v>
      </c>
      <c r="H127" s="435">
        <v>25</v>
      </c>
      <c r="I127" s="189"/>
    </row>
    <row r="128" spans="1:9">
      <c r="A128" s="424">
        <v>120</v>
      </c>
      <c r="B128" s="377" t="s">
        <v>582</v>
      </c>
      <c r="C128" s="433">
        <v>18001053080</v>
      </c>
      <c r="D128" s="426" t="s">
        <v>464</v>
      </c>
      <c r="E128" s="381" t="s">
        <v>280</v>
      </c>
      <c r="F128" s="427">
        <v>93.75</v>
      </c>
      <c r="G128" s="380">
        <v>75</v>
      </c>
      <c r="H128" s="435">
        <v>18.75</v>
      </c>
      <c r="I128" s="189"/>
    </row>
    <row r="129" spans="1:9">
      <c r="A129" s="424">
        <v>121</v>
      </c>
      <c r="B129" s="377" t="s">
        <v>815</v>
      </c>
      <c r="C129" s="430">
        <v>18001043279</v>
      </c>
      <c r="D129" s="431" t="s">
        <v>464</v>
      </c>
      <c r="E129" s="381" t="s">
        <v>280</v>
      </c>
      <c r="F129" s="427">
        <v>187.5</v>
      </c>
      <c r="G129" s="432">
        <v>150</v>
      </c>
      <c r="H129" s="429">
        <v>37.5</v>
      </c>
      <c r="I129" s="189"/>
    </row>
    <row r="130" spans="1:9">
      <c r="A130" s="424">
        <v>122</v>
      </c>
      <c r="B130" s="377" t="s">
        <v>815</v>
      </c>
      <c r="C130" s="430">
        <v>18001043279</v>
      </c>
      <c r="D130" s="379" t="s">
        <v>464</v>
      </c>
      <c r="E130" s="381" t="s">
        <v>280</v>
      </c>
      <c r="F130" s="427">
        <v>93.75</v>
      </c>
      <c r="G130" s="380">
        <v>75</v>
      </c>
      <c r="H130" s="435">
        <v>18.75</v>
      </c>
      <c r="I130" s="189"/>
    </row>
    <row r="131" spans="1:9">
      <c r="A131" s="424">
        <v>123</v>
      </c>
      <c r="B131" s="378" t="s">
        <v>815</v>
      </c>
      <c r="C131" s="430">
        <v>18001043279</v>
      </c>
      <c r="D131" s="428" t="s">
        <v>432</v>
      </c>
      <c r="E131" s="381" t="s">
        <v>280</v>
      </c>
      <c r="F131" s="427">
        <v>218.75</v>
      </c>
      <c r="G131" s="428">
        <v>175</v>
      </c>
      <c r="H131" s="429">
        <v>43.75</v>
      </c>
      <c r="I131" s="189"/>
    </row>
    <row r="132" spans="1:9">
      <c r="A132" s="424">
        <v>124</v>
      </c>
      <c r="B132" s="426" t="s">
        <v>816</v>
      </c>
      <c r="C132" s="433">
        <v>18001023961</v>
      </c>
      <c r="D132" s="426" t="s">
        <v>767</v>
      </c>
      <c r="E132" s="381" t="s">
        <v>280</v>
      </c>
      <c r="F132" s="427">
        <v>93.75</v>
      </c>
      <c r="G132" s="428">
        <v>75</v>
      </c>
      <c r="H132" s="435">
        <v>18.75</v>
      </c>
      <c r="I132" s="189"/>
    </row>
    <row r="133" spans="1:9">
      <c r="A133" s="424">
        <v>125</v>
      </c>
      <c r="B133" s="428" t="s">
        <v>816</v>
      </c>
      <c r="C133" s="433">
        <v>18001046035</v>
      </c>
      <c r="D133" s="378" t="s">
        <v>817</v>
      </c>
      <c r="E133" s="381" t="s">
        <v>280</v>
      </c>
      <c r="F133" s="427">
        <v>187.5</v>
      </c>
      <c r="G133" s="428">
        <v>150</v>
      </c>
      <c r="H133" s="429">
        <v>37.5</v>
      </c>
      <c r="I133" s="189"/>
    </row>
    <row r="134" spans="1:9">
      <c r="A134" s="424">
        <v>126</v>
      </c>
      <c r="B134" s="379" t="s">
        <v>566</v>
      </c>
      <c r="C134" s="437">
        <v>18001005963</v>
      </c>
      <c r="D134" s="379" t="s">
        <v>464</v>
      </c>
      <c r="E134" s="381" t="s">
        <v>280</v>
      </c>
      <c r="F134" s="427">
        <v>93.75</v>
      </c>
      <c r="G134" s="380">
        <v>75</v>
      </c>
      <c r="H134" s="435">
        <v>18.75</v>
      </c>
      <c r="I134" s="189"/>
    </row>
    <row r="135" spans="1:9">
      <c r="A135" s="424">
        <v>127</v>
      </c>
      <c r="B135" s="426" t="s">
        <v>818</v>
      </c>
      <c r="C135" s="433">
        <v>18001004237</v>
      </c>
      <c r="D135" s="426" t="s">
        <v>767</v>
      </c>
      <c r="E135" s="381" t="s">
        <v>280</v>
      </c>
      <c r="F135" s="427">
        <v>93.75</v>
      </c>
      <c r="G135" s="428">
        <v>75</v>
      </c>
      <c r="H135" s="435">
        <v>18.75</v>
      </c>
      <c r="I135" s="189"/>
    </row>
    <row r="136" spans="1:9">
      <c r="A136" s="424">
        <v>128</v>
      </c>
      <c r="B136" s="425" t="s">
        <v>819</v>
      </c>
      <c r="C136" s="425">
        <v>18001021807</v>
      </c>
      <c r="D136" s="426" t="s">
        <v>761</v>
      </c>
      <c r="E136" s="381" t="s">
        <v>280</v>
      </c>
      <c r="F136" s="427">
        <v>250</v>
      </c>
      <c r="G136" s="436">
        <v>200</v>
      </c>
      <c r="H136" s="429">
        <v>50</v>
      </c>
      <c r="I136" s="189"/>
    </row>
    <row r="137" spans="1:9">
      <c r="A137" s="424">
        <v>129</v>
      </c>
      <c r="B137" s="381" t="s">
        <v>820</v>
      </c>
      <c r="C137" s="442">
        <v>18001066493</v>
      </c>
      <c r="D137" s="377" t="s">
        <v>774</v>
      </c>
      <c r="E137" s="381" t="s">
        <v>280</v>
      </c>
      <c r="F137" s="427">
        <v>250</v>
      </c>
      <c r="G137" s="382">
        <v>200</v>
      </c>
      <c r="H137" s="435">
        <v>50</v>
      </c>
      <c r="I137" s="189"/>
    </row>
    <row r="138" spans="1:9">
      <c r="A138" s="424">
        <v>130</v>
      </c>
      <c r="B138" s="377" t="s">
        <v>821</v>
      </c>
      <c r="C138" s="430">
        <v>18001052612</v>
      </c>
      <c r="D138" s="431" t="s">
        <v>464</v>
      </c>
      <c r="E138" s="381" t="s">
        <v>280</v>
      </c>
      <c r="F138" s="427">
        <v>187.5</v>
      </c>
      <c r="G138" s="432">
        <v>150</v>
      </c>
      <c r="H138" s="429">
        <v>37.5</v>
      </c>
      <c r="I138" s="189"/>
    </row>
    <row r="139" spans="1:9">
      <c r="A139" s="424">
        <v>131</v>
      </c>
      <c r="B139" s="377" t="s">
        <v>821</v>
      </c>
      <c r="C139" s="430">
        <v>18001052612</v>
      </c>
      <c r="D139" s="379" t="s">
        <v>464</v>
      </c>
      <c r="E139" s="381" t="s">
        <v>280</v>
      </c>
      <c r="F139" s="427">
        <v>93.75</v>
      </c>
      <c r="G139" s="380">
        <v>75</v>
      </c>
      <c r="H139" s="435">
        <v>18.75</v>
      </c>
      <c r="I139" s="189"/>
    </row>
    <row r="140" spans="1:9">
      <c r="A140" s="424">
        <v>132</v>
      </c>
      <c r="B140" s="377" t="s">
        <v>821</v>
      </c>
      <c r="C140" s="430">
        <v>18001052612</v>
      </c>
      <c r="D140" s="377" t="s">
        <v>464</v>
      </c>
      <c r="E140" s="381" t="s">
        <v>280</v>
      </c>
      <c r="F140" s="427">
        <v>93.75</v>
      </c>
      <c r="G140" s="380">
        <v>75</v>
      </c>
      <c r="H140" s="429">
        <v>18.75</v>
      </c>
      <c r="I140" s="189"/>
    </row>
    <row r="141" spans="1:9">
      <c r="A141" s="424">
        <v>133</v>
      </c>
      <c r="B141" s="379" t="s">
        <v>470</v>
      </c>
      <c r="C141" s="437">
        <v>18001019849</v>
      </c>
      <c r="D141" s="379" t="s">
        <v>464</v>
      </c>
      <c r="E141" s="381" t="s">
        <v>280</v>
      </c>
      <c r="F141" s="427">
        <v>93.75</v>
      </c>
      <c r="G141" s="380">
        <v>75</v>
      </c>
      <c r="H141" s="435">
        <v>18.75</v>
      </c>
      <c r="I141" s="189"/>
    </row>
    <row r="142" spans="1:9">
      <c r="A142" s="424">
        <v>134</v>
      </c>
      <c r="B142" s="379" t="s">
        <v>470</v>
      </c>
      <c r="C142" s="437">
        <v>18001019849</v>
      </c>
      <c r="D142" s="377" t="s">
        <v>464</v>
      </c>
      <c r="E142" s="381" t="s">
        <v>280</v>
      </c>
      <c r="F142" s="427">
        <v>93.75</v>
      </c>
      <c r="G142" s="380">
        <v>75</v>
      </c>
      <c r="H142" s="429">
        <v>18.75</v>
      </c>
      <c r="I142" s="189"/>
    </row>
    <row r="143" spans="1:9">
      <c r="A143" s="424">
        <v>135</v>
      </c>
      <c r="B143" s="426" t="s">
        <v>822</v>
      </c>
      <c r="C143" s="433">
        <v>18001037922</v>
      </c>
      <c r="D143" s="426" t="s">
        <v>767</v>
      </c>
      <c r="E143" s="381" t="s">
        <v>280</v>
      </c>
      <c r="F143" s="427">
        <v>93.75</v>
      </c>
      <c r="G143" s="428">
        <v>75</v>
      </c>
      <c r="H143" s="435">
        <v>18.75</v>
      </c>
      <c r="I143" s="189"/>
    </row>
    <row r="144" spans="1:9">
      <c r="A144" s="424">
        <v>136</v>
      </c>
      <c r="B144" s="426" t="s">
        <v>823</v>
      </c>
      <c r="C144" s="433">
        <v>18001018705</v>
      </c>
      <c r="D144" s="426" t="s">
        <v>767</v>
      </c>
      <c r="E144" s="381" t="s">
        <v>280</v>
      </c>
      <c r="F144" s="427">
        <v>62.5</v>
      </c>
      <c r="G144" s="428">
        <v>50</v>
      </c>
      <c r="H144" s="435">
        <v>12.5</v>
      </c>
      <c r="I144" s="189"/>
    </row>
    <row r="145" spans="1:9">
      <c r="A145" s="424">
        <v>137</v>
      </c>
      <c r="B145" s="379" t="s">
        <v>521</v>
      </c>
      <c r="C145" s="437">
        <v>21101043242</v>
      </c>
      <c r="D145" s="379" t="s">
        <v>464</v>
      </c>
      <c r="E145" s="381" t="s">
        <v>280</v>
      </c>
      <c r="F145" s="427">
        <v>93.75</v>
      </c>
      <c r="G145" s="380">
        <v>75</v>
      </c>
      <c r="H145" s="435">
        <v>18.75</v>
      </c>
      <c r="I145" s="189"/>
    </row>
    <row r="146" spans="1:9">
      <c r="A146" s="424">
        <v>138</v>
      </c>
      <c r="B146" s="379" t="s">
        <v>521</v>
      </c>
      <c r="C146" s="437">
        <v>21101043242</v>
      </c>
      <c r="D146" s="377" t="s">
        <v>464</v>
      </c>
      <c r="E146" s="381" t="s">
        <v>280</v>
      </c>
      <c r="F146" s="427">
        <v>93.75</v>
      </c>
      <c r="G146" s="380">
        <v>75</v>
      </c>
      <c r="H146" s="429">
        <v>18.75</v>
      </c>
      <c r="I146" s="189"/>
    </row>
    <row r="147" spans="1:9">
      <c r="A147" s="424">
        <v>139</v>
      </c>
      <c r="B147" s="377" t="s">
        <v>471</v>
      </c>
      <c r="C147" s="433">
        <v>37001047583</v>
      </c>
      <c r="D147" s="426" t="s">
        <v>464</v>
      </c>
      <c r="E147" s="381" t="s">
        <v>280</v>
      </c>
      <c r="F147" s="427">
        <v>93.75</v>
      </c>
      <c r="G147" s="380">
        <v>75</v>
      </c>
      <c r="H147" s="435">
        <v>18.75</v>
      </c>
      <c r="I147" s="189"/>
    </row>
    <row r="148" spans="1:9">
      <c r="A148" s="424">
        <v>140</v>
      </c>
      <c r="B148" s="377" t="s">
        <v>471</v>
      </c>
      <c r="C148" s="433">
        <v>37001047583</v>
      </c>
      <c r="D148" s="377" t="s">
        <v>464</v>
      </c>
      <c r="E148" s="381" t="s">
        <v>280</v>
      </c>
      <c r="F148" s="427">
        <v>93.75</v>
      </c>
      <c r="G148" s="380">
        <v>75</v>
      </c>
      <c r="H148" s="429">
        <v>18.75</v>
      </c>
      <c r="I148" s="189"/>
    </row>
    <row r="149" spans="1:9">
      <c r="A149" s="424">
        <v>141</v>
      </c>
      <c r="B149" s="426" t="s">
        <v>824</v>
      </c>
      <c r="C149" s="433">
        <v>18001006991</v>
      </c>
      <c r="D149" s="426" t="s">
        <v>767</v>
      </c>
      <c r="E149" s="381" t="s">
        <v>280</v>
      </c>
      <c r="F149" s="427">
        <v>93.75</v>
      </c>
      <c r="G149" s="428">
        <v>75</v>
      </c>
      <c r="H149" s="435">
        <v>18.75</v>
      </c>
      <c r="I149" s="189"/>
    </row>
    <row r="150" spans="1:9">
      <c r="A150" s="424">
        <v>142</v>
      </c>
      <c r="B150" s="379" t="s">
        <v>583</v>
      </c>
      <c r="C150" s="437">
        <v>18001072598</v>
      </c>
      <c r="D150" s="379" t="s">
        <v>464</v>
      </c>
      <c r="E150" s="381" t="s">
        <v>280</v>
      </c>
      <c r="F150" s="427">
        <v>93.75</v>
      </c>
      <c r="G150" s="380">
        <v>75</v>
      </c>
      <c r="H150" s="435">
        <v>18.75</v>
      </c>
      <c r="I150" s="189"/>
    </row>
    <row r="151" spans="1:9">
      <c r="A151" s="424">
        <v>143</v>
      </c>
      <c r="B151" s="426" t="s">
        <v>825</v>
      </c>
      <c r="C151" s="433">
        <v>18001021394</v>
      </c>
      <c r="D151" s="426" t="s">
        <v>772</v>
      </c>
      <c r="E151" s="381" t="s">
        <v>280</v>
      </c>
      <c r="F151" s="427">
        <v>31.25</v>
      </c>
      <c r="G151" s="428">
        <v>25</v>
      </c>
      <c r="H151" s="435">
        <v>6.25</v>
      </c>
      <c r="I151" s="189"/>
    </row>
    <row r="152" spans="1:9" ht="15.75">
      <c r="A152" s="424">
        <v>144</v>
      </c>
      <c r="B152" s="428" t="s">
        <v>435</v>
      </c>
      <c r="C152" s="439">
        <v>18001021394</v>
      </c>
      <c r="D152" s="428" t="s">
        <v>432</v>
      </c>
      <c r="E152" s="381" t="s">
        <v>280</v>
      </c>
      <c r="F152" s="427">
        <v>250</v>
      </c>
      <c r="G152" s="428">
        <v>200</v>
      </c>
      <c r="H152" s="429">
        <v>50</v>
      </c>
      <c r="I152" s="189"/>
    </row>
    <row r="153" spans="1:9">
      <c r="A153" s="424">
        <v>145</v>
      </c>
      <c r="B153" s="426" t="s">
        <v>826</v>
      </c>
      <c r="C153" s="433">
        <v>18001018904</v>
      </c>
      <c r="D153" s="426" t="s">
        <v>423</v>
      </c>
      <c r="E153" s="381" t="s">
        <v>280</v>
      </c>
      <c r="F153" s="427">
        <v>31.25</v>
      </c>
      <c r="G153" s="428">
        <v>25</v>
      </c>
      <c r="H153" s="435">
        <v>6.25</v>
      </c>
      <c r="I153" s="189"/>
    </row>
    <row r="154" spans="1:9">
      <c r="A154" s="424">
        <v>146</v>
      </c>
      <c r="B154" s="428" t="s">
        <v>422</v>
      </c>
      <c r="C154" s="433">
        <v>18001018904</v>
      </c>
      <c r="D154" s="428" t="s">
        <v>423</v>
      </c>
      <c r="E154" s="381" t="s">
        <v>280</v>
      </c>
      <c r="F154" s="427">
        <v>375</v>
      </c>
      <c r="G154" s="428">
        <v>300</v>
      </c>
      <c r="H154" s="429">
        <v>75</v>
      </c>
      <c r="I154" s="189"/>
    </row>
    <row r="155" spans="1:9">
      <c r="A155" s="424">
        <v>147</v>
      </c>
      <c r="B155" s="426" t="s">
        <v>827</v>
      </c>
      <c r="C155" s="433">
        <v>18001042374</v>
      </c>
      <c r="D155" s="425" t="s">
        <v>790</v>
      </c>
      <c r="E155" s="381" t="s">
        <v>280</v>
      </c>
      <c r="F155" s="427">
        <v>125</v>
      </c>
      <c r="G155" s="378">
        <v>100</v>
      </c>
      <c r="H155" s="435">
        <v>25</v>
      </c>
      <c r="I155" s="189"/>
    </row>
    <row r="156" spans="1:9">
      <c r="A156" s="424">
        <v>148</v>
      </c>
      <c r="B156" s="426" t="s">
        <v>828</v>
      </c>
      <c r="C156" s="433">
        <v>18001066224</v>
      </c>
      <c r="D156" s="425" t="s">
        <v>790</v>
      </c>
      <c r="E156" s="381" t="s">
        <v>280</v>
      </c>
      <c r="F156" s="427">
        <v>125</v>
      </c>
      <c r="G156" s="378">
        <v>100</v>
      </c>
      <c r="H156" s="435">
        <v>25</v>
      </c>
      <c r="I156" s="189"/>
    </row>
    <row r="157" spans="1:9">
      <c r="A157" s="424">
        <v>149</v>
      </c>
      <c r="B157" s="379" t="s">
        <v>584</v>
      </c>
      <c r="C157" s="437">
        <v>18901073686</v>
      </c>
      <c r="D157" s="379" t="s">
        <v>464</v>
      </c>
      <c r="E157" s="381" t="s">
        <v>280</v>
      </c>
      <c r="F157" s="427">
        <v>93.75</v>
      </c>
      <c r="G157" s="380">
        <v>75</v>
      </c>
      <c r="H157" s="435">
        <v>18.75</v>
      </c>
      <c r="I157" s="189"/>
    </row>
    <row r="158" spans="1:9">
      <c r="A158" s="424">
        <v>150</v>
      </c>
      <c r="B158" s="379" t="s">
        <v>585</v>
      </c>
      <c r="C158" s="437">
        <v>18001037256</v>
      </c>
      <c r="D158" s="379" t="s">
        <v>464</v>
      </c>
      <c r="E158" s="381" t="s">
        <v>280</v>
      </c>
      <c r="F158" s="427">
        <v>93.75</v>
      </c>
      <c r="G158" s="380">
        <v>75</v>
      </c>
      <c r="H158" s="435">
        <v>18.75</v>
      </c>
      <c r="I158" s="189"/>
    </row>
    <row r="159" spans="1:9">
      <c r="A159" s="424">
        <v>151</v>
      </c>
      <c r="B159" s="379" t="s">
        <v>586</v>
      </c>
      <c r="C159" s="437">
        <v>18001026062</v>
      </c>
      <c r="D159" s="379" t="s">
        <v>464</v>
      </c>
      <c r="E159" s="381" t="s">
        <v>280</v>
      </c>
      <c r="F159" s="427">
        <v>93.75</v>
      </c>
      <c r="G159" s="380">
        <v>75</v>
      </c>
      <c r="H159" s="435">
        <v>18.75</v>
      </c>
      <c r="I159" s="189"/>
    </row>
    <row r="160" spans="1:9">
      <c r="A160" s="424">
        <v>152</v>
      </c>
      <c r="B160" s="377" t="s">
        <v>641</v>
      </c>
      <c r="C160" s="438" t="s">
        <v>642</v>
      </c>
      <c r="D160" s="377" t="s">
        <v>643</v>
      </c>
      <c r="E160" s="381" t="s">
        <v>280</v>
      </c>
      <c r="F160" s="427">
        <v>625</v>
      </c>
      <c r="G160" s="378">
        <v>500</v>
      </c>
      <c r="H160" s="429">
        <v>125</v>
      </c>
      <c r="I160" s="189"/>
    </row>
    <row r="161" spans="1:9" ht="15">
      <c r="A161" s="424">
        <v>153</v>
      </c>
      <c r="B161" s="443" t="s">
        <v>829</v>
      </c>
      <c r="C161" s="443">
        <v>18001072211</v>
      </c>
      <c r="D161" s="377" t="s">
        <v>830</v>
      </c>
      <c r="E161" s="381" t="s">
        <v>280</v>
      </c>
      <c r="F161" s="427">
        <v>187.5</v>
      </c>
      <c r="G161" s="378">
        <v>150</v>
      </c>
      <c r="H161" s="429">
        <v>37.5</v>
      </c>
      <c r="I161" s="189"/>
    </row>
    <row r="162" spans="1:9" ht="15">
      <c r="A162" s="424">
        <v>154</v>
      </c>
      <c r="B162" s="443" t="s">
        <v>829</v>
      </c>
      <c r="C162" s="443">
        <v>18001072211</v>
      </c>
      <c r="D162" s="377" t="s">
        <v>830</v>
      </c>
      <c r="E162" s="381" t="s">
        <v>280</v>
      </c>
      <c r="F162" s="427">
        <v>187.5</v>
      </c>
      <c r="G162" s="378">
        <v>150</v>
      </c>
      <c r="H162" s="429">
        <v>37.5</v>
      </c>
      <c r="I162" s="189"/>
    </row>
    <row r="163" spans="1:9">
      <c r="A163" s="424">
        <v>155</v>
      </c>
      <c r="B163" s="377" t="s">
        <v>522</v>
      </c>
      <c r="C163" s="433">
        <v>18001058999</v>
      </c>
      <c r="D163" s="426" t="s">
        <v>464</v>
      </c>
      <c r="E163" s="381" t="s">
        <v>280</v>
      </c>
      <c r="F163" s="427">
        <v>93.75</v>
      </c>
      <c r="G163" s="380">
        <v>75</v>
      </c>
      <c r="H163" s="435">
        <v>18.75</v>
      </c>
      <c r="I163" s="189"/>
    </row>
    <row r="164" spans="1:9">
      <c r="A164" s="424">
        <v>156</v>
      </c>
      <c r="B164" s="377" t="s">
        <v>522</v>
      </c>
      <c r="C164" s="433">
        <v>18001058999</v>
      </c>
      <c r="D164" s="377" t="s">
        <v>464</v>
      </c>
      <c r="E164" s="381" t="s">
        <v>280</v>
      </c>
      <c r="F164" s="427">
        <v>93.75</v>
      </c>
      <c r="G164" s="380">
        <v>75</v>
      </c>
      <c r="H164" s="429">
        <v>18.75</v>
      </c>
      <c r="I164" s="189"/>
    </row>
    <row r="165" spans="1:9">
      <c r="A165" s="424">
        <v>157</v>
      </c>
      <c r="B165" s="426" t="s">
        <v>831</v>
      </c>
      <c r="C165" s="433">
        <v>18001017981</v>
      </c>
      <c r="D165" s="426" t="s">
        <v>772</v>
      </c>
      <c r="E165" s="381" t="s">
        <v>280</v>
      </c>
      <c r="F165" s="427">
        <v>25</v>
      </c>
      <c r="G165" s="428">
        <v>20</v>
      </c>
      <c r="H165" s="435">
        <v>5</v>
      </c>
      <c r="I165" s="189"/>
    </row>
    <row r="166" spans="1:9" ht="15.75">
      <c r="A166" s="424">
        <v>158</v>
      </c>
      <c r="B166" s="428" t="s">
        <v>436</v>
      </c>
      <c r="C166" s="439">
        <v>18001017981</v>
      </c>
      <c r="D166" s="428" t="s">
        <v>432</v>
      </c>
      <c r="E166" s="381" t="s">
        <v>280</v>
      </c>
      <c r="F166" s="427">
        <v>250</v>
      </c>
      <c r="G166" s="428">
        <v>200</v>
      </c>
      <c r="H166" s="429">
        <v>50</v>
      </c>
      <c r="I166" s="189"/>
    </row>
    <row r="167" spans="1:9">
      <c r="A167" s="424">
        <v>159</v>
      </c>
      <c r="B167" s="379" t="s">
        <v>587</v>
      </c>
      <c r="C167" s="437">
        <v>18001004433</v>
      </c>
      <c r="D167" s="379" t="s">
        <v>464</v>
      </c>
      <c r="E167" s="381" t="s">
        <v>280</v>
      </c>
      <c r="F167" s="427">
        <v>93.75</v>
      </c>
      <c r="G167" s="380">
        <v>75</v>
      </c>
      <c r="H167" s="435">
        <v>18.75</v>
      </c>
      <c r="I167" s="189"/>
    </row>
    <row r="168" spans="1:9">
      <c r="A168" s="424">
        <v>160</v>
      </c>
      <c r="B168" s="377" t="s">
        <v>523</v>
      </c>
      <c r="C168" s="433">
        <v>18004043469</v>
      </c>
      <c r="D168" s="426" t="s">
        <v>464</v>
      </c>
      <c r="E168" s="381" t="s">
        <v>280</v>
      </c>
      <c r="F168" s="427">
        <v>93.75</v>
      </c>
      <c r="G168" s="380">
        <v>75</v>
      </c>
      <c r="H168" s="435">
        <v>18.75</v>
      </c>
      <c r="I168" s="189"/>
    </row>
    <row r="169" spans="1:9">
      <c r="A169" s="424">
        <v>161</v>
      </c>
      <c r="B169" s="377" t="s">
        <v>523</v>
      </c>
      <c r="C169" s="433">
        <v>18004043469</v>
      </c>
      <c r="D169" s="377" t="s">
        <v>464</v>
      </c>
      <c r="E169" s="381" t="s">
        <v>280</v>
      </c>
      <c r="F169" s="427">
        <v>93.75</v>
      </c>
      <c r="G169" s="380">
        <v>75</v>
      </c>
      <c r="H169" s="429">
        <v>18.75</v>
      </c>
      <c r="I169" s="189"/>
    </row>
    <row r="170" spans="1:9">
      <c r="A170" s="424">
        <v>162</v>
      </c>
      <c r="B170" s="426" t="s">
        <v>832</v>
      </c>
      <c r="C170" s="433">
        <v>18001069309</v>
      </c>
      <c r="D170" s="426" t="s">
        <v>767</v>
      </c>
      <c r="E170" s="381" t="s">
        <v>280</v>
      </c>
      <c r="F170" s="427">
        <v>93.75</v>
      </c>
      <c r="G170" s="428">
        <v>75</v>
      </c>
      <c r="H170" s="435">
        <v>18.75</v>
      </c>
      <c r="I170" s="189"/>
    </row>
    <row r="171" spans="1:9">
      <c r="A171" s="424">
        <v>163</v>
      </c>
      <c r="B171" s="426" t="s">
        <v>437</v>
      </c>
      <c r="C171" s="433">
        <v>18001016429</v>
      </c>
      <c r="D171" s="426" t="s">
        <v>772</v>
      </c>
      <c r="E171" s="381" t="s">
        <v>280</v>
      </c>
      <c r="F171" s="427">
        <v>25</v>
      </c>
      <c r="G171" s="428">
        <v>20</v>
      </c>
      <c r="H171" s="435">
        <v>5</v>
      </c>
      <c r="I171" s="189"/>
    </row>
    <row r="172" spans="1:9" ht="15.75">
      <c r="A172" s="424">
        <v>164</v>
      </c>
      <c r="B172" s="428" t="s">
        <v>437</v>
      </c>
      <c r="C172" s="439">
        <v>18001016429</v>
      </c>
      <c r="D172" s="428" t="s">
        <v>432</v>
      </c>
      <c r="E172" s="381" t="s">
        <v>280</v>
      </c>
      <c r="F172" s="427">
        <v>250</v>
      </c>
      <c r="G172" s="428">
        <v>200</v>
      </c>
      <c r="H172" s="429">
        <v>50</v>
      </c>
      <c r="I172" s="189"/>
    </row>
    <row r="173" spans="1:9">
      <c r="A173" s="424">
        <v>165</v>
      </c>
      <c r="B173" s="379" t="s">
        <v>420</v>
      </c>
      <c r="C173" s="444">
        <v>18001026897</v>
      </c>
      <c r="D173" s="379" t="s">
        <v>421</v>
      </c>
      <c r="E173" s="381" t="s">
        <v>280</v>
      </c>
      <c r="F173" s="427">
        <v>562.5</v>
      </c>
      <c r="G173" s="445">
        <v>450</v>
      </c>
      <c r="H173" s="429">
        <v>112.5</v>
      </c>
      <c r="I173" s="189"/>
    </row>
    <row r="174" spans="1:9">
      <c r="A174" s="424">
        <v>166</v>
      </c>
      <c r="B174" s="377" t="s">
        <v>833</v>
      </c>
      <c r="C174" s="430">
        <v>18001048378</v>
      </c>
      <c r="D174" s="431" t="s">
        <v>464</v>
      </c>
      <c r="E174" s="381" t="s">
        <v>280</v>
      </c>
      <c r="F174" s="427">
        <v>187.5</v>
      </c>
      <c r="G174" s="432">
        <v>150</v>
      </c>
      <c r="H174" s="429">
        <v>37.5</v>
      </c>
      <c r="I174" s="189"/>
    </row>
    <row r="175" spans="1:9">
      <c r="A175" s="424">
        <v>167</v>
      </c>
      <c r="B175" s="377" t="s">
        <v>834</v>
      </c>
      <c r="C175" s="430">
        <v>18001048378</v>
      </c>
      <c r="D175" s="379" t="s">
        <v>464</v>
      </c>
      <c r="E175" s="381" t="s">
        <v>280</v>
      </c>
      <c r="F175" s="427">
        <v>93.75</v>
      </c>
      <c r="G175" s="380">
        <v>75</v>
      </c>
      <c r="H175" s="435">
        <v>18.75</v>
      </c>
      <c r="I175" s="189"/>
    </row>
    <row r="176" spans="1:9">
      <c r="A176" s="424">
        <v>168</v>
      </c>
      <c r="B176" s="377" t="s">
        <v>834</v>
      </c>
      <c r="C176" s="430">
        <v>18001048378</v>
      </c>
      <c r="D176" s="377" t="s">
        <v>464</v>
      </c>
      <c r="E176" s="381" t="s">
        <v>280</v>
      </c>
      <c r="F176" s="427">
        <v>93.75</v>
      </c>
      <c r="G176" s="380">
        <v>75</v>
      </c>
      <c r="H176" s="429">
        <v>18.75</v>
      </c>
      <c r="I176" s="189"/>
    </row>
    <row r="177" spans="1:9">
      <c r="A177" s="424">
        <v>169</v>
      </c>
      <c r="B177" s="379" t="s">
        <v>835</v>
      </c>
      <c r="C177" s="437">
        <v>48001006844</v>
      </c>
      <c r="D177" s="379" t="s">
        <v>464</v>
      </c>
      <c r="E177" s="381" t="s">
        <v>280</v>
      </c>
      <c r="F177" s="427">
        <v>187.5</v>
      </c>
      <c r="G177" s="380">
        <v>150</v>
      </c>
      <c r="H177" s="435">
        <v>37.5</v>
      </c>
      <c r="I177" s="189"/>
    </row>
    <row r="178" spans="1:9">
      <c r="A178" s="424">
        <v>170</v>
      </c>
      <c r="B178" s="379" t="s">
        <v>835</v>
      </c>
      <c r="C178" s="437">
        <v>48001006844</v>
      </c>
      <c r="D178" s="379" t="s">
        <v>464</v>
      </c>
      <c r="E178" s="381" t="s">
        <v>280</v>
      </c>
      <c r="F178" s="427">
        <v>93.75</v>
      </c>
      <c r="G178" s="380">
        <v>75</v>
      </c>
      <c r="H178" s="435">
        <v>18.75</v>
      </c>
      <c r="I178" s="189"/>
    </row>
    <row r="179" spans="1:9">
      <c r="A179" s="424">
        <v>171</v>
      </c>
      <c r="B179" s="379" t="s">
        <v>835</v>
      </c>
      <c r="C179" s="437">
        <v>48001006844</v>
      </c>
      <c r="D179" s="377" t="s">
        <v>464</v>
      </c>
      <c r="E179" s="381" t="s">
        <v>280</v>
      </c>
      <c r="F179" s="427">
        <v>93.75</v>
      </c>
      <c r="G179" s="380">
        <v>75</v>
      </c>
      <c r="H179" s="429">
        <v>18.75</v>
      </c>
      <c r="I179" s="189"/>
    </row>
    <row r="180" spans="1:9">
      <c r="A180" s="424">
        <v>172</v>
      </c>
      <c r="B180" s="379" t="s">
        <v>472</v>
      </c>
      <c r="C180" s="437">
        <v>18001030995</v>
      </c>
      <c r="D180" s="379" t="s">
        <v>464</v>
      </c>
      <c r="E180" s="381" t="s">
        <v>280</v>
      </c>
      <c r="F180" s="427">
        <v>93.75</v>
      </c>
      <c r="G180" s="380">
        <v>75</v>
      </c>
      <c r="H180" s="435">
        <v>18.75</v>
      </c>
      <c r="I180" s="189"/>
    </row>
    <row r="181" spans="1:9">
      <c r="A181" s="424">
        <v>173</v>
      </c>
      <c r="B181" s="379" t="s">
        <v>472</v>
      </c>
      <c r="C181" s="437">
        <v>18001030995</v>
      </c>
      <c r="D181" s="377" t="s">
        <v>464</v>
      </c>
      <c r="E181" s="381" t="s">
        <v>280</v>
      </c>
      <c r="F181" s="427">
        <v>93.75</v>
      </c>
      <c r="G181" s="380">
        <v>75</v>
      </c>
      <c r="H181" s="429">
        <v>18.75</v>
      </c>
      <c r="I181" s="189"/>
    </row>
    <row r="182" spans="1:9">
      <c r="A182" s="424">
        <v>174</v>
      </c>
      <c r="B182" s="377" t="s">
        <v>632</v>
      </c>
      <c r="C182" s="433">
        <v>18001026651</v>
      </c>
      <c r="D182" s="426" t="s">
        <v>464</v>
      </c>
      <c r="E182" s="381" t="s">
        <v>280</v>
      </c>
      <c r="F182" s="427">
        <v>93.75</v>
      </c>
      <c r="G182" s="380">
        <v>75</v>
      </c>
      <c r="H182" s="435">
        <v>18.75</v>
      </c>
      <c r="I182" s="189"/>
    </row>
    <row r="183" spans="1:9">
      <c r="A183" s="424">
        <v>175</v>
      </c>
      <c r="B183" s="377" t="s">
        <v>632</v>
      </c>
      <c r="C183" s="433">
        <v>18001026651</v>
      </c>
      <c r="D183" s="377" t="s">
        <v>464</v>
      </c>
      <c r="E183" s="381" t="s">
        <v>280</v>
      </c>
      <c r="F183" s="427">
        <v>93.75</v>
      </c>
      <c r="G183" s="380">
        <v>75</v>
      </c>
      <c r="H183" s="429">
        <v>18.75</v>
      </c>
      <c r="I183" s="189"/>
    </row>
    <row r="184" spans="1:9">
      <c r="A184" s="424">
        <v>176</v>
      </c>
      <c r="B184" s="377" t="s">
        <v>524</v>
      </c>
      <c r="C184" s="433">
        <v>18001003410</v>
      </c>
      <c r="D184" s="426" t="s">
        <v>464</v>
      </c>
      <c r="E184" s="381" t="s">
        <v>280</v>
      </c>
      <c r="F184" s="427">
        <v>93.75</v>
      </c>
      <c r="G184" s="380">
        <v>75</v>
      </c>
      <c r="H184" s="435">
        <v>18.75</v>
      </c>
      <c r="I184" s="189"/>
    </row>
    <row r="185" spans="1:9">
      <c r="A185" s="424">
        <v>177</v>
      </c>
      <c r="B185" s="377" t="s">
        <v>524</v>
      </c>
      <c r="C185" s="433">
        <v>18001003410</v>
      </c>
      <c r="D185" s="377" t="s">
        <v>464</v>
      </c>
      <c r="E185" s="381" t="s">
        <v>280</v>
      </c>
      <c r="F185" s="427">
        <v>93.75</v>
      </c>
      <c r="G185" s="380">
        <v>75</v>
      </c>
      <c r="H185" s="429">
        <v>18.75</v>
      </c>
      <c r="I185" s="189"/>
    </row>
    <row r="186" spans="1:9">
      <c r="A186" s="424">
        <v>178</v>
      </c>
      <c r="B186" s="426" t="s">
        <v>836</v>
      </c>
      <c r="C186" s="433">
        <v>18001061686</v>
      </c>
      <c r="D186" s="426" t="s">
        <v>767</v>
      </c>
      <c r="E186" s="381" t="s">
        <v>280</v>
      </c>
      <c r="F186" s="427">
        <v>62.5</v>
      </c>
      <c r="G186" s="428">
        <v>50</v>
      </c>
      <c r="H186" s="435">
        <v>12.5</v>
      </c>
      <c r="I186" s="189"/>
    </row>
    <row r="187" spans="1:9">
      <c r="A187" s="424">
        <v>179</v>
      </c>
      <c r="B187" s="426" t="s">
        <v>837</v>
      </c>
      <c r="C187" s="433">
        <v>18001020517</v>
      </c>
      <c r="D187" s="426" t="s">
        <v>767</v>
      </c>
      <c r="E187" s="381" t="s">
        <v>280</v>
      </c>
      <c r="F187" s="427">
        <v>62.5</v>
      </c>
      <c r="G187" s="428">
        <v>50</v>
      </c>
      <c r="H187" s="435">
        <v>12.5</v>
      </c>
      <c r="I187" s="189"/>
    </row>
    <row r="188" spans="1:9">
      <c r="A188" s="424">
        <v>180</v>
      </c>
      <c r="B188" s="377" t="s">
        <v>838</v>
      </c>
      <c r="C188" s="430">
        <v>18001027749</v>
      </c>
      <c r="D188" s="431" t="s">
        <v>464</v>
      </c>
      <c r="E188" s="381" t="s">
        <v>280</v>
      </c>
      <c r="F188" s="427">
        <v>187.5</v>
      </c>
      <c r="G188" s="432">
        <v>150</v>
      </c>
      <c r="H188" s="429">
        <v>37.5</v>
      </c>
      <c r="I188" s="189"/>
    </row>
    <row r="189" spans="1:9">
      <c r="A189" s="424">
        <v>181</v>
      </c>
      <c r="B189" s="377" t="s">
        <v>838</v>
      </c>
      <c r="C189" s="430">
        <v>18001027749</v>
      </c>
      <c r="D189" s="379" t="s">
        <v>464</v>
      </c>
      <c r="E189" s="381" t="s">
        <v>280</v>
      </c>
      <c r="F189" s="427">
        <v>93.75</v>
      </c>
      <c r="G189" s="380">
        <v>75</v>
      </c>
      <c r="H189" s="435">
        <v>18.75</v>
      </c>
      <c r="I189" s="189"/>
    </row>
    <row r="190" spans="1:9">
      <c r="A190" s="424">
        <v>182</v>
      </c>
      <c r="B190" s="377" t="s">
        <v>838</v>
      </c>
      <c r="C190" s="430">
        <v>18001027749</v>
      </c>
      <c r="D190" s="377" t="s">
        <v>464</v>
      </c>
      <c r="E190" s="381" t="s">
        <v>280</v>
      </c>
      <c r="F190" s="427">
        <v>93.75</v>
      </c>
      <c r="G190" s="380">
        <v>75</v>
      </c>
      <c r="H190" s="429">
        <v>18.75</v>
      </c>
      <c r="I190" s="189"/>
    </row>
    <row r="191" spans="1:9">
      <c r="A191" s="424">
        <v>183</v>
      </c>
      <c r="B191" s="380" t="s">
        <v>567</v>
      </c>
      <c r="C191" s="437">
        <v>18001000227</v>
      </c>
      <c r="D191" s="428" t="s">
        <v>423</v>
      </c>
      <c r="E191" s="381" t="s">
        <v>280</v>
      </c>
      <c r="F191" s="427">
        <v>475</v>
      </c>
      <c r="G191" s="428">
        <v>380</v>
      </c>
      <c r="H191" s="429">
        <v>95</v>
      </c>
      <c r="I191" s="189"/>
    </row>
    <row r="192" spans="1:9">
      <c r="A192" s="424">
        <v>184</v>
      </c>
      <c r="B192" s="426" t="s">
        <v>839</v>
      </c>
      <c r="C192" s="433">
        <v>18001064219</v>
      </c>
      <c r="D192" s="377" t="s">
        <v>774</v>
      </c>
      <c r="E192" s="381" t="s">
        <v>280</v>
      </c>
      <c r="F192" s="427">
        <v>250</v>
      </c>
      <c r="G192" s="428">
        <v>200</v>
      </c>
      <c r="H192" s="435">
        <v>50</v>
      </c>
      <c r="I192" s="189"/>
    </row>
    <row r="193" spans="1:9">
      <c r="A193" s="424">
        <v>185</v>
      </c>
      <c r="B193" s="379" t="s">
        <v>588</v>
      </c>
      <c r="C193" s="437">
        <v>21001009283</v>
      </c>
      <c r="D193" s="379" t="s">
        <v>464</v>
      </c>
      <c r="E193" s="381" t="s">
        <v>280</v>
      </c>
      <c r="F193" s="427">
        <v>93.75</v>
      </c>
      <c r="G193" s="380">
        <v>75</v>
      </c>
      <c r="H193" s="435">
        <v>18.75</v>
      </c>
      <c r="I193" s="189"/>
    </row>
    <row r="194" spans="1:9">
      <c r="A194" s="424">
        <v>186</v>
      </c>
      <c r="B194" s="377" t="s">
        <v>840</v>
      </c>
      <c r="C194" s="430">
        <v>18001011879</v>
      </c>
      <c r="D194" s="379" t="s">
        <v>464</v>
      </c>
      <c r="E194" s="381" t="s">
        <v>280</v>
      </c>
      <c r="F194" s="427">
        <v>93.75</v>
      </c>
      <c r="G194" s="380">
        <v>75</v>
      </c>
      <c r="H194" s="435">
        <v>18.75</v>
      </c>
      <c r="I194" s="189"/>
    </row>
    <row r="195" spans="1:9">
      <c r="A195" s="424">
        <v>187</v>
      </c>
      <c r="B195" s="377" t="s">
        <v>840</v>
      </c>
      <c r="C195" s="430">
        <v>18001011879</v>
      </c>
      <c r="D195" s="377" t="s">
        <v>464</v>
      </c>
      <c r="E195" s="381" t="s">
        <v>280</v>
      </c>
      <c r="F195" s="427">
        <v>93.75</v>
      </c>
      <c r="G195" s="380">
        <v>75</v>
      </c>
      <c r="H195" s="429">
        <v>18.75</v>
      </c>
      <c r="I195" s="189"/>
    </row>
    <row r="196" spans="1:9">
      <c r="A196" s="424">
        <v>188</v>
      </c>
      <c r="B196" s="426" t="s">
        <v>438</v>
      </c>
      <c r="C196" s="433">
        <v>18001018415</v>
      </c>
      <c r="D196" s="426" t="s">
        <v>772</v>
      </c>
      <c r="E196" s="381" t="s">
        <v>280</v>
      </c>
      <c r="F196" s="427">
        <v>31.25</v>
      </c>
      <c r="G196" s="428">
        <v>25</v>
      </c>
      <c r="H196" s="435">
        <v>6.25</v>
      </c>
      <c r="I196" s="189"/>
    </row>
    <row r="197" spans="1:9" ht="15.75">
      <c r="A197" s="424">
        <v>189</v>
      </c>
      <c r="B197" s="428" t="s">
        <v>438</v>
      </c>
      <c r="C197" s="439">
        <v>18001018415</v>
      </c>
      <c r="D197" s="428" t="s">
        <v>432</v>
      </c>
      <c r="E197" s="381" t="s">
        <v>280</v>
      </c>
      <c r="F197" s="427">
        <v>250</v>
      </c>
      <c r="G197" s="428">
        <v>200</v>
      </c>
      <c r="H197" s="429">
        <v>50</v>
      </c>
      <c r="I197" s="189"/>
    </row>
    <row r="198" spans="1:9">
      <c r="A198" s="424">
        <v>190</v>
      </c>
      <c r="B198" s="426" t="s">
        <v>841</v>
      </c>
      <c r="C198" s="433">
        <v>18001056480</v>
      </c>
      <c r="D198" s="426" t="s">
        <v>767</v>
      </c>
      <c r="E198" s="381" t="s">
        <v>280</v>
      </c>
      <c r="F198" s="427">
        <v>62.5</v>
      </c>
      <c r="G198" s="428">
        <v>50</v>
      </c>
      <c r="H198" s="435">
        <v>12.5</v>
      </c>
      <c r="I198" s="189"/>
    </row>
    <row r="199" spans="1:9">
      <c r="A199" s="424">
        <v>191</v>
      </c>
      <c r="B199" s="426" t="s">
        <v>842</v>
      </c>
      <c r="C199" s="433">
        <v>18001071532</v>
      </c>
      <c r="D199" s="426" t="s">
        <v>767</v>
      </c>
      <c r="E199" s="381" t="s">
        <v>280</v>
      </c>
      <c r="F199" s="427">
        <v>93.75</v>
      </c>
      <c r="G199" s="428">
        <v>75</v>
      </c>
      <c r="H199" s="435">
        <v>18.75</v>
      </c>
      <c r="I199" s="189"/>
    </row>
    <row r="200" spans="1:9">
      <c r="A200" s="424">
        <v>192</v>
      </c>
      <c r="B200" s="426" t="s">
        <v>843</v>
      </c>
      <c r="C200" s="433">
        <v>18001071238</v>
      </c>
      <c r="D200" s="377" t="s">
        <v>774</v>
      </c>
      <c r="E200" s="381" t="s">
        <v>280</v>
      </c>
      <c r="F200" s="427">
        <v>187.5</v>
      </c>
      <c r="G200" s="428">
        <v>150</v>
      </c>
      <c r="H200" s="435">
        <v>37.5</v>
      </c>
      <c r="I200" s="189"/>
    </row>
    <row r="201" spans="1:9">
      <c r="A201" s="424">
        <v>193</v>
      </c>
      <c r="B201" s="379" t="s">
        <v>414</v>
      </c>
      <c r="C201" s="446" t="s">
        <v>415</v>
      </c>
      <c r="D201" s="379" t="s">
        <v>416</v>
      </c>
      <c r="E201" s="381" t="s">
        <v>280</v>
      </c>
      <c r="F201" s="427">
        <v>8437.5</v>
      </c>
      <c r="G201" s="380">
        <v>6750</v>
      </c>
      <c r="H201" s="429">
        <v>1687.5</v>
      </c>
      <c r="I201" s="189"/>
    </row>
    <row r="202" spans="1:9">
      <c r="A202" s="424">
        <v>194</v>
      </c>
      <c r="B202" s="377" t="s">
        <v>844</v>
      </c>
      <c r="C202" s="430">
        <v>18001021161</v>
      </c>
      <c r="D202" s="431" t="s">
        <v>464</v>
      </c>
      <c r="E202" s="381" t="s">
        <v>280</v>
      </c>
      <c r="F202" s="427">
        <v>187.5</v>
      </c>
      <c r="G202" s="432">
        <v>150</v>
      </c>
      <c r="H202" s="429">
        <v>37.5</v>
      </c>
      <c r="I202" s="189"/>
    </row>
    <row r="203" spans="1:9">
      <c r="A203" s="424">
        <v>195</v>
      </c>
      <c r="B203" s="377" t="s">
        <v>844</v>
      </c>
      <c r="C203" s="430">
        <v>18001021161</v>
      </c>
      <c r="D203" s="379" t="s">
        <v>464</v>
      </c>
      <c r="E203" s="381" t="s">
        <v>280</v>
      </c>
      <c r="F203" s="427">
        <v>93.75</v>
      </c>
      <c r="G203" s="380">
        <v>75</v>
      </c>
      <c r="H203" s="435">
        <v>18.75</v>
      </c>
      <c r="I203" s="189"/>
    </row>
    <row r="204" spans="1:9">
      <c r="A204" s="424">
        <v>196</v>
      </c>
      <c r="B204" s="377" t="s">
        <v>844</v>
      </c>
      <c r="C204" s="430">
        <v>18001021161</v>
      </c>
      <c r="D204" s="377" t="s">
        <v>464</v>
      </c>
      <c r="E204" s="381" t="s">
        <v>280</v>
      </c>
      <c r="F204" s="427">
        <v>93.75</v>
      </c>
      <c r="G204" s="380">
        <v>75</v>
      </c>
      <c r="H204" s="429">
        <v>18.75</v>
      </c>
      <c r="I204" s="189"/>
    </row>
    <row r="205" spans="1:9">
      <c r="A205" s="424">
        <v>197</v>
      </c>
      <c r="B205" s="426" t="s">
        <v>845</v>
      </c>
      <c r="C205" s="433">
        <v>18001020237</v>
      </c>
      <c r="D205" s="426" t="s">
        <v>767</v>
      </c>
      <c r="E205" s="381" t="s">
        <v>280</v>
      </c>
      <c r="F205" s="427">
        <v>62.5</v>
      </c>
      <c r="G205" s="428">
        <v>50</v>
      </c>
      <c r="H205" s="435">
        <v>12.5</v>
      </c>
      <c r="I205" s="189"/>
    </row>
    <row r="206" spans="1:9">
      <c r="A206" s="424">
        <v>198</v>
      </c>
      <c r="B206" s="377" t="s">
        <v>846</v>
      </c>
      <c r="C206" s="430">
        <v>18001003991</v>
      </c>
      <c r="D206" s="377" t="s">
        <v>847</v>
      </c>
      <c r="E206" s="381" t="s">
        <v>280</v>
      </c>
      <c r="F206" s="427">
        <v>1750</v>
      </c>
      <c r="G206" s="378">
        <v>1400</v>
      </c>
      <c r="H206" s="435">
        <v>350</v>
      </c>
      <c r="I206" s="189"/>
    </row>
    <row r="207" spans="1:9">
      <c r="A207" s="424">
        <v>199</v>
      </c>
      <c r="B207" s="377" t="s">
        <v>848</v>
      </c>
      <c r="C207" s="430">
        <v>18001071780</v>
      </c>
      <c r="D207" s="431" t="s">
        <v>464</v>
      </c>
      <c r="E207" s="381" t="s">
        <v>280</v>
      </c>
      <c r="F207" s="427">
        <v>187.5</v>
      </c>
      <c r="G207" s="432">
        <v>150</v>
      </c>
      <c r="H207" s="429">
        <v>37.5</v>
      </c>
      <c r="I207" s="189"/>
    </row>
    <row r="208" spans="1:9">
      <c r="A208" s="424">
        <v>200</v>
      </c>
      <c r="B208" s="377" t="s">
        <v>848</v>
      </c>
      <c r="C208" s="430">
        <v>18001071780</v>
      </c>
      <c r="D208" s="379" t="s">
        <v>464</v>
      </c>
      <c r="E208" s="381" t="s">
        <v>280</v>
      </c>
      <c r="F208" s="427">
        <v>93.75</v>
      </c>
      <c r="G208" s="380">
        <v>75</v>
      </c>
      <c r="H208" s="435">
        <v>18.75</v>
      </c>
      <c r="I208" s="189"/>
    </row>
    <row r="209" spans="1:9">
      <c r="A209" s="424">
        <v>201</v>
      </c>
      <c r="B209" s="377" t="s">
        <v>848</v>
      </c>
      <c r="C209" s="430">
        <v>18001071780</v>
      </c>
      <c r="D209" s="377" t="s">
        <v>464</v>
      </c>
      <c r="E209" s="381" t="s">
        <v>280</v>
      </c>
      <c r="F209" s="427">
        <v>93.75</v>
      </c>
      <c r="G209" s="380">
        <v>75</v>
      </c>
      <c r="H209" s="429">
        <v>18.75</v>
      </c>
      <c r="I209" s="189"/>
    </row>
    <row r="210" spans="1:9">
      <c r="A210" s="424">
        <v>202</v>
      </c>
      <c r="B210" s="440" t="s">
        <v>849</v>
      </c>
      <c r="C210" s="425">
        <v>18001028938</v>
      </c>
      <c r="D210" s="426" t="s">
        <v>767</v>
      </c>
      <c r="E210" s="381" t="s">
        <v>280</v>
      </c>
      <c r="F210" s="427">
        <v>62.5</v>
      </c>
      <c r="G210" s="436">
        <v>50</v>
      </c>
      <c r="H210" s="435">
        <v>12.5</v>
      </c>
      <c r="I210" s="189"/>
    </row>
    <row r="211" spans="1:9">
      <c r="A211" s="424">
        <v>203</v>
      </c>
      <c r="B211" s="426" t="s">
        <v>850</v>
      </c>
      <c r="C211" s="433">
        <v>18001047017</v>
      </c>
      <c r="D211" s="426" t="s">
        <v>432</v>
      </c>
      <c r="E211" s="381" t="s">
        <v>280</v>
      </c>
      <c r="F211" s="427">
        <v>250</v>
      </c>
      <c r="G211" s="428">
        <v>200</v>
      </c>
      <c r="H211" s="429">
        <v>50</v>
      </c>
      <c r="I211" s="189"/>
    </row>
    <row r="212" spans="1:9">
      <c r="A212" s="424">
        <v>204</v>
      </c>
      <c r="B212" s="428" t="s">
        <v>850</v>
      </c>
      <c r="C212" s="433">
        <v>18001047017</v>
      </c>
      <c r="D212" s="428" t="s">
        <v>432</v>
      </c>
      <c r="E212" s="381" t="s">
        <v>280</v>
      </c>
      <c r="F212" s="427">
        <v>250</v>
      </c>
      <c r="G212" s="428">
        <v>200</v>
      </c>
      <c r="H212" s="429">
        <v>50</v>
      </c>
      <c r="I212" s="189"/>
    </row>
    <row r="213" spans="1:9">
      <c r="A213" s="424">
        <v>205</v>
      </c>
      <c r="B213" s="426" t="s">
        <v>851</v>
      </c>
      <c r="C213" s="433">
        <v>18001063756</v>
      </c>
      <c r="D213" s="426" t="s">
        <v>767</v>
      </c>
      <c r="E213" s="381" t="s">
        <v>280</v>
      </c>
      <c r="F213" s="427">
        <v>62.5</v>
      </c>
      <c r="G213" s="428">
        <v>50</v>
      </c>
      <c r="H213" s="435">
        <v>12.5</v>
      </c>
      <c r="I213" s="189"/>
    </row>
    <row r="214" spans="1:9">
      <c r="A214" s="424">
        <v>206</v>
      </c>
      <c r="B214" s="426" t="s">
        <v>852</v>
      </c>
      <c r="C214" s="433">
        <v>18001056244</v>
      </c>
      <c r="D214" s="426" t="s">
        <v>767</v>
      </c>
      <c r="E214" s="381" t="s">
        <v>280</v>
      </c>
      <c r="F214" s="427">
        <v>93.75</v>
      </c>
      <c r="G214" s="428">
        <v>75</v>
      </c>
      <c r="H214" s="435">
        <v>18.75</v>
      </c>
      <c r="I214" s="189"/>
    </row>
    <row r="215" spans="1:9">
      <c r="A215" s="424">
        <v>207</v>
      </c>
      <c r="B215" s="377" t="s">
        <v>853</v>
      </c>
      <c r="C215" s="433">
        <v>18001048799</v>
      </c>
      <c r="D215" s="379" t="s">
        <v>464</v>
      </c>
      <c r="E215" s="381" t="s">
        <v>280</v>
      </c>
      <c r="F215" s="427">
        <v>187.5</v>
      </c>
      <c r="G215" s="428">
        <v>150</v>
      </c>
      <c r="H215" s="435">
        <v>37.5</v>
      </c>
      <c r="I215" s="189"/>
    </row>
    <row r="216" spans="1:9">
      <c r="A216" s="424">
        <v>208</v>
      </c>
      <c r="B216" s="426" t="s">
        <v>854</v>
      </c>
      <c r="C216" s="433">
        <v>18001063396</v>
      </c>
      <c r="D216" s="377" t="s">
        <v>830</v>
      </c>
      <c r="E216" s="381" t="s">
        <v>280</v>
      </c>
      <c r="F216" s="427">
        <v>187.5</v>
      </c>
      <c r="G216" s="428">
        <v>150</v>
      </c>
      <c r="H216" s="435">
        <v>37.5</v>
      </c>
      <c r="I216" s="189"/>
    </row>
    <row r="217" spans="1:9">
      <c r="A217" s="424">
        <v>209</v>
      </c>
      <c r="B217" s="426" t="s">
        <v>854</v>
      </c>
      <c r="C217" s="433">
        <v>18001063396</v>
      </c>
      <c r="D217" s="377" t="s">
        <v>830</v>
      </c>
      <c r="E217" s="381" t="s">
        <v>280</v>
      </c>
      <c r="F217" s="427">
        <v>31.25</v>
      </c>
      <c r="G217" s="428">
        <v>25</v>
      </c>
      <c r="H217" s="435">
        <v>6.25</v>
      </c>
      <c r="I217" s="189"/>
    </row>
    <row r="218" spans="1:9">
      <c r="A218" s="424">
        <v>210</v>
      </c>
      <c r="B218" s="426" t="s">
        <v>854</v>
      </c>
      <c r="C218" s="433">
        <v>18001063396</v>
      </c>
      <c r="D218" s="377" t="s">
        <v>830</v>
      </c>
      <c r="E218" s="381" t="s">
        <v>280</v>
      </c>
      <c r="F218" s="427">
        <v>187.5</v>
      </c>
      <c r="G218" s="428">
        <v>150</v>
      </c>
      <c r="H218" s="435">
        <v>37.5</v>
      </c>
      <c r="I218" s="189"/>
    </row>
    <row r="219" spans="1:9">
      <c r="A219" s="424">
        <v>211</v>
      </c>
      <c r="B219" s="426" t="s">
        <v>439</v>
      </c>
      <c r="C219" s="433">
        <v>18001066515</v>
      </c>
      <c r="D219" s="426" t="s">
        <v>772</v>
      </c>
      <c r="E219" s="381" t="s">
        <v>280</v>
      </c>
      <c r="F219" s="427">
        <v>25</v>
      </c>
      <c r="G219" s="428">
        <v>20</v>
      </c>
      <c r="H219" s="435">
        <v>5</v>
      </c>
      <c r="I219" s="189"/>
    </row>
    <row r="220" spans="1:9" ht="15.75">
      <c r="A220" s="424">
        <v>212</v>
      </c>
      <c r="B220" s="428" t="s">
        <v>439</v>
      </c>
      <c r="C220" s="439">
        <v>18001066515</v>
      </c>
      <c r="D220" s="428" t="s">
        <v>432</v>
      </c>
      <c r="E220" s="381" t="s">
        <v>280</v>
      </c>
      <c r="F220" s="427">
        <v>250</v>
      </c>
      <c r="G220" s="428">
        <v>200</v>
      </c>
      <c r="H220" s="429">
        <v>50</v>
      </c>
      <c r="I220" s="189"/>
    </row>
    <row r="221" spans="1:9">
      <c r="A221" s="424">
        <v>213</v>
      </c>
      <c r="B221" s="426" t="s">
        <v>855</v>
      </c>
      <c r="C221" s="433">
        <v>18001063112</v>
      </c>
      <c r="D221" s="426" t="s">
        <v>767</v>
      </c>
      <c r="E221" s="381" t="s">
        <v>280</v>
      </c>
      <c r="F221" s="427">
        <v>62.5</v>
      </c>
      <c r="G221" s="428">
        <v>50</v>
      </c>
      <c r="H221" s="435">
        <v>12.5</v>
      </c>
      <c r="I221" s="189"/>
    </row>
    <row r="222" spans="1:9">
      <c r="A222" s="424">
        <v>214</v>
      </c>
      <c r="B222" s="379" t="s">
        <v>525</v>
      </c>
      <c r="C222" s="437">
        <v>18001008276</v>
      </c>
      <c r="D222" s="379" t="s">
        <v>464</v>
      </c>
      <c r="E222" s="381" t="s">
        <v>280</v>
      </c>
      <c r="F222" s="427">
        <v>93.75</v>
      </c>
      <c r="G222" s="380">
        <v>75</v>
      </c>
      <c r="H222" s="435">
        <v>18.75</v>
      </c>
      <c r="I222" s="189"/>
    </row>
    <row r="223" spans="1:9">
      <c r="A223" s="424">
        <v>215</v>
      </c>
      <c r="B223" s="379" t="s">
        <v>525</v>
      </c>
      <c r="C223" s="437">
        <v>18001008276</v>
      </c>
      <c r="D223" s="377" t="s">
        <v>464</v>
      </c>
      <c r="E223" s="381" t="s">
        <v>280</v>
      </c>
      <c r="F223" s="427">
        <v>93.75</v>
      </c>
      <c r="G223" s="380">
        <v>75</v>
      </c>
      <c r="H223" s="429">
        <v>18.75</v>
      </c>
      <c r="I223" s="189"/>
    </row>
    <row r="224" spans="1:9">
      <c r="A224" s="424">
        <v>216</v>
      </c>
      <c r="B224" s="426" t="s">
        <v>856</v>
      </c>
      <c r="C224" s="433">
        <v>18001058811</v>
      </c>
      <c r="D224" s="426" t="s">
        <v>767</v>
      </c>
      <c r="E224" s="381" t="s">
        <v>280</v>
      </c>
      <c r="F224" s="427">
        <v>62.5</v>
      </c>
      <c r="G224" s="428">
        <v>50</v>
      </c>
      <c r="H224" s="435">
        <v>12.5</v>
      </c>
      <c r="I224" s="189"/>
    </row>
    <row r="225" spans="1:9">
      <c r="A225" s="424">
        <v>217</v>
      </c>
      <c r="B225" s="426" t="s">
        <v>857</v>
      </c>
      <c r="C225" s="433">
        <v>18001059104</v>
      </c>
      <c r="D225" s="426" t="s">
        <v>767</v>
      </c>
      <c r="E225" s="381" t="s">
        <v>280</v>
      </c>
      <c r="F225" s="427">
        <v>62.5</v>
      </c>
      <c r="G225" s="428">
        <v>50</v>
      </c>
      <c r="H225" s="435">
        <v>12.5</v>
      </c>
      <c r="I225" s="189"/>
    </row>
    <row r="226" spans="1:9">
      <c r="A226" s="424">
        <v>218</v>
      </c>
      <c r="B226" s="377" t="s">
        <v>526</v>
      </c>
      <c r="C226" s="433">
        <v>18001036087</v>
      </c>
      <c r="D226" s="426" t="s">
        <v>464</v>
      </c>
      <c r="E226" s="381" t="s">
        <v>280</v>
      </c>
      <c r="F226" s="427">
        <v>93.75</v>
      </c>
      <c r="G226" s="380">
        <v>75</v>
      </c>
      <c r="H226" s="435">
        <v>18.75</v>
      </c>
      <c r="I226" s="189"/>
    </row>
    <row r="227" spans="1:9">
      <c r="A227" s="424">
        <v>219</v>
      </c>
      <c r="B227" s="377" t="s">
        <v>526</v>
      </c>
      <c r="C227" s="433">
        <v>18001036087</v>
      </c>
      <c r="D227" s="377" t="s">
        <v>464</v>
      </c>
      <c r="E227" s="381" t="s">
        <v>280</v>
      </c>
      <c r="F227" s="427">
        <v>93.75</v>
      </c>
      <c r="G227" s="380">
        <v>75</v>
      </c>
      <c r="H227" s="429">
        <v>18.75</v>
      </c>
      <c r="I227" s="189"/>
    </row>
    <row r="228" spans="1:9">
      <c r="A228" s="424">
        <v>220</v>
      </c>
      <c r="B228" s="426" t="s">
        <v>858</v>
      </c>
      <c r="C228" s="433">
        <v>18001069734</v>
      </c>
      <c r="D228" s="426" t="s">
        <v>767</v>
      </c>
      <c r="E228" s="381" t="s">
        <v>280</v>
      </c>
      <c r="F228" s="427">
        <v>62.5</v>
      </c>
      <c r="G228" s="428">
        <v>50</v>
      </c>
      <c r="H228" s="435">
        <v>12.5</v>
      </c>
      <c r="I228" s="189"/>
    </row>
    <row r="229" spans="1:9">
      <c r="A229" s="424">
        <v>221</v>
      </c>
      <c r="B229" s="426" t="s">
        <v>859</v>
      </c>
      <c r="C229" s="433">
        <v>18001011878</v>
      </c>
      <c r="D229" s="426" t="s">
        <v>767</v>
      </c>
      <c r="E229" s="381" t="s">
        <v>280</v>
      </c>
      <c r="F229" s="427">
        <v>93.75</v>
      </c>
      <c r="G229" s="428">
        <v>75</v>
      </c>
      <c r="H229" s="435">
        <v>18.75</v>
      </c>
      <c r="I229" s="189"/>
    </row>
    <row r="230" spans="1:9">
      <c r="A230" s="424">
        <v>222</v>
      </c>
      <c r="B230" s="426" t="s">
        <v>860</v>
      </c>
      <c r="C230" s="433">
        <v>18001023243</v>
      </c>
      <c r="D230" s="426" t="s">
        <v>767</v>
      </c>
      <c r="E230" s="381" t="s">
        <v>280</v>
      </c>
      <c r="F230" s="427">
        <v>93.75</v>
      </c>
      <c r="G230" s="428">
        <v>75</v>
      </c>
      <c r="H230" s="435">
        <v>18.75</v>
      </c>
      <c r="I230" s="189"/>
    </row>
    <row r="231" spans="1:9">
      <c r="A231" s="424">
        <v>223</v>
      </c>
      <c r="B231" s="426" t="s">
        <v>861</v>
      </c>
      <c r="C231" s="433">
        <v>18001046449</v>
      </c>
      <c r="D231" s="426" t="s">
        <v>767</v>
      </c>
      <c r="E231" s="381" t="s">
        <v>280</v>
      </c>
      <c r="F231" s="427">
        <v>62.5</v>
      </c>
      <c r="G231" s="428">
        <v>50</v>
      </c>
      <c r="H231" s="435">
        <v>12.5</v>
      </c>
      <c r="I231" s="189"/>
    </row>
    <row r="232" spans="1:9">
      <c r="A232" s="424">
        <v>224</v>
      </c>
      <c r="B232" s="426" t="s">
        <v>862</v>
      </c>
      <c r="C232" s="433">
        <v>18001008033</v>
      </c>
      <c r="D232" s="425" t="s">
        <v>790</v>
      </c>
      <c r="E232" s="381" t="s">
        <v>280</v>
      </c>
      <c r="F232" s="427">
        <v>125</v>
      </c>
      <c r="G232" s="378">
        <v>100</v>
      </c>
      <c r="H232" s="435">
        <v>25</v>
      </c>
      <c r="I232" s="189"/>
    </row>
    <row r="233" spans="1:9">
      <c r="A233" s="424">
        <v>225</v>
      </c>
      <c r="B233" s="426" t="s">
        <v>863</v>
      </c>
      <c r="C233" s="433">
        <v>18001049421</v>
      </c>
      <c r="D233" s="426" t="s">
        <v>772</v>
      </c>
      <c r="E233" s="381" t="s">
        <v>280</v>
      </c>
      <c r="F233" s="427">
        <v>25</v>
      </c>
      <c r="G233" s="428">
        <v>20</v>
      </c>
      <c r="H233" s="435">
        <v>5</v>
      </c>
      <c r="I233" s="189"/>
    </row>
    <row r="234" spans="1:9" ht="15.75">
      <c r="A234" s="424">
        <v>226</v>
      </c>
      <c r="B234" s="428" t="s">
        <v>440</v>
      </c>
      <c r="C234" s="439">
        <v>18001049421</v>
      </c>
      <c r="D234" s="428" t="s">
        <v>432</v>
      </c>
      <c r="E234" s="381" t="s">
        <v>280</v>
      </c>
      <c r="F234" s="427">
        <v>250</v>
      </c>
      <c r="G234" s="428">
        <v>200</v>
      </c>
      <c r="H234" s="429">
        <v>50</v>
      </c>
      <c r="I234" s="189"/>
    </row>
    <row r="235" spans="1:9">
      <c r="A235" s="424">
        <v>227</v>
      </c>
      <c r="B235" s="426" t="s">
        <v>864</v>
      </c>
      <c r="C235" s="433">
        <v>18001069814</v>
      </c>
      <c r="D235" s="426" t="s">
        <v>767</v>
      </c>
      <c r="E235" s="381" t="s">
        <v>280</v>
      </c>
      <c r="F235" s="427">
        <v>93.75</v>
      </c>
      <c r="G235" s="428">
        <v>75</v>
      </c>
      <c r="H235" s="435">
        <v>18.75</v>
      </c>
      <c r="I235" s="189"/>
    </row>
    <row r="236" spans="1:9">
      <c r="A236" s="424">
        <v>228</v>
      </c>
      <c r="B236" s="426" t="s">
        <v>865</v>
      </c>
      <c r="C236" s="433">
        <v>56001021080</v>
      </c>
      <c r="D236" s="377" t="s">
        <v>774</v>
      </c>
      <c r="E236" s="381" t="s">
        <v>280</v>
      </c>
      <c r="F236" s="427">
        <v>150</v>
      </c>
      <c r="G236" s="428">
        <v>120</v>
      </c>
      <c r="H236" s="435">
        <v>30</v>
      </c>
      <c r="I236" s="189"/>
    </row>
    <row r="237" spans="1:9">
      <c r="A237" s="424">
        <v>229</v>
      </c>
      <c r="B237" s="426" t="s">
        <v>866</v>
      </c>
      <c r="C237" s="433">
        <v>18001064653</v>
      </c>
      <c r="D237" s="377" t="s">
        <v>774</v>
      </c>
      <c r="E237" s="381" t="s">
        <v>280</v>
      </c>
      <c r="F237" s="427">
        <v>187.5</v>
      </c>
      <c r="G237" s="428">
        <v>150</v>
      </c>
      <c r="H237" s="435">
        <v>37.5</v>
      </c>
      <c r="I237" s="189"/>
    </row>
    <row r="238" spans="1:9">
      <c r="A238" s="424">
        <v>230</v>
      </c>
      <c r="B238" s="426" t="s">
        <v>867</v>
      </c>
      <c r="C238" s="433">
        <v>18001064349</v>
      </c>
      <c r="D238" s="426" t="s">
        <v>767</v>
      </c>
      <c r="E238" s="381" t="s">
        <v>280</v>
      </c>
      <c r="F238" s="427">
        <v>62.5</v>
      </c>
      <c r="G238" s="428">
        <v>50</v>
      </c>
      <c r="H238" s="435">
        <v>12.5</v>
      </c>
      <c r="I238" s="189"/>
    </row>
    <row r="239" spans="1:9">
      <c r="A239" s="424">
        <v>231</v>
      </c>
      <c r="B239" s="426" t="s">
        <v>868</v>
      </c>
      <c r="C239" s="433">
        <v>18001018407</v>
      </c>
      <c r="D239" s="426" t="s">
        <v>767</v>
      </c>
      <c r="E239" s="381" t="s">
        <v>280</v>
      </c>
      <c r="F239" s="427">
        <v>62.5</v>
      </c>
      <c r="G239" s="428">
        <v>50</v>
      </c>
      <c r="H239" s="435">
        <v>12.5</v>
      </c>
      <c r="I239" s="189"/>
    </row>
    <row r="240" spans="1:9">
      <c r="A240" s="424">
        <v>232</v>
      </c>
      <c r="B240" s="426" t="s">
        <v>869</v>
      </c>
      <c r="C240" s="433">
        <v>18001013401</v>
      </c>
      <c r="D240" s="426" t="s">
        <v>767</v>
      </c>
      <c r="E240" s="381" t="s">
        <v>280</v>
      </c>
      <c r="F240" s="427">
        <v>62.5</v>
      </c>
      <c r="G240" s="428">
        <v>50</v>
      </c>
      <c r="H240" s="435">
        <v>12.5</v>
      </c>
      <c r="I240" s="189"/>
    </row>
    <row r="241" spans="1:9">
      <c r="A241" s="424">
        <v>233</v>
      </c>
      <c r="B241" s="379" t="s">
        <v>870</v>
      </c>
      <c r="C241" s="437">
        <v>18001053288</v>
      </c>
      <c r="D241" s="379" t="s">
        <v>464</v>
      </c>
      <c r="E241" s="381" t="s">
        <v>280</v>
      </c>
      <c r="F241" s="427">
        <v>187.5</v>
      </c>
      <c r="G241" s="428">
        <v>150</v>
      </c>
      <c r="H241" s="429">
        <v>37.5</v>
      </c>
      <c r="I241" s="189"/>
    </row>
    <row r="242" spans="1:9">
      <c r="A242" s="424">
        <v>234</v>
      </c>
      <c r="B242" s="379" t="s">
        <v>870</v>
      </c>
      <c r="C242" s="437">
        <v>18001053288</v>
      </c>
      <c r="D242" s="379" t="s">
        <v>464</v>
      </c>
      <c r="E242" s="381" t="s">
        <v>280</v>
      </c>
      <c r="F242" s="427">
        <v>93.75</v>
      </c>
      <c r="G242" s="380">
        <v>75</v>
      </c>
      <c r="H242" s="435">
        <v>18.75</v>
      </c>
      <c r="I242" s="189"/>
    </row>
    <row r="243" spans="1:9">
      <c r="A243" s="424">
        <v>235</v>
      </c>
      <c r="B243" s="379" t="s">
        <v>870</v>
      </c>
      <c r="C243" s="437">
        <v>18001053288</v>
      </c>
      <c r="D243" s="377" t="s">
        <v>464</v>
      </c>
      <c r="E243" s="381" t="s">
        <v>280</v>
      </c>
      <c r="F243" s="427">
        <v>93.75</v>
      </c>
      <c r="G243" s="380">
        <v>75</v>
      </c>
      <c r="H243" s="429">
        <v>18.75</v>
      </c>
      <c r="I243" s="189"/>
    </row>
    <row r="244" spans="1:9">
      <c r="A244" s="424">
        <v>236</v>
      </c>
      <c r="B244" s="426" t="s">
        <v>871</v>
      </c>
      <c r="C244" s="433">
        <v>18001020439</v>
      </c>
      <c r="D244" s="426" t="s">
        <v>761</v>
      </c>
      <c r="E244" s="381" t="s">
        <v>280</v>
      </c>
      <c r="F244" s="427">
        <v>250</v>
      </c>
      <c r="G244" s="428">
        <v>200</v>
      </c>
      <c r="H244" s="429">
        <v>50</v>
      </c>
      <c r="I244" s="189"/>
    </row>
    <row r="245" spans="1:9">
      <c r="A245" s="424">
        <v>237</v>
      </c>
      <c r="B245" s="379" t="s">
        <v>473</v>
      </c>
      <c r="C245" s="437">
        <v>18001045953</v>
      </c>
      <c r="D245" s="379" t="s">
        <v>464</v>
      </c>
      <c r="E245" s="381" t="s">
        <v>280</v>
      </c>
      <c r="F245" s="427">
        <v>93.75</v>
      </c>
      <c r="G245" s="380">
        <v>75</v>
      </c>
      <c r="H245" s="435">
        <v>18.75</v>
      </c>
      <c r="I245" s="189"/>
    </row>
    <row r="246" spans="1:9">
      <c r="A246" s="424">
        <v>238</v>
      </c>
      <c r="B246" s="379" t="s">
        <v>473</v>
      </c>
      <c r="C246" s="437">
        <v>18001045953</v>
      </c>
      <c r="D246" s="377" t="s">
        <v>464</v>
      </c>
      <c r="E246" s="381" t="s">
        <v>280</v>
      </c>
      <c r="F246" s="427">
        <v>93.75</v>
      </c>
      <c r="G246" s="380">
        <v>75</v>
      </c>
      <c r="H246" s="429">
        <v>18.75</v>
      </c>
      <c r="I246" s="189"/>
    </row>
    <row r="247" spans="1:9">
      <c r="A247" s="424">
        <v>239</v>
      </c>
      <c r="B247" s="377" t="s">
        <v>872</v>
      </c>
      <c r="C247" s="430">
        <v>18001006288</v>
      </c>
      <c r="D247" s="379" t="s">
        <v>464</v>
      </c>
      <c r="E247" s="381" t="s">
        <v>280</v>
      </c>
      <c r="F247" s="427">
        <v>93.75</v>
      </c>
      <c r="G247" s="380">
        <v>75</v>
      </c>
      <c r="H247" s="435">
        <v>18.75</v>
      </c>
      <c r="I247" s="189"/>
    </row>
    <row r="248" spans="1:9">
      <c r="A248" s="424">
        <v>240</v>
      </c>
      <c r="B248" s="378" t="s">
        <v>872</v>
      </c>
      <c r="C248" s="430">
        <v>18001006288</v>
      </c>
      <c r="D248" s="428" t="s">
        <v>432</v>
      </c>
      <c r="E248" s="381" t="s">
        <v>280</v>
      </c>
      <c r="F248" s="427">
        <v>218.75</v>
      </c>
      <c r="G248" s="380">
        <v>175</v>
      </c>
      <c r="H248" s="429">
        <v>43.75</v>
      </c>
      <c r="I248" s="189"/>
    </row>
    <row r="249" spans="1:9">
      <c r="A249" s="424">
        <v>241</v>
      </c>
      <c r="B249" s="377" t="s">
        <v>527</v>
      </c>
      <c r="C249" s="433">
        <v>18801074002</v>
      </c>
      <c r="D249" s="426" t="s">
        <v>464</v>
      </c>
      <c r="E249" s="381" t="s">
        <v>280</v>
      </c>
      <c r="F249" s="427">
        <v>93.75</v>
      </c>
      <c r="G249" s="380">
        <v>75</v>
      </c>
      <c r="H249" s="435">
        <v>18.75</v>
      </c>
      <c r="I249" s="189"/>
    </row>
    <row r="250" spans="1:9">
      <c r="A250" s="424">
        <v>242</v>
      </c>
      <c r="B250" s="377" t="s">
        <v>527</v>
      </c>
      <c r="C250" s="433">
        <v>18801074002</v>
      </c>
      <c r="D250" s="377" t="s">
        <v>464</v>
      </c>
      <c r="E250" s="381" t="s">
        <v>280</v>
      </c>
      <c r="F250" s="427">
        <v>93.75</v>
      </c>
      <c r="G250" s="380">
        <v>75</v>
      </c>
      <c r="H250" s="429">
        <v>18.75</v>
      </c>
      <c r="I250" s="189"/>
    </row>
    <row r="251" spans="1:9">
      <c r="A251" s="424">
        <v>243</v>
      </c>
      <c r="B251" s="426" t="s">
        <v>873</v>
      </c>
      <c r="C251" s="433">
        <v>18001070105</v>
      </c>
      <c r="D251" s="377" t="s">
        <v>774</v>
      </c>
      <c r="E251" s="381" t="s">
        <v>280</v>
      </c>
      <c r="F251" s="427">
        <v>250</v>
      </c>
      <c r="G251" s="428">
        <v>200</v>
      </c>
      <c r="H251" s="435">
        <v>50</v>
      </c>
      <c r="I251" s="189"/>
    </row>
    <row r="252" spans="1:9" ht="15.75">
      <c r="A252" s="424">
        <v>244</v>
      </c>
      <c r="B252" s="428" t="s">
        <v>441</v>
      </c>
      <c r="C252" s="439">
        <v>18001011345</v>
      </c>
      <c r="D252" s="428" t="s">
        <v>432</v>
      </c>
      <c r="E252" s="381" t="s">
        <v>280</v>
      </c>
      <c r="F252" s="427">
        <v>312.5</v>
      </c>
      <c r="G252" s="428">
        <v>250</v>
      </c>
      <c r="H252" s="429">
        <v>62.5</v>
      </c>
      <c r="I252" s="189"/>
    </row>
    <row r="253" spans="1:9">
      <c r="A253" s="424">
        <v>245</v>
      </c>
      <c r="B253" s="377" t="s">
        <v>874</v>
      </c>
      <c r="C253" s="430">
        <v>18001013938</v>
      </c>
      <c r="D253" s="377" t="s">
        <v>847</v>
      </c>
      <c r="E253" s="381" t="s">
        <v>280</v>
      </c>
      <c r="F253" s="427">
        <v>2500</v>
      </c>
      <c r="G253" s="378">
        <v>2000</v>
      </c>
      <c r="H253" s="435">
        <v>500</v>
      </c>
      <c r="I253" s="189"/>
    </row>
    <row r="254" spans="1:9">
      <c r="A254" s="424">
        <v>246</v>
      </c>
      <c r="B254" s="426" t="s">
        <v>875</v>
      </c>
      <c r="C254" s="433">
        <v>18001048920</v>
      </c>
      <c r="D254" s="426" t="s">
        <v>772</v>
      </c>
      <c r="E254" s="381" t="s">
        <v>280</v>
      </c>
      <c r="F254" s="427">
        <v>25</v>
      </c>
      <c r="G254" s="428">
        <v>20</v>
      </c>
      <c r="H254" s="435">
        <v>5</v>
      </c>
      <c r="I254" s="189"/>
    </row>
    <row r="255" spans="1:9" ht="15.75">
      <c r="A255" s="424">
        <v>247</v>
      </c>
      <c r="B255" s="428" t="s">
        <v>442</v>
      </c>
      <c r="C255" s="439">
        <v>18001048920</v>
      </c>
      <c r="D255" s="428" t="s">
        <v>432</v>
      </c>
      <c r="E255" s="381" t="s">
        <v>280</v>
      </c>
      <c r="F255" s="427">
        <v>250</v>
      </c>
      <c r="G255" s="428">
        <v>200</v>
      </c>
      <c r="H255" s="429">
        <v>50</v>
      </c>
      <c r="I255" s="189"/>
    </row>
    <row r="256" spans="1:9">
      <c r="A256" s="424">
        <v>248</v>
      </c>
      <c r="B256" s="377" t="s">
        <v>876</v>
      </c>
      <c r="C256" s="430">
        <v>18001066546</v>
      </c>
      <c r="D256" s="431" t="s">
        <v>464</v>
      </c>
      <c r="E256" s="381" t="s">
        <v>280</v>
      </c>
      <c r="F256" s="427">
        <v>187.5</v>
      </c>
      <c r="G256" s="432">
        <v>150</v>
      </c>
      <c r="H256" s="429">
        <v>37.5</v>
      </c>
      <c r="I256" s="189"/>
    </row>
    <row r="257" spans="1:9">
      <c r="A257" s="424">
        <v>249</v>
      </c>
      <c r="B257" s="377" t="s">
        <v>876</v>
      </c>
      <c r="C257" s="430">
        <v>18001066546</v>
      </c>
      <c r="D257" s="379" t="s">
        <v>464</v>
      </c>
      <c r="E257" s="381" t="s">
        <v>280</v>
      </c>
      <c r="F257" s="427">
        <v>93.75</v>
      </c>
      <c r="G257" s="380">
        <v>75</v>
      </c>
      <c r="H257" s="435">
        <v>18.75</v>
      </c>
      <c r="I257" s="189"/>
    </row>
    <row r="258" spans="1:9">
      <c r="A258" s="424">
        <v>250</v>
      </c>
      <c r="B258" s="377" t="s">
        <v>876</v>
      </c>
      <c r="C258" s="430">
        <v>18001066546</v>
      </c>
      <c r="D258" s="377" t="s">
        <v>464</v>
      </c>
      <c r="E258" s="381" t="s">
        <v>280</v>
      </c>
      <c r="F258" s="427">
        <v>93.75</v>
      </c>
      <c r="G258" s="380">
        <v>75</v>
      </c>
      <c r="H258" s="429">
        <v>18.75</v>
      </c>
      <c r="I258" s="189"/>
    </row>
    <row r="259" spans="1:9">
      <c r="A259" s="424">
        <v>251</v>
      </c>
      <c r="B259" s="426" t="s">
        <v>877</v>
      </c>
      <c r="C259" s="433">
        <v>18001018299</v>
      </c>
      <c r="D259" s="426" t="s">
        <v>767</v>
      </c>
      <c r="E259" s="381" t="s">
        <v>280</v>
      </c>
      <c r="F259" s="427">
        <v>93.75</v>
      </c>
      <c r="G259" s="428">
        <v>75</v>
      </c>
      <c r="H259" s="435">
        <v>18.75</v>
      </c>
      <c r="I259" s="189"/>
    </row>
    <row r="260" spans="1:9">
      <c r="A260" s="424">
        <v>252</v>
      </c>
      <c r="B260" s="379" t="s">
        <v>528</v>
      </c>
      <c r="C260" s="437">
        <v>18001022549</v>
      </c>
      <c r="D260" s="379" t="s">
        <v>464</v>
      </c>
      <c r="E260" s="381" t="s">
        <v>280</v>
      </c>
      <c r="F260" s="427">
        <v>93.75</v>
      </c>
      <c r="G260" s="380">
        <v>75</v>
      </c>
      <c r="H260" s="435">
        <v>18.75</v>
      </c>
      <c r="I260" s="189"/>
    </row>
    <row r="261" spans="1:9">
      <c r="A261" s="424">
        <v>253</v>
      </c>
      <c r="B261" s="379" t="s">
        <v>528</v>
      </c>
      <c r="C261" s="437">
        <v>18001022549</v>
      </c>
      <c r="D261" s="377" t="s">
        <v>464</v>
      </c>
      <c r="E261" s="381" t="s">
        <v>280</v>
      </c>
      <c r="F261" s="427">
        <v>93.75</v>
      </c>
      <c r="G261" s="380">
        <v>75</v>
      </c>
      <c r="H261" s="429">
        <v>18.75</v>
      </c>
      <c r="I261" s="189"/>
    </row>
    <row r="262" spans="1:9">
      <c r="A262" s="424">
        <v>254</v>
      </c>
      <c r="B262" s="447" t="s">
        <v>878</v>
      </c>
      <c r="C262" s="425">
        <v>18001016382</v>
      </c>
      <c r="D262" s="426" t="s">
        <v>767</v>
      </c>
      <c r="E262" s="381" t="s">
        <v>280</v>
      </c>
      <c r="F262" s="427">
        <v>62.5</v>
      </c>
      <c r="G262" s="428">
        <v>50</v>
      </c>
      <c r="H262" s="435">
        <v>12.5</v>
      </c>
      <c r="I262" s="189"/>
    </row>
    <row r="263" spans="1:9">
      <c r="A263" s="424">
        <v>255</v>
      </c>
      <c r="B263" s="377" t="s">
        <v>879</v>
      </c>
      <c r="C263" s="430">
        <v>18001004012</v>
      </c>
      <c r="D263" s="431" t="s">
        <v>464</v>
      </c>
      <c r="E263" s="381" t="s">
        <v>280</v>
      </c>
      <c r="F263" s="427">
        <v>187.5</v>
      </c>
      <c r="G263" s="432">
        <v>150</v>
      </c>
      <c r="H263" s="429">
        <v>37.5</v>
      </c>
      <c r="I263" s="189"/>
    </row>
    <row r="264" spans="1:9">
      <c r="A264" s="424">
        <v>256</v>
      </c>
      <c r="B264" s="377" t="s">
        <v>879</v>
      </c>
      <c r="C264" s="430">
        <v>18001004012</v>
      </c>
      <c r="D264" s="379" t="s">
        <v>464</v>
      </c>
      <c r="E264" s="381" t="s">
        <v>280</v>
      </c>
      <c r="F264" s="427">
        <v>93.75</v>
      </c>
      <c r="G264" s="380">
        <v>75</v>
      </c>
      <c r="H264" s="435">
        <v>18.75</v>
      </c>
      <c r="I264" s="189"/>
    </row>
    <row r="265" spans="1:9">
      <c r="A265" s="424">
        <v>257</v>
      </c>
      <c r="B265" s="378" t="s">
        <v>879</v>
      </c>
      <c r="C265" s="430">
        <v>18001004012</v>
      </c>
      <c r="D265" s="428" t="s">
        <v>432</v>
      </c>
      <c r="E265" s="381" t="s">
        <v>280</v>
      </c>
      <c r="F265" s="427">
        <v>218.75</v>
      </c>
      <c r="G265" s="380">
        <v>175</v>
      </c>
      <c r="H265" s="429">
        <v>43.75</v>
      </c>
      <c r="I265" s="189"/>
    </row>
    <row r="266" spans="1:9">
      <c r="A266" s="424">
        <v>258</v>
      </c>
      <c r="B266" s="426" t="s">
        <v>880</v>
      </c>
      <c r="C266" s="433">
        <v>18001067630</v>
      </c>
      <c r="D266" s="426" t="s">
        <v>772</v>
      </c>
      <c r="E266" s="381" t="s">
        <v>280</v>
      </c>
      <c r="F266" s="427">
        <v>31.25</v>
      </c>
      <c r="G266" s="428">
        <v>25</v>
      </c>
      <c r="H266" s="435">
        <v>6.25</v>
      </c>
      <c r="I266" s="189"/>
    </row>
    <row r="267" spans="1:9">
      <c r="A267" s="424">
        <v>259</v>
      </c>
      <c r="B267" s="377" t="s">
        <v>474</v>
      </c>
      <c r="C267" s="433">
        <v>18001060345</v>
      </c>
      <c r="D267" s="426" t="s">
        <v>464</v>
      </c>
      <c r="E267" s="381" t="s">
        <v>280</v>
      </c>
      <c r="F267" s="427">
        <v>93.75</v>
      </c>
      <c r="G267" s="380">
        <v>75</v>
      </c>
      <c r="H267" s="435">
        <v>18.75</v>
      </c>
      <c r="I267" s="189"/>
    </row>
    <row r="268" spans="1:9">
      <c r="A268" s="424">
        <v>260</v>
      </c>
      <c r="B268" s="378" t="s">
        <v>474</v>
      </c>
      <c r="C268" s="433">
        <v>18001046989</v>
      </c>
      <c r="D268" s="428" t="s">
        <v>432</v>
      </c>
      <c r="E268" s="381" t="s">
        <v>280</v>
      </c>
      <c r="F268" s="427">
        <v>312.5</v>
      </c>
      <c r="G268" s="428">
        <v>250</v>
      </c>
      <c r="H268" s="429">
        <v>62.5</v>
      </c>
      <c r="I268" s="189"/>
    </row>
    <row r="269" spans="1:9">
      <c r="A269" s="424">
        <v>261</v>
      </c>
      <c r="B269" s="377" t="s">
        <v>474</v>
      </c>
      <c r="C269" s="433">
        <v>18001060345</v>
      </c>
      <c r="D269" s="377" t="s">
        <v>464</v>
      </c>
      <c r="E269" s="381" t="s">
        <v>280</v>
      </c>
      <c r="F269" s="427">
        <v>93.75</v>
      </c>
      <c r="G269" s="380">
        <v>75</v>
      </c>
      <c r="H269" s="429">
        <v>18.75</v>
      </c>
      <c r="I269" s="189"/>
    </row>
    <row r="270" spans="1:9">
      <c r="A270" s="424">
        <v>262</v>
      </c>
      <c r="B270" s="440" t="s">
        <v>881</v>
      </c>
      <c r="C270" s="425">
        <v>18001062057</v>
      </c>
      <c r="D270" s="426" t="s">
        <v>767</v>
      </c>
      <c r="E270" s="381" t="s">
        <v>280</v>
      </c>
      <c r="F270" s="427">
        <v>62.5</v>
      </c>
      <c r="G270" s="436">
        <v>50</v>
      </c>
      <c r="H270" s="435">
        <v>12.5</v>
      </c>
      <c r="I270" s="189"/>
    </row>
    <row r="271" spans="1:9">
      <c r="A271" s="424">
        <v>263</v>
      </c>
      <c r="B271" s="425" t="s">
        <v>882</v>
      </c>
      <c r="C271" s="425">
        <v>18001067559</v>
      </c>
      <c r="D271" s="425" t="s">
        <v>790</v>
      </c>
      <c r="E271" s="381" t="s">
        <v>280</v>
      </c>
      <c r="F271" s="427">
        <v>125</v>
      </c>
      <c r="G271" s="378">
        <v>100</v>
      </c>
      <c r="H271" s="435">
        <v>25</v>
      </c>
      <c r="I271" s="189"/>
    </row>
    <row r="272" spans="1:9">
      <c r="A272" s="424">
        <v>264</v>
      </c>
      <c r="B272" s="379" t="s">
        <v>589</v>
      </c>
      <c r="C272" s="437">
        <v>18001067060</v>
      </c>
      <c r="D272" s="379" t="s">
        <v>464</v>
      </c>
      <c r="E272" s="381" t="s">
        <v>280</v>
      </c>
      <c r="F272" s="427">
        <v>93.75</v>
      </c>
      <c r="G272" s="380">
        <v>75</v>
      </c>
      <c r="H272" s="435">
        <v>18.75</v>
      </c>
      <c r="I272" s="189"/>
    </row>
    <row r="273" spans="1:9">
      <c r="A273" s="424">
        <v>265</v>
      </c>
      <c r="B273" s="377" t="s">
        <v>647</v>
      </c>
      <c r="C273" s="433">
        <v>18001067631</v>
      </c>
      <c r="D273" s="426" t="s">
        <v>464</v>
      </c>
      <c r="E273" s="381" t="s">
        <v>280</v>
      </c>
      <c r="F273" s="427">
        <v>93.75</v>
      </c>
      <c r="G273" s="380">
        <v>75</v>
      </c>
      <c r="H273" s="435">
        <v>18.75</v>
      </c>
      <c r="I273" s="189"/>
    </row>
    <row r="274" spans="1:9">
      <c r="A274" s="424">
        <v>266</v>
      </c>
      <c r="B274" s="377" t="s">
        <v>647</v>
      </c>
      <c r="C274" s="433">
        <v>18001067631</v>
      </c>
      <c r="D274" s="377" t="s">
        <v>464</v>
      </c>
      <c r="E274" s="381" t="s">
        <v>280</v>
      </c>
      <c r="F274" s="427">
        <v>93.75</v>
      </c>
      <c r="G274" s="380">
        <v>75</v>
      </c>
      <c r="H274" s="429">
        <v>18.75</v>
      </c>
      <c r="I274" s="189"/>
    </row>
    <row r="275" spans="1:9">
      <c r="A275" s="424">
        <v>267</v>
      </c>
      <c r="B275" s="379" t="s">
        <v>529</v>
      </c>
      <c r="C275" s="437">
        <v>18001046727</v>
      </c>
      <c r="D275" s="379" t="s">
        <v>464</v>
      </c>
      <c r="E275" s="381" t="s">
        <v>280</v>
      </c>
      <c r="F275" s="427">
        <v>93.75</v>
      </c>
      <c r="G275" s="380">
        <v>75</v>
      </c>
      <c r="H275" s="435">
        <v>18.75</v>
      </c>
      <c r="I275" s="189"/>
    </row>
    <row r="276" spans="1:9">
      <c r="A276" s="424">
        <v>268</v>
      </c>
      <c r="B276" s="379" t="s">
        <v>529</v>
      </c>
      <c r="C276" s="437">
        <v>18001046727</v>
      </c>
      <c r="D276" s="377" t="s">
        <v>464</v>
      </c>
      <c r="E276" s="381" t="s">
        <v>280</v>
      </c>
      <c r="F276" s="427">
        <v>93.75</v>
      </c>
      <c r="G276" s="380">
        <v>75</v>
      </c>
      <c r="H276" s="429">
        <v>18.75</v>
      </c>
      <c r="I276" s="189"/>
    </row>
    <row r="277" spans="1:9">
      <c r="A277" s="424">
        <v>269</v>
      </c>
      <c r="B277" s="379" t="s">
        <v>883</v>
      </c>
      <c r="C277" s="437">
        <v>18001058831</v>
      </c>
      <c r="D277" s="379" t="s">
        <v>464</v>
      </c>
      <c r="E277" s="381" t="s">
        <v>280</v>
      </c>
      <c r="F277" s="427">
        <v>187.5</v>
      </c>
      <c r="G277" s="380">
        <v>150</v>
      </c>
      <c r="H277" s="435">
        <v>37.5</v>
      </c>
      <c r="I277" s="189"/>
    </row>
    <row r="278" spans="1:9">
      <c r="A278" s="424">
        <v>270</v>
      </c>
      <c r="B278" s="379" t="s">
        <v>883</v>
      </c>
      <c r="C278" s="437">
        <v>18001058831</v>
      </c>
      <c r="D278" s="379" t="s">
        <v>464</v>
      </c>
      <c r="E278" s="381" t="s">
        <v>280</v>
      </c>
      <c r="F278" s="427">
        <v>93.75</v>
      </c>
      <c r="G278" s="380">
        <v>75</v>
      </c>
      <c r="H278" s="435">
        <v>18.75</v>
      </c>
      <c r="I278" s="189"/>
    </row>
    <row r="279" spans="1:9">
      <c r="A279" s="424">
        <v>271</v>
      </c>
      <c r="B279" s="379" t="s">
        <v>883</v>
      </c>
      <c r="C279" s="437">
        <v>18001058831</v>
      </c>
      <c r="D279" s="377" t="s">
        <v>464</v>
      </c>
      <c r="E279" s="381" t="s">
        <v>280</v>
      </c>
      <c r="F279" s="427">
        <v>93.75</v>
      </c>
      <c r="G279" s="380">
        <v>75</v>
      </c>
      <c r="H279" s="429">
        <v>18.75</v>
      </c>
      <c r="I279" s="189"/>
    </row>
    <row r="280" spans="1:9">
      <c r="A280" s="424">
        <v>272</v>
      </c>
      <c r="B280" s="379" t="s">
        <v>590</v>
      </c>
      <c r="C280" s="437">
        <v>18001048677</v>
      </c>
      <c r="D280" s="379" t="s">
        <v>464</v>
      </c>
      <c r="E280" s="381" t="s">
        <v>280</v>
      </c>
      <c r="F280" s="427">
        <v>93.75</v>
      </c>
      <c r="G280" s="380">
        <v>75</v>
      </c>
      <c r="H280" s="435">
        <v>18.75</v>
      </c>
      <c r="I280" s="189"/>
    </row>
    <row r="281" spans="1:9">
      <c r="A281" s="424">
        <v>273</v>
      </c>
      <c r="B281" s="379" t="s">
        <v>475</v>
      </c>
      <c r="C281" s="437">
        <v>18001009451</v>
      </c>
      <c r="D281" s="379" t="s">
        <v>464</v>
      </c>
      <c r="E281" s="381" t="s">
        <v>280</v>
      </c>
      <c r="F281" s="427">
        <v>93.75</v>
      </c>
      <c r="G281" s="380">
        <v>75</v>
      </c>
      <c r="H281" s="435">
        <v>18.75</v>
      </c>
      <c r="I281" s="189"/>
    </row>
    <row r="282" spans="1:9">
      <c r="A282" s="424">
        <v>274</v>
      </c>
      <c r="B282" s="379" t="s">
        <v>475</v>
      </c>
      <c r="C282" s="437">
        <v>18001009451</v>
      </c>
      <c r="D282" s="377" t="s">
        <v>464</v>
      </c>
      <c r="E282" s="381" t="s">
        <v>280</v>
      </c>
      <c r="F282" s="427">
        <v>93.75</v>
      </c>
      <c r="G282" s="380">
        <v>75</v>
      </c>
      <c r="H282" s="429">
        <v>18.75</v>
      </c>
      <c r="I282" s="189"/>
    </row>
    <row r="283" spans="1:9">
      <c r="A283" s="424">
        <v>275</v>
      </c>
      <c r="B283" s="426" t="s">
        <v>884</v>
      </c>
      <c r="C283" s="433">
        <v>18001069707</v>
      </c>
      <c r="D283" s="377" t="s">
        <v>774</v>
      </c>
      <c r="E283" s="381" t="s">
        <v>280</v>
      </c>
      <c r="F283" s="427">
        <v>250</v>
      </c>
      <c r="G283" s="428">
        <v>200</v>
      </c>
      <c r="H283" s="435">
        <v>50</v>
      </c>
      <c r="I283" s="189"/>
    </row>
    <row r="284" spans="1:9">
      <c r="A284" s="424">
        <v>276</v>
      </c>
      <c r="B284" s="426" t="s">
        <v>884</v>
      </c>
      <c r="C284" s="433">
        <v>18001069707</v>
      </c>
      <c r="D284" s="426" t="s">
        <v>767</v>
      </c>
      <c r="E284" s="381" t="s">
        <v>280</v>
      </c>
      <c r="F284" s="427">
        <v>93.75</v>
      </c>
      <c r="G284" s="428">
        <v>75</v>
      </c>
      <c r="H284" s="435">
        <v>18.75</v>
      </c>
      <c r="I284" s="189"/>
    </row>
    <row r="285" spans="1:9">
      <c r="A285" s="424">
        <v>277</v>
      </c>
      <c r="B285" s="377" t="s">
        <v>885</v>
      </c>
      <c r="C285" s="430">
        <v>18001016617</v>
      </c>
      <c r="D285" s="431" t="s">
        <v>464</v>
      </c>
      <c r="E285" s="381" t="s">
        <v>280</v>
      </c>
      <c r="F285" s="427">
        <v>187.5</v>
      </c>
      <c r="G285" s="432">
        <v>150</v>
      </c>
      <c r="H285" s="429">
        <v>37.5</v>
      </c>
      <c r="I285" s="189"/>
    </row>
    <row r="286" spans="1:9">
      <c r="A286" s="424">
        <v>278</v>
      </c>
      <c r="B286" s="377" t="s">
        <v>885</v>
      </c>
      <c r="C286" s="430">
        <v>18001016617</v>
      </c>
      <c r="D286" s="379" t="s">
        <v>464</v>
      </c>
      <c r="E286" s="381" t="s">
        <v>280</v>
      </c>
      <c r="F286" s="427">
        <v>93.75</v>
      </c>
      <c r="G286" s="380">
        <v>75</v>
      </c>
      <c r="H286" s="435">
        <v>18.75</v>
      </c>
      <c r="I286" s="189"/>
    </row>
    <row r="287" spans="1:9">
      <c r="A287" s="424">
        <v>279</v>
      </c>
      <c r="B287" s="377" t="s">
        <v>885</v>
      </c>
      <c r="C287" s="430">
        <v>18001016617</v>
      </c>
      <c r="D287" s="377" t="s">
        <v>464</v>
      </c>
      <c r="E287" s="381" t="s">
        <v>280</v>
      </c>
      <c r="F287" s="427">
        <v>93.75</v>
      </c>
      <c r="G287" s="380">
        <v>75</v>
      </c>
      <c r="H287" s="429">
        <v>18.75</v>
      </c>
      <c r="I287" s="189"/>
    </row>
    <row r="288" spans="1:9">
      <c r="A288" s="424">
        <v>280</v>
      </c>
      <c r="B288" s="426" t="s">
        <v>886</v>
      </c>
      <c r="C288" s="433">
        <v>18001016914</v>
      </c>
      <c r="D288" s="426" t="s">
        <v>767</v>
      </c>
      <c r="E288" s="381" t="s">
        <v>280</v>
      </c>
      <c r="F288" s="427">
        <v>62.5</v>
      </c>
      <c r="G288" s="428">
        <v>50</v>
      </c>
      <c r="H288" s="435">
        <v>12.5</v>
      </c>
      <c r="I288" s="189"/>
    </row>
    <row r="289" spans="1:9">
      <c r="A289" s="424">
        <v>281</v>
      </c>
      <c r="B289" s="379" t="s">
        <v>591</v>
      </c>
      <c r="C289" s="437">
        <v>18001044194</v>
      </c>
      <c r="D289" s="379" t="s">
        <v>464</v>
      </c>
      <c r="E289" s="381" t="s">
        <v>280</v>
      </c>
      <c r="F289" s="427">
        <v>93.75</v>
      </c>
      <c r="G289" s="380">
        <v>75</v>
      </c>
      <c r="H289" s="435">
        <v>18.75</v>
      </c>
      <c r="I289" s="189"/>
    </row>
    <row r="290" spans="1:9">
      <c r="A290" s="424">
        <v>282</v>
      </c>
      <c r="B290" s="379" t="s">
        <v>476</v>
      </c>
      <c r="C290" s="437">
        <v>18001058824</v>
      </c>
      <c r="D290" s="379" t="s">
        <v>464</v>
      </c>
      <c r="E290" s="381" t="s">
        <v>280</v>
      </c>
      <c r="F290" s="427">
        <v>93.75</v>
      </c>
      <c r="G290" s="380">
        <v>75</v>
      </c>
      <c r="H290" s="435">
        <v>18.75</v>
      </c>
      <c r="I290" s="189"/>
    </row>
    <row r="291" spans="1:9">
      <c r="A291" s="424">
        <v>283</v>
      </c>
      <c r="B291" s="379" t="s">
        <v>476</v>
      </c>
      <c r="C291" s="437">
        <v>18001058824</v>
      </c>
      <c r="D291" s="377" t="s">
        <v>464</v>
      </c>
      <c r="E291" s="381" t="s">
        <v>280</v>
      </c>
      <c r="F291" s="427">
        <v>93.75</v>
      </c>
      <c r="G291" s="380">
        <v>75</v>
      </c>
      <c r="H291" s="429">
        <v>18.75</v>
      </c>
      <c r="I291" s="189"/>
    </row>
    <row r="292" spans="1:9">
      <c r="A292" s="424">
        <v>284</v>
      </c>
      <c r="B292" s="426" t="s">
        <v>887</v>
      </c>
      <c r="C292" s="433">
        <v>18001002521</v>
      </c>
      <c r="D292" s="426" t="s">
        <v>767</v>
      </c>
      <c r="E292" s="381" t="s">
        <v>280</v>
      </c>
      <c r="F292" s="427">
        <v>62.5</v>
      </c>
      <c r="G292" s="428">
        <v>50</v>
      </c>
      <c r="H292" s="435">
        <v>12.5</v>
      </c>
      <c r="I292" s="189"/>
    </row>
    <row r="293" spans="1:9">
      <c r="A293" s="424">
        <v>285</v>
      </c>
      <c r="B293" s="426" t="s">
        <v>443</v>
      </c>
      <c r="C293" s="433">
        <v>18001018216</v>
      </c>
      <c r="D293" s="426" t="s">
        <v>772</v>
      </c>
      <c r="E293" s="381" t="s">
        <v>280</v>
      </c>
      <c r="F293" s="427">
        <v>31.25</v>
      </c>
      <c r="G293" s="428">
        <v>25</v>
      </c>
      <c r="H293" s="435">
        <v>6.25</v>
      </c>
      <c r="I293" s="189"/>
    </row>
    <row r="294" spans="1:9" ht="15.75">
      <c r="A294" s="424">
        <v>286</v>
      </c>
      <c r="B294" s="428" t="s">
        <v>443</v>
      </c>
      <c r="C294" s="439">
        <v>18001018216</v>
      </c>
      <c r="D294" s="428" t="s">
        <v>432</v>
      </c>
      <c r="E294" s="381" t="s">
        <v>280</v>
      </c>
      <c r="F294" s="427">
        <v>250</v>
      </c>
      <c r="G294" s="428">
        <v>200</v>
      </c>
      <c r="H294" s="429">
        <v>50</v>
      </c>
      <c r="I294" s="189"/>
    </row>
    <row r="295" spans="1:9">
      <c r="A295" s="424">
        <v>287</v>
      </c>
      <c r="B295" s="379" t="s">
        <v>530</v>
      </c>
      <c r="C295" s="437">
        <v>18001051804</v>
      </c>
      <c r="D295" s="379" t="s">
        <v>464</v>
      </c>
      <c r="E295" s="381" t="s">
        <v>280</v>
      </c>
      <c r="F295" s="427">
        <v>93.75</v>
      </c>
      <c r="G295" s="380">
        <v>75</v>
      </c>
      <c r="H295" s="435">
        <v>18.75</v>
      </c>
      <c r="I295" s="189"/>
    </row>
    <row r="296" spans="1:9">
      <c r="A296" s="424">
        <v>288</v>
      </c>
      <c r="B296" s="379" t="s">
        <v>530</v>
      </c>
      <c r="C296" s="437">
        <v>18001051804</v>
      </c>
      <c r="D296" s="377" t="s">
        <v>464</v>
      </c>
      <c r="E296" s="381" t="s">
        <v>280</v>
      </c>
      <c r="F296" s="427">
        <v>93.75</v>
      </c>
      <c r="G296" s="380">
        <v>75</v>
      </c>
      <c r="H296" s="429">
        <v>18.75</v>
      </c>
      <c r="I296" s="189"/>
    </row>
    <row r="297" spans="1:9">
      <c r="A297" s="424">
        <v>289</v>
      </c>
      <c r="B297" s="426" t="s">
        <v>888</v>
      </c>
      <c r="C297" s="433">
        <v>18001024764</v>
      </c>
      <c r="D297" s="426" t="s">
        <v>767</v>
      </c>
      <c r="E297" s="381" t="s">
        <v>280</v>
      </c>
      <c r="F297" s="427">
        <v>93.75</v>
      </c>
      <c r="G297" s="428">
        <v>75</v>
      </c>
      <c r="H297" s="435">
        <v>18.75</v>
      </c>
      <c r="I297" s="189"/>
    </row>
    <row r="298" spans="1:9">
      <c r="A298" s="424">
        <v>290</v>
      </c>
      <c r="B298" s="377" t="s">
        <v>889</v>
      </c>
      <c r="C298" s="433">
        <v>18001009479</v>
      </c>
      <c r="D298" s="379" t="s">
        <v>464</v>
      </c>
      <c r="E298" s="381" t="s">
        <v>280</v>
      </c>
      <c r="F298" s="427">
        <v>187.5</v>
      </c>
      <c r="G298" s="428">
        <v>150</v>
      </c>
      <c r="H298" s="435">
        <v>37.5</v>
      </c>
      <c r="I298" s="189"/>
    </row>
    <row r="299" spans="1:9">
      <c r="A299" s="424">
        <v>291</v>
      </c>
      <c r="B299" s="426" t="s">
        <v>890</v>
      </c>
      <c r="C299" s="433">
        <v>55001001086</v>
      </c>
      <c r="D299" s="426" t="s">
        <v>767</v>
      </c>
      <c r="E299" s="381" t="s">
        <v>280</v>
      </c>
      <c r="F299" s="427">
        <v>93.75</v>
      </c>
      <c r="G299" s="428">
        <v>75</v>
      </c>
      <c r="H299" s="435">
        <v>18.75</v>
      </c>
      <c r="I299" s="189"/>
    </row>
    <row r="300" spans="1:9">
      <c r="A300" s="424">
        <v>292</v>
      </c>
      <c r="B300" s="379" t="s">
        <v>592</v>
      </c>
      <c r="C300" s="437">
        <v>18001051385</v>
      </c>
      <c r="D300" s="379" t="s">
        <v>464</v>
      </c>
      <c r="E300" s="381" t="s">
        <v>280</v>
      </c>
      <c r="F300" s="427">
        <v>93.75</v>
      </c>
      <c r="G300" s="380">
        <v>75</v>
      </c>
      <c r="H300" s="435">
        <v>18.75</v>
      </c>
      <c r="I300" s="189"/>
    </row>
    <row r="301" spans="1:9">
      <c r="A301" s="424">
        <v>293</v>
      </c>
      <c r="B301" s="426" t="s">
        <v>891</v>
      </c>
      <c r="C301" s="433">
        <v>18001058695</v>
      </c>
      <c r="D301" s="426" t="s">
        <v>767</v>
      </c>
      <c r="E301" s="381" t="s">
        <v>280</v>
      </c>
      <c r="F301" s="427">
        <v>62.5</v>
      </c>
      <c r="G301" s="428">
        <v>50</v>
      </c>
      <c r="H301" s="435">
        <v>12.5</v>
      </c>
      <c r="I301" s="189"/>
    </row>
    <row r="302" spans="1:9">
      <c r="A302" s="424">
        <v>294</v>
      </c>
      <c r="B302" s="379" t="s">
        <v>593</v>
      </c>
      <c r="C302" s="437">
        <v>18001015540</v>
      </c>
      <c r="D302" s="379" t="s">
        <v>464</v>
      </c>
      <c r="E302" s="381" t="s">
        <v>280</v>
      </c>
      <c r="F302" s="427">
        <v>93.75</v>
      </c>
      <c r="G302" s="380">
        <v>75</v>
      </c>
      <c r="H302" s="435">
        <v>18.75</v>
      </c>
      <c r="I302" s="189"/>
    </row>
    <row r="303" spans="1:9">
      <c r="A303" s="424">
        <v>295</v>
      </c>
      <c r="B303" s="426" t="s">
        <v>892</v>
      </c>
      <c r="C303" s="433">
        <v>19001068337</v>
      </c>
      <c r="D303" s="426" t="s">
        <v>767</v>
      </c>
      <c r="E303" s="381" t="s">
        <v>280</v>
      </c>
      <c r="F303" s="427">
        <v>93.75</v>
      </c>
      <c r="G303" s="428">
        <v>75</v>
      </c>
      <c r="H303" s="435">
        <v>18.75</v>
      </c>
      <c r="I303" s="189"/>
    </row>
    <row r="304" spans="1:9">
      <c r="A304" s="424">
        <v>296</v>
      </c>
      <c r="B304" s="377" t="s">
        <v>893</v>
      </c>
      <c r="C304" s="433">
        <v>18001022674</v>
      </c>
      <c r="D304" s="379" t="s">
        <v>464</v>
      </c>
      <c r="E304" s="381" t="s">
        <v>280</v>
      </c>
      <c r="F304" s="427">
        <v>187.5</v>
      </c>
      <c r="G304" s="428">
        <v>150</v>
      </c>
      <c r="H304" s="435">
        <v>37.5</v>
      </c>
      <c r="I304" s="189"/>
    </row>
    <row r="305" spans="1:9">
      <c r="A305" s="424">
        <v>297</v>
      </c>
      <c r="B305" s="377" t="s">
        <v>894</v>
      </c>
      <c r="C305" s="430" t="s">
        <v>895</v>
      </c>
      <c r="D305" s="431" t="s">
        <v>464</v>
      </c>
      <c r="E305" s="381" t="s">
        <v>280</v>
      </c>
      <c r="F305" s="427">
        <v>187.5</v>
      </c>
      <c r="G305" s="432">
        <v>150</v>
      </c>
      <c r="H305" s="429">
        <v>37.5</v>
      </c>
      <c r="I305" s="189"/>
    </row>
    <row r="306" spans="1:9">
      <c r="A306" s="424">
        <v>298</v>
      </c>
      <c r="B306" s="377" t="s">
        <v>894</v>
      </c>
      <c r="C306" s="430" t="s">
        <v>895</v>
      </c>
      <c r="D306" s="379" t="s">
        <v>464</v>
      </c>
      <c r="E306" s="381" t="s">
        <v>280</v>
      </c>
      <c r="F306" s="427">
        <v>93.75</v>
      </c>
      <c r="G306" s="380">
        <v>75</v>
      </c>
      <c r="H306" s="435">
        <v>18.75</v>
      </c>
      <c r="I306" s="189"/>
    </row>
    <row r="307" spans="1:9">
      <c r="A307" s="424">
        <v>299</v>
      </c>
      <c r="B307" s="377" t="s">
        <v>894</v>
      </c>
      <c r="C307" s="430" t="s">
        <v>895</v>
      </c>
      <c r="D307" s="377" t="s">
        <v>464</v>
      </c>
      <c r="E307" s="381" t="s">
        <v>280</v>
      </c>
      <c r="F307" s="427">
        <v>93.75</v>
      </c>
      <c r="G307" s="380">
        <v>75</v>
      </c>
      <c r="H307" s="429">
        <v>18.75</v>
      </c>
      <c r="I307" s="189"/>
    </row>
    <row r="308" spans="1:9">
      <c r="A308" s="424">
        <v>300</v>
      </c>
      <c r="B308" s="426" t="s">
        <v>896</v>
      </c>
      <c r="C308" s="433">
        <v>18001014630</v>
      </c>
      <c r="D308" s="426" t="s">
        <v>767</v>
      </c>
      <c r="E308" s="381" t="s">
        <v>280</v>
      </c>
      <c r="F308" s="427">
        <v>93.75</v>
      </c>
      <c r="G308" s="428">
        <v>75</v>
      </c>
      <c r="H308" s="435">
        <v>18.75</v>
      </c>
      <c r="I308" s="189"/>
    </row>
    <row r="309" spans="1:9">
      <c r="A309" s="424">
        <v>301</v>
      </c>
      <c r="B309" s="426" t="s">
        <v>897</v>
      </c>
      <c r="C309" s="433">
        <v>18001065785</v>
      </c>
      <c r="D309" s="377" t="s">
        <v>774</v>
      </c>
      <c r="E309" s="381" t="s">
        <v>280</v>
      </c>
      <c r="F309" s="427">
        <v>250</v>
      </c>
      <c r="G309" s="428">
        <v>200</v>
      </c>
      <c r="H309" s="435">
        <v>50</v>
      </c>
      <c r="I309" s="189"/>
    </row>
    <row r="310" spans="1:9">
      <c r="A310" s="424">
        <v>302</v>
      </c>
      <c r="B310" s="379" t="s">
        <v>531</v>
      </c>
      <c r="C310" s="437">
        <v>18001000724</v>
      </c>
      <c r="D310" s="379" t="s">
        <v>464</v>
      </c>
      <c r="E310" s="381" t="s">
        <v>280</v>
      </c>
      <c r="F310" s="427">
        <v>93.75</v>
      </c>
      <c r="G310" s="380">
        <v>75</v>
      </c>
      <c r="H310" s="435">
        <v>18.75</v>
      </c>
      <c r="I310" s="189"/>
    </row>
    <row r="311" spans="1:9">
      <c r="A311" s="424">
        <v>303</v>
      </c>
      <c r="B311" s="379" t="s">
        <v>531</v>
      </c>
      <c r="C311" s="437">
        <v>18001000724</v>
      </c>
      <c r="D311" s="377" t="s">
        <v>464</v>
      </c>
      <c r="E311" s="381" t="s">
        <v>280</v>
      </c>
      <c r="F311" s="427">
        <v>93.75</v>
      </c>
      <c r="G311" s="380">
        <v>75</v>
      </c>
      <c r="H311" s="429">
        <v>18.75</v>
      </c>
      <c r="I311" s="189"/>
    </row>
    <row r="312" spans="1:9">
      <c r="A312" s="424">
        <v>304</v>
      </c>
      <c r="B312" s="426" t="s">
        <v>898</v>
      </c>
      <c r="C312" s="433">
        <v>18001066258</v>
      </c>
      <c r="D312" s="426" t="s">
        <v>767</v>
      </c>
      <c r="E312" s="381" t="s">
        <v>280</v>
      </c>
      <c r="F312" s="427">
        <v>93.75</v>
      </c>
      <c r="G312" s="428">
        <v>75</v>
      </c>
      <c r="H312" s="435">
        <v>18.75</v>
      </c>
      <c r="I312" s="189"/>
    </row>
    <row r="313" spans="1:9">
      <c r="A313" s="424">
        <v>305</v>
      </c>
      <c r="B313" s="426" t="s">
        <v>899</v>
      </c>
      <c r="C313" s="433">
        <v>18001047119</v>
      </c>
      <c r="D313" s="426" t="s">
        <v>767</v>
      </c>
      <c r="E313" s="381" t="s">
        <v>280</v>
      </c>
      <c r="F313" s="427">
        <v>93.75</v>
      </c>
      <c r="G313" s="428">
        <v>75</v>
      </c>
      <c r="H313" s="435">
        <v>18.75</v>
      </c>
      <c r="I313" s="189"/>
    </row>
    <row r="314" spans="1:9">
      <c r="A314" s="424">
        <v>306</v>
      </c>
      <c r="B314" s="426" t="s">
        <v>900</v>
      </c>
      <c r="C314" s="433">
        <v>18001069333</v>
      </c>
      <c r="D314" s="377" t="s">
        <v>774</v>
      </c>
      <c r="E314" s="381" t="s">
        <v>280</v>
      </c>
      <c r="F314" s="427">
        <v>250</v>
      </c>
      <c r="G314" s="428">
        <v>200</v>
      </c>
      <c r="H314" s="435">
        <v>50</v>
      </c>
      <c r="I314" s="189"/>
    </row>
    <row r="315" spans="1:9">
      <c r="A315" s="424">
        <v>307</v>
      </c>
      <c r="B315" s="426" t="s">
        <v>901</v>
      </c>
      <c r="C315" s="433">
        <v>18001019739</v>
      </c>
      <c r="D315" s="426" t="s">
        <v>464</v>
      </c>
      <c r="E315" s="381" t="s">
        <v>280</v>
      </c>
      <c r="F315" s="427">
        <v>187.5</v>
      </c>
      <c r="G315" s="380">
        <v>150</v>
      </c>
      <c r="H315" s="435">
        <v>37.5</v>
      </c>
      <c r="I315" s="189"/>
    </row>
    <row r="316" spans="1:9">
      <c r="A316" s="424">
        <v>308</v>
      </c>
      <c r="B316" s="377" t="s">
        <v>901</v>
      </c>
      <c r="C316" s="433">
        <v>18001019739</v>
      </c>
      <c r="D316" s="426" t="s">
        <v>464</v>
      </c>
      <c r="E316" s="381" t="s">
        <v>280</v>
      </c>
      <c r="F316" s="427">
        <v>93.75</v>
      </c>
      <c r="G316" s="380">
        <v>75</v>
      </c>
      <c r="H316" s="435">
        <v>18.75</v>
      </c>
      <c r="I316" s="189"/>
    </row>
    <row r="317" spans="1:9">
      <c r="A317" s="424">
        <v>309</v>
      </c>
      <c r="B317" s="426" t="s">
        <v>901</v>
      </c>
      <c r="C317" s="433">
        <v>18001049735</v>
      </c>
      <c r="D317" s="426" t="s">
        <v>767</v>
      </c>
      <c r="E317" s="381" t="s">
        <v>280</v>
      </c>
      <c r="F317" s="427">
        <v>93.75</v>
      </c>
      <c r="G317" s="428">
        <v>75</v>
      </c>
      <c r="H317" s="435">
        <v>18.75</v>
      </c>
      <c r="I317" s="189"/>
    </row>
    <row r="318" spans="1:9">
      <c r="A318" s="424">
        <v>310</v>
      </c>
      <c r="B318" s="377" t="s">
        <v>901</v>
      </c>
      <c r="C318" s="433">
        <v>18001019739</v>
      </c>
      <c r="D318" s="377" t="s">
        <v>464</v>
      </c>
      <c r="E318" s="381" t="s">
        <v>280</v>
      </c>
      <c r="F318" s="427">
        <v>93.75</v>
      </c>
      <c r="G318" s="380">
        <v>75</v>
      </c>
      <c r="H318" s="429">
        <v>18.75</v>
      </c>
      <c r="I318" s="189"/>
    </row>
    <row r="319" spans="1:9">
      <c r="A319" s="424">
        <v>311</v>
      </c>
      <c r="B319" s="426" t="s">
        <v>902</v>
      </c>
      <c r="C319" s="433">
        <v>18001057420</v>
      </c>
      <c r="D319" s="426" t="s">
        <v>767</v>
      </c>
      <c r="E319" s="381" t="s">
        <v>280</v>
      </c>
      <c r="F319" s="427">
        <v>93.75</v>
      </c>
      <c r="G319" s="428">
        <v>75</v>
      </c>
      <c r="H319" s="435">
        <v>18.75</v>
      </c>
      <c r="I319" s="189"/>
    </row>
    <row r="320" spans="1:9">
      <c r="A320" s="424">
        <v>312</v>
      </c>
      <c r="B320" s="377" t="s">
        <v>903</v>
      </c>
      <c r="C320" s="430">
        <v>18001007571</v>
      </c>
      <c r="D320" s="377" t="s">
        <v>904</v>
      </c>
      <c r="E320" s="381" t="s">
        <v>280</v>
      </c>
      <c r="F320" s="427">
        <v>187.5</v>
      </c>
      <c r="G320" s="378">
        <v>150</v>
      </c>
      <c r="H320" s="435">
        <v>37.5</v>
      </c>
      <c r="I320" s="189"/>
    </row>
    <row r="321" spans="1:9">
      <c r="A321" s="424">
        <v>313</v>
      </c>
      <c r="B321" s="377" t="s">
        <v>905</v>
      </c>
      <c r="C321" s="430">
        <v>18001000019</v>
      </c>
      <c r="D321" s="379" t="s">
        <v>464</v>
      </c>
      <c r="E321" s="381" t="s">
        <v>280</v>
      </c>
      <c r="F321" s="427">
        <v>93.75</v>
      </c>
      <c r="G321" s="380">
        <v>75</v>
      </c>
      <c r="H321" s="435">
        <v>18.75</v>
      </c>
      <c r="I321" s="189"/>
    </row>
    <row r="322" spans="1:9">
      <c r="A322" s="424">
        <v>314</v>
      </c>
      <c r="B322" s="377" t="s">
        <v>905</v>
      </c>
      <c r="C322" s="430">
        <v>18001000019</v>
      </c>
      <c r="D322" s="377" t="s">
        <v>464</v>
      </c>
      <c r="E322" s="381" t="s">
        <v>280</v>
      </c>
      <c r="F322" s="427">
        <v>93.75</v>
      </c>
      <c r="G322" s="380">
        <v>75</v>
      </c>
      <c r="H322" s="429">
        <v>18.75</v>
      </c>
      <c r="I322" s="189"/>
    </row>
    <row r="323" spans="1:9">
      <c r="A323" s="424">
        <v>315</v>
      </c>
      <c r="B323" s="426" t="s">
        <v>906</v>
      </c>
      <c r="C323" s="433">
        <v>18001009672</v>
      </c>
      <c r="D323" s="425" t="s">
        <v>790</v>
      </c>
      <c r="E323" s="381" t="s">
        <v>280</v>
      </c>
      <c r="F323" s="427">
        <v>125</v>
      </c>
      <c r="G323" s="378">
        <v>100</v>
      </c>
      <c r="H323" s="435">
        <v>25</v>
      </c>
      <c r="I323" s="189"/>
    </row>
    <row r="324" spans="1:9">
      <c r="A324" s="424">
        <v>316</v>
      </c>
      <c r="B324" s="425" t="s">
        <v>907</v>
      </c>
      <c r="C324" s="425">
        <v>60001078351</v>
      </c>
      <c r="D324" s="426" t="s">
        <v>767</v>
      </c>
      <c r="E324" s="381" t="s">
        <v>280</v>
      </c>
      <c r="F324" s="427">
        <v>62.5</v>
      </c>
      <c r="G324" s="436">
        <v>50</v>
      </c>
      <c r="H324" s="435">
        <v>12.5</v>
      </c>
      <c r="I324" s="189"/>
    </row>
    <row r="325" spans="1:9">
      <c r="A325" s="424">
        <v>317</v>
      </c>
      <c r="B325" s="377" t="s">
        <v>594</v>
      </c>
      <c r="C325" s="433">
        <v>30001002950</v>
      </c>
      <c r="D325" s="426" t="s">
        <v>464</v>
      </c>
      <c r="E325" s="381" t="s">
        <v>280</v>
      </c>
      <c r="F325" s="427">
        <v>93.75</v>
      </c>
      <c r="G325" s="380">
        <v>75</v>
      </c>
      <c r="H325" s="435">
        <v>18.75</v>
      </c>
      <c r="I325" s="189"/>
    </row>
    <row r="326" spans="1:9">
      <c r="A326" s="424">
        <v>318</v>
      </c>
      <c r="B326" s="379" t="s">
        <v>595</v>
      </c>
      <c r="C326" s="437">
        <v>18001005748</v>
      </c>
      <c r="D326" s="379" t="s">
        <v>464</v>
      </c>
      <c r="E326" s="381" t="s">
        <v>280</v>
      </c>
      <c r="F326" s="427">
        <v>93.75</v>
      </c>
      <c r="G326" s="380">
        <v>75</v>
      </c>
      <c r="H326" s="435">
        <v>18.75</v>
      </c>
      <c r="I326" s="189"/>
    </row>
    <row r="327" spans="1:9">
      <c r="A327" s="424">
        <v>319</v>
      </c>
      <c r="B327" s="426" t="s">
        <v>908</v>
      </c>
      <c r="C327" s="433">
        <v>18001065106</v>
      </c>
      <c r="D327" s="426" t="s">
        <v>767</v>
      </c>
      <c r="E327" s="381" t="s">
        <v>280</v>
      </c>
      <c r="F327" s="427">
        <v>93.75</v>
      </c>
      <c r="G327" s="428">
        <v>75</v>
      </c>
      <c r="H327" s="435">
        <v>18.75</v>
      </c>
      <c r="I327" s="189"/>
    </row>
    <row r="328" spans="1:9">
      <c r="A328" s="424">
        <v>320</v>
      </c>
      <c r="B328" s="379" t="s">
        <v>532</v>
      </c>
      <c r="C328" s="437">
        <v>18001006859</v>
      </c>
      <c r="D328" s="379" t="s">
        <v>464</v>
      </c>
      <c r="E328" s="381" t="s">
        <v>280</v>
      </c>
      <c r="F328" s="427">
        <v>93.75</v>
      </c>
      <c r="G328" s="380">
        <v>75</v>
      </c>
      <c r="H328" s="435">
        <v>18.75</v>
      </c>
      <c r="I328" s="189"/>
    </row>
    <row r="329" spans="1:9">
      <c r="A329" s="424">
        <v>321</v>
      </c>
      <c r="B329" s="379" t="s">
        <v>532</v>
      </c>
      <c r="C329" s="437">
        <v>18001006859</v>
      </c>
      <c r="D329" s="377" t="s">
        <v>464</v>
      </c>
      <c r="E329" s="381" t="s">
        <v>280</v>
      </c>
      <c r="F329" s="427">
        <v>93.75</v>
      </c>
      <c r="G329" s="380">
        <v>75</v>
      </c>
      <c r="H329" s="429">
        <v>18.75</v>
      </c>
      <c r="I329" s="189"/>
    </row>
    <row r="330" spans="1:9">
      <c r="A330" s="424">
        <v>322</v>
      </c>
      <c r="B330" s="426" t="s">
        <v>533</v>
      </c>
      <c r="C330" s="433">
        <v>18001012740</v>
      </c>
      <c r="D330" s="426" t="s">
        <v>772</v>
      </c>
      <c r="E330" s="381" t="s">
        <v>280</v>
      </c>
      <c r="F330" s="427">
        <v>31.25</v>
      </c>
      <c r="G330" s="428">
        <v>25</v>
      </c>
      <c r="H330" s="435">
        <v>6.25</v>
      </c>
      <c r="I330" s="189"/>
    </row>
    <row r="331" spans="1:9">
      <c r="A331" s="424">
        <v>323</v>
      </c>
      <c r="B331" s="378" t="s">
        <v>533</v>
      </c>
      <c r="C331" s="433">
        <v>18001012740</v>
      </c>
      <c r="D331" s="428" t="s">
        <v>432</v>
      </c>
      <c r="E331" s="381" t="s">
        <v>280</v>
      </c>
      <c r="F331" s="427">
        <v>312.5</v>
      </c>
      <c r="G331" s="428">
        <v>250</v>
      </c>
      <c r="H331" s="429">
        <v>62.5</v>
      </c>
      <c r="I331" s="189"/>
    </row>
    <row r="332" spans="1:9">
      <c r="A332" s="424">
        <v>324</v>
      </c>
      <c r="B332" s="426" t="s">
        <v>909</v>
      </c>
      <c r="C332" s="433">
        <v>18001063022</v>
      </c>
      <c r="D332" s="425" t="s">
        <v>790</v>
      </c>
      <c r="E332" s="381" t="s">
        <v>280</v>
      </c>
      <c r="F332" s="427">
        <v>125</v>
      </c>
      <c r="G332" s="378">
        <v>100</v>
      </c>
      <c r="H332" s="435">
        <v>25</v>
      </c>
      <c r="I332" s="189"/>
    </row>
    <row r="333" spans="1:9">
      <c r="A333" s="424">
        <v>325</v>
      </c>
      <c r="B333" s="377" t="s">
        <v>596</v>
      </c>
      <c r="C333" s="433">
        <v>18001052573</v>
      </c>
      <c r="D333" s="426" t="s">
        <v>464</v>
      </c>
      <c r="E333" s="381" t="s">
        <v>280</v>
      </c>
      <c r="F333" s="427">
        <v>93.75</v>
      </c>
      <c r="G333" s="380">
        <v>75</v>
      </c>
      <c r="H333" s="435">
        <v>18.75</v>
      </c>
      <c r="I333" s="189"/>
    </row>
    <row r="334" spans="1:9">
      <c r="A334" s="424">
        <v>326</v>
      </c>
      <c r="B334" s="377" t="s">
        <v>910</v>
      </c>
      <c r="C334" s="430">
        <v>18001020460</v>
      </c>
      <c r="D334" s="431" t="s">
        <v>464</v>
      </c>
      <c r="E334" s="381" t="s">
        <v>280</v>
      </c>
      <c r="F334" s="427">
        <v>187.5</v>
      </c>
      <c r="G334" s="432">
        <v>150</v>
      </c>
      <c r="H334" s="429">
        <v>37.5</v>
      </c>
      <c r="I334" s="189"/>
    </row>
    <row r="335" spans="1:9">
      <c r="A335" s="424">
        <v>327</v>
      </c>
      <c r="B335" s="377" t="s">
        <v>910</v>
      </c>
      <c r="C335" s="430">
        <v>18001020460</v>
      </c>
      <c r="D335" s="379" t="s">
        <v>464</v>
      </c>
      <c r="E335" s="381" t="s">
        <v>280</v>
      </c>
      <c r="F335" s="427">
        <v>93.75</v>
      </c>
      <c r="G335" s="380">
        <v>75</v>
      </c>
      <c r="H335" s="435">
        <v>18.75</v>
      </c>
      <c r="I335" s="189"/>
    </row>
    <row r="336" spans="1:9">
      <c r="A336" s="424">
        <v>328</v>
      </c>
      <c r="B336" s="377" t="s">
        <v>910</v>
      </c>
      <c r="C336" s="430">
        <v>18001020460</v>
      </c>
      <c r="D336" s="377" t="s">
        <v>464</v>
      </c>
      <c r="E336" s="381" t="s">
        <v>280</v>
      </c>
      <c r="F336" s="427">
        <v>93.75</v>
      </c>
      <c r="G336" s="380">
        <v>75</v>
      </c>
      <c r="H336" s="429">
        <v>18.75</v>
      </c>
      <c r="I336" s="189"/>
    </row>
    <row r="337" spans="1:9">
      <c r="A337" s="424">
        <v>329</v>
      </c>
      <c r="B337" s="426" t="s">
        <v>911</v>
      </c>
      <c r="C337" s="433">
        <v>18901073956</v>
      </c>
      <c r="D337" s="377" t="s">
        <v>774</v>
      </c>
      <c r="E337" s="381" t="s">
        <v>280</v>
      </c>
      <c r="F337" s="427">
        <v>150</v>
      </c>
      <c r="G337" s="428">
        <v>120</v>
      </c>
      <c r="H337" s="435">
        <v>30</v>
      </c>
      <c r="I337" s="189"/>
    </row>
    <row r="338" spans="1:9">
      <c r="A338" s="424">
        <v>330</v>
      </c>
      <c r="B338" s="379" t="s">
        <v>477</v>
      </c>
      <c r="C338" s="437">
        <v>18001069351</v>
      </c>
      <c r="D338" s="379" t="s">
        <v>464</v>
      </c>
      <c r="E338" s="381" t="s">
        <v>280</v>
      </c>
      <c r="F338" s="427">
        <v>93.75</v>
      </c>
      <c r="G338" s="380">
        <v>75</v>
      </c>
      <c r="H338" s="435">
        <v>18.75</v>
      </c>
      <c r="I338" s="189"/>
    </row>
    <row r="339" spans="1:9">
      <c r="A339" s="424">
        <v>331</v>
      </c>
      <c r="B339" s="379" t="s">
        <v>477</v>
      </c>
      <c r="C339" s="437">
        <v>18001069351</v>
      </c>
      <c r="D339" s="377" t="s">
        <v>464</v>
      </c>
      <c r="E339" s="381" t="s">
        <v>280</v>
      </c>
      <c r="F339" s="427">
        <v>93.75</v>
      </c>
      <c r="G339" s="380">
        <v>75</v>
      </c>
      <c r="H339" s="429">
        <v>18.75</v>
      </c>
      <c r="I339" s="189"/>
    </row>
    <row r="340" spans="1:9">
      <c r="A340" s="424">
        <v>332</v>
      </c>
      <c r="B340" s="426" t="s">
        <v>912</v>
      </c>
      <c r="C340" s="433">
        <v>18001042184</v>
      </c>
      <c r="D340" s="426" t="s">
        <v>767</v>
      </c>
      <c r="E340" s="381" t="s">
        <v>280</v>
      </c>
      <c r="F340" s="427">
        <v>93.75</v>
      </c>
      <c r="G340" s="428">
        <v>75</v>
      </c>
      <c r="H340" s="435">
        <v>18.75</v>
      </c>
      <c r="I340" s="189"/>
    </row>
    <row r="341" spans="1:9">
      <c r="A341" s="424">
        <v>333</v>
      </c>
      <c r="B341" s="426" t="s">
        <v>913</v>
      </c>
      <c r="C341" s="433">
        <v>18001003283</v>
      </c>
      <c r="D341" s="426" t="s">
        <v>432</v>
      </c>
      <c r="E341" s="381" t="s">
        <v>280</v>
      </c>
      <c r="F341" s="427">
        <v>250</v>
      </c>
      <c r="G341" s="428">
        <v>200</v>
      </c>
      <c r="H341" s="429">
        <v>50</v>
      </c>
      <c r="I341" s="189"/>
    </row>
    <row r="342" spans="1:9">
      <c r="A342" s="424">
        <v>334</v>
      </c>
      <c r="B342" s="428" t="s">
        <v>913</v>
      </c>
      <c r="C342" s="433">
        <v>18001003283</v>
      </c>
      <c r="D342" s="428" t="s">
        <v>432</v>
      </c>
      <c r="E342" s="381" t="s">
        <v>280</v>
      </c>
      <c r="F342" s="427">
        <v>250</v>
      </c>
      <c r="G342" s="428">
        <v>200</v>
      </c>
      <c r="H342" s="429">
        <v>50</v>
      </c>
      <c r="I342" s="189"/>
    </row>
    <row r="343" spans="1:9">
      <c r="A343" s="424">
        <v>335</v>
      </c>
      <c r="B343" s="426" t="s">
        <v>914</v>
      </c>
      <c r="C343" s="433">
        <v>18101073868</v>
      </c>
      <c r="D343" s="426" t="s">
        <v>767</v>
      </c>
      <c r="E343" s="381" t="s">
        <v>280</v>
      </c>
      <c r="F343" s="427">
        <v>93.75</v>
      </c>
      <c r="G343" s="428">
        <v>75</v>
      </c>
      <c r="H343" s="435">
        <v>18.75</v>
      </c>
      <c r="I343" s="189"/>
    </row>
    <row r="344" spans="1:9">
      <c r="A344" s="424">
        <v>336</v>
      </c>
      <c r="B344" s="426" t="s">
        <v>915</v>
      </c>
      <c r="C344" s="433">
        <v>18001046164</v>
      </c>
      <c r="D344" s="426" t="s">
        <v>767</v>
      </c>
      <c r="E344" s="381" t="s">
        <v>280</v>
      </c>
      <c r="F344" s="427">
        <v>93.75</v>
      </c>
      <c r="G344" s="428">
        <v>75</v>
      </c>
      <c r="H344" s="435">
        <v>18.75</v>
      </c>
      <c r="I344" s="189"/>
    </row>
    <row r="345" spans="1:9">
      <c r="A345" s="424">
        <v>337</v>
      </c>
      <c r="B345" s="426" t="s">
        <v>444</v>
      </c>
      <c r="C345" s="433">
        <v>18001022064</v>
      </c>
      <c r="D345" s="426" t="s">
        <v>772</v>
      </c>
      <c r="E345" s="381" t="s">
        <v>280</v>
      </c>
      <c r="F345" s="427">
        <v>31.25</v>
      </c>
      <c r="G345" s="428">
        <v>25</v>
      </c>
      <c r="H345" s="435">
        <v>6.25</v>
      </c>
      <c r="I345" s="189"/>
    </row>
    <row r="346" spans="1:9" ht="15.75">
      <c r="A346" s="424">
        <v>338</v>
      </c>
      <c r="B346" s="428" t="s">
        <v>444</v>
      </c>
      <c r="C346" s="439">
        <v>18001022064</v>
      </c>
      <c r="D346" s="428" t="s">
        <v>432</v>
      </c>
      <c r="E346" s="381" t="s">
        <v>280</v>
      </c>
      <c r="F346" s="427">
        <v>250</v>
      </c>
      <c r="G346" s="428">
        <v>200</v>
      </c>
      <c r="H346" s="429">
        <v>50</v>
      </c>
      <c r="I346" s="189"/>
    </row>
    <row r="347" spans="1:9">
      <c r="A347" s="424">
        <v>339</v>
      </c>
      <c r="B347" s="379" t="s">
        <v>597</v>
      </c>
      <c r="C347" s="437">
        <v>18001056704</v>
      </c>
      <c r="D347" s="379" t="s">
        <v>464</v>
      </c>
      <c r="E347" s="381" t="s">
        <v>280</v>
      </c>
      <c r="F347" s="427">
        <v>93.75</v>
      </c>
      <c r="G347" s="380">
        <v>75</v>
      </c>
      <c r="H347" s="435">
        <v>18.75</v>
      </c>
      <c r="I347" s="189"/>
    </row>
    <row r="348" spans="1:9">
      <c r="A348" s="424">
        <v>340</v>
      </c>
      <c r="B348" s="426" t="s">
        <v>916</v>
      </c>
      <c r="C348" s="433">
        <v>60001118207</v>
      </c>
      <c r="D348" s="426" t="s">
        <v>432</v>
      </c>
      <c r="E348" s="381" t="s">
        <v>280</v>
      </c>
      <c r="F348" s="427">
        <v>250</v>
      </c>
      <c r="G348" s="428">
        <v>200</v>
      </c>
      <c r="H348" s="429">
        <v>50</v>
      </c>
      <c r="I348" s="189"/>
    </row>
    <row r="349" spans="1:9">
      <c r="A349" s="424">
        <v>341</v>
      </c>
      <c r="B349" s="426" t="s">
        <v>916</v>
      </c>
      <c r="C349" s="433">
        <v>60001118207</v>
      </c>
      <c r="D349" s="426" t="s">
        <v>772</v>
      </c>
      <c r="E349" s="381" t="s">
        <v>280</v>
      </c>
      <c r="F349" s="427">
        <v>25</v>
      </c>
      <c r="G349" s="428">
        <v>20</v>
      </c>
      <c r="H349" s="435">
        <v>5</v>
      </c>
      <c r="I349" s="189"/>
    </row>
    <row r="350" spans="1:9">
      <c r="A350" s="424">
        <v>342</v>
      </c>
      <c r="B350" s="428" t="s">
        <v>916</v>
      </c>
      <c r="C350" s="433">
        <v>60001118207</v>
      </c>
      <c r="D350" s="428" t="s">
        <v>432</v>
      </c>
      <c r="E350" s="381" t="s">
        <v>280</v>
      </c>
      <c r="F350" s="427">
        <v>250</v>
      </c>
      <c r="G350" s="428">
        <v>200</v>
      </c>
      <c r="H350" s="429">
        <v>50</v>
      </c>
      <c r="I350" s="189"/>
    </row>
    <row r="351" spans="1:9">
      <c r="A351" s="424">
        <v>343</v>
      </c>
      <c r="B351" s="377" t="s">
        <v>646</v>
      </c>
      <c r="C351" s="433">
        <v>18901077457</v>
      </c>
      <c r="D351" s="426" t="s">
        <v>464</v>
      </c>
      <c r="E351" s="381" t="s">
        <v>280</v>
      </c>
      <c r="F351" s="427">
        <v>93.75</v>
      </c>
      <c r="G351" s="380">
        <v>75</v>
      </c>
      <c r="H351" s="435">
        <v>18.75</v>
      </c>
      <c r="I351" s="189"/>
    </row>
    <row r="352" spans="1:9">
      <c r="A352" s="424">
        <v>344</v>
      </c>
      <c r="B352" s="377" t="s">
        <v>646</v>
      </c>
      <c r="C352" s="433">
        <v>18901077457</v>
      </c>
      <c r="D352" s="377" t="s">
        <v>464</v>
      </c>
      <c r="E352" s="381" t="s">
        <v>280</v>
      </c>
      <c r="F352" s="427">
        <v>93.75</v>
      </c>
      <c r="G352" s="380">
        <v>75</v>
      </c>
      <c r="H352" s="429">
        <v>18.75</v>
      </c>
      <c r="I352" s="189"/>
    </row>
    <row r="353" spans="1:9">
      <c r="A353" s="424">
        <v>345</v>
      </c>
      <c r="B353" s="379" t="s">
        <v>534</v>
      </c>
      <c r="C353" s="437">
        <v>18001007135</v>
      </c>
      <c r="D353" s="379" t="s">
        <v>464</v>
      </c>
      <c r="E353" s="381" t="s">
        <v>280</v>
      </c>
      <c r="F353" s="427">
        <v>93.75</v>
      </c>
      <c r="G353" s="380">
        <v>75</v>
      </c>
      <c r="H353" s="435">
        <v>18.75</v>
      </c>
      <c r="I353" s="189"/>
    </row>
    <row r="354" spans="1:9">
      <c r="A354" s="424">
        <v>346</v>
      </c>
      <c r="B354" s="379" t="s">
        <v>534</v>
      </c>
      <c r="C354" s="437">
        <v>18001007135</v>
      </c>
      <c r="D354" s="377" t="s">
        <v>464</v>
      </c>
      <c r="E354" s="381" t="s">
        <v>280</v>
      </c>
      <c r="F354" s="427">
        <v>93.75</v>
      </c>
      <c r="G354" s="380">
        <v>75</v>
      </c>
      <c r="H354" s="429">
        <v>18.75</v>
      </c>
      <c r="I354" s="189"/>
    </row>
    <row r="355" spans="1:9">
      <c r="A355" s="424">
        <v>347</v>
      </c>
      <c r="B355" s="426" t="s">
        <v>917</v>
      </c>
      <c r="C355" s="433">
        <v>18001033335</v>
      </c>
      <c r="D355" s="426" t="s">
        <v>772</v>
      </c>
      <c r="E355" s="381" t="s">
        <v>280</v>
      </c>
      <c r="F355" s="427">
        <v>31.25</v>
      </c>
      <c r="G355" s="428">
        <v>25</v>
      </c>
      <c r="H355" s="435">
        <v>6.25</v>
      </c>
      <c r="I355" s="189"/>
    </row>
    <row r="356" spans="1:9">
      <c r="A356" s="424">
        <v>348</v>
      </c>
      <c r="B356" s="380" t="s">
        <v>598</v>
      </c>
      <c r="C356" s="437">
        <v>18001069297</v>
      </c>
      <c r="D356" s="428" t="s">
        <v>432</v>
      </c>
      <c r="E356" s="381" t="s">
        <v>280</v>
      </c>
      <c r="F356" s="427">
        <v>312.5</v>
      </c>
      <c r="G356" s="380">
        <v>250</v>
      </c>
      <c r="H356" s="429">
        <v>62.5</v>
      </c>
      <c r="I356" s="189"/>
    </row>
    <row r="357" spans="1:9">
      <c r="A357" s="424">
        <v>349</v>
      </c>
      <c r="B357" s="426" t="s">
        <v>918</v>
      </c>
      <c r="C357" s="433">
        <v>18001065743</v>
      </c>
      <c r="D357" s="426" t="s">
        <v>767</v>
      </c>
      <c r="E357" s="381" t="s">
        <v>280</v>
      </c>
      <c r="F357" s="427">
        <v>93.75</v>
      </c>
      <c r="G357" s="428">
        <v>75</v>
      </c>
      <c r="H357" s="435">
        <v>18.75</v>
      </c>
      <c r="I357" s="189"/>
    </row>
    <row r="358" spans="1:9">
      <c r="A358" s="424">
        <v>350</v>
      </c>
      <c r="B358" s="379" t="s">
        <v>599</v>
      </c>
      <c r="C358" s="437">
        <v>18001007048</v>
      </c>
      <c r="D358" s="379" t="s">
        <v>464</v>
      </c>
      <c r="E358" s="381" t="s">
        <v>280</v>
      </c>
      <c r="F358" s="427">
        <v>93.75</v>
      </c>
      <c r="G358" s="380">
        <v>75</v>
      </c>
      <c r="H358" s="435">
        <v>18.75</v>
      </c>
      <c r="I358" s="189"/>
    </row>
    <row r="359" spans="1:9">
      <c r="A359" s="424">
        <v>351</v>
      </c>
      <c r="B359" s="426" t="s">
        <v>919</v>
      </c>
      <c r="C359" s="433">
        <v>18001010567</v>
      </c>
      <c r="D359" s="426" t="s">
        <v>772</v>
      </c>
      <c r="E359" s="381" t="s">
        <v>280</v>
      </c>
      <c r="F359" s="427">
        <v>31.25</v>
      </c>
      <c r="G359" s="428">
        <v>25</v>
      </c>
      <c r="H359" s="435">
        <v>6.25</v>
      </c>
      <c r="I359" s="189"/>
    </row>
    <row r="360" spans="1:9">
      <c r="A360" s="424">
        <v>352</v>
      </c>
      <c r="B360" s="426" t="s">
        <v>920</v>
      </c>
      <c r="C360" s="433">
        <v>18001054771</v>
      </c>
      <c r="D360" s="426" t="s">
        <v>772</v>
      </c>
      <c r="E360" s="381" t="s">
        <v>280</v>
      </c>
      <c r="F360" s="427">
        <v>31.25</v>
      </c>
      <c r="G360" s="428">
        <v>25</v>
      </c>
      <c r="H360" s="435">
        <v>6.25</v>
      </c>
      <c r="I360" s="189"/>
    </row>
    <row r="361" spans="1:9" ht="15.75">
      <c r="A361" s="424">
        <v>353</v>
      </c>
      <c r="B361" s="428" t="s">
        <v>445</v>
      </c>
      <c r="C361" s="439">
        <v>18001054771</v>
      </c>
      <c r="D361" s="428" t="s">
        <v>432</v>
      </c>
      <c r="E361" s="381" t="s">
        <v>280</v>
      </c>
      <c r="F361" s="427">
        <v>250</v>
      </c>
      <c r="G361" s="428">
        <v>200</v>
      </c>
      <c r="H361" s="429">
        <v>50</v>
      </c>
      <c r="I361" s="189"/>
    </row>
    <row r="362" spans="1:9">
      <c r="A362" s="424">
        <v>354</v>
      </c>
      <c r="B362" s="379" t="s">
        <v>535</v>
      </c>
      <c r="C362" s="437">
        <v>18001027629</v>
      </c>
      <c r="D362" s="379" t="s">
        <v>464</v>
      </c>
      <c r="E362" s="381" t="s">
        <v>280</v>
      </c>
      <c r="F362" s="427">
        <v>93.75</v>
      </c>
      <c r="G362" s="380">
        <v>75</v>
      </c>
      <c r="H362" s="435">
        <v>18.75</v>
      </c>
      <c r="I362" s="189"/>
    </row>
    <row r="363" spans="1:9">
      <c r="A363" s="424">
        <v>355</v>
      </c>
      <c r="B363" s="379" t="s">
        <v>535</v>
      </c>
      <c r="C363" s="437">
        <v>18001027629</v>
      </c>
      <c r="D363" s="377" t="s">
        <v>464</v>
      </c>
      <c r="E363" s="381" t="s">
        <v>280</v>
      </c>
      <c r="F363" s="427">
        <v>93.75</v>
      </c>
      <c r="G363" s="380">
        <v>75</v>
      </c>
      <c r="H363" s="429">
        <v>18.75</v>
      </c>
      <c r="I363" s="189"/>
    </row>
    <row r="364" spans="1:9">
      <c r="A364" s="424">
        <v>356</v>
      </c>
      <c r="B364" s="426" t="s">
        <v>921</v>
      </c>
      <c r="C364" s="433">
        <v>18001068945</v>
      </c>
      <c r="D364" s="426" t="s">
        <v>767</v>
      </c>
      <c r="E364" s="381" t="s">
        <v>280</v>
      </c>
      <c r="F364" s="427">
        <v>62.5</v>
      </c>
      <c r="G364" s="428">
        <v>50</v>
      </c>
      <c r="H364" s="435">
        <v>12.5</v>
      </c>
      <c r="I364" s="189"/>
    </row>
    <row r="365" spans="1:9">
      <c r="A365" s="424">
        <v>357</v>
      </c>
      <c r="B365" s="426" t="s">
        <v>922</v>
      </c>
      <c r="C365" s="433">
        <v>18001011240</v>
      </c>
      <c r="D365" s="425" t="s">
        <v>790</v>
      </c>
      <c r="E365" s="381" t="s">
        <v>280</v>
      </c>
      <c r="F365" s="427">
        <v>125</v>
      </c>
      <c r="G365" s="378">
        <v>100</v>
      </c>
      <c r="H365" s="435">
        <v>25</v>
      </c>
      <c r="I365" s="189"/>
    </row>
    <row r="366" spans="1:9">
      <c r="A366" s="424">
        <v>358</v>
      </c>
      <c r="B366" s="426" t="s">
        <v>923</v>
      </c>
      <c r="C366" s="433">
        <v>18001022856</v>
      </c>
      <c r="D366" s="426" t="s">
        <v>767</v>
      </c>
      <c r="E366" s="381" t="s">
        <v>280</v>
      </c>
      <c r="F366" s="427">
        <v>93.75</v>
      </c>
      <c r="G366" s="428">
        <v>75</v>
      </c>
      <c r="H366" s="435">
        <v>18.75</v>
      </c>
      <c r="I366" s="189"/>
    </row>
    <row r="367" spans="1:9">
      <c r="A367" s="424">
        <v>359</v>
      </c>
      <c r="B367" s="377" t="s">
        <v>536</v>
      </c>
      <c r="C367" s="433">
        <v>18001029815</v>
      </c>
      <c r="D367" s="426" t="s">
        <v>464</v>
      </c>
      <c r="E367" s="381" t="s">
        <v>280</v>
      </c>
      <c r="F367" s="427">
        <v>93.75</v>
      </c>
      <c r="G367" s="380">
        <v>75</v>
      </c>
      <c r="H367" s="435">
        <v>18.75</v>
      </c>
      <c r="I367" s="189"/>
    </row>
    <row r="368" spans="1:9">
      <c r="A368" s="424">
        <v>360</v>
      </c>
      <c r="B368" s="377" t="s">
        <v>536</v>
      </c>
      <c r="C368" s="433">
        <v>18001029815</v>
      </c>
      <c r="D368" s="377" t="s">
        <v>464</v>
      </c>
      <c r="E368" s="381" t="s">
        <v>280</v>
      </c>
      <c r="F368" s="427">
        <v>93.75</v>
      </c>
      <c r="G368" s="380">
        <v>75</v>
      </c>
      <c r="H368" s="429">
        <v>18.75</v>
      </c>
      <c r="I368" s="189"/>
    </row>
    <row r="369" spans="1:9">
      <c r="A369" s="424">
        <v>361</v>
      </c>
      <c r="B369" s="426" t="s">
        <v>924</v>
      </c>
      <c r="C369" s="433">
        <v>18001060353</v>
      </c>
      <c r="D369" s="425" t="s">
        <v>790</v>
      </c>
      <c r="E369" s="381" t="s">
        <v>280</v>
      </c>
      <c r="F369" s="427">
        <v>125</v>
      </c>
      <c r="G369" s="378">
        <v>100</v>
      </c>
      <c r="H369" s="435">
        <v>25</v>
      </c>
      <c r="I369" s="189"/>
    </row>
    <row r="370" spans="1:9">
      <c r="A370" s="424">
        <v>362</v>
      </c>
      <c r="B370" s="426" t="s">
        <v>925</v>
      </c>
      <c r="C370" s="433">
        <v>18001030993</v>
      </c>
      <c r="D370" s="426" t="s">
        <v>767</v>
      </c>
      <c r="E370" s="381" t="s">
        <v>280</v>
      </c>
      <c r="F370" s="427">
        <v>93.75</v>
      </c>
      <c r="G370" s="428">
        <v>75</v>
      </c>
      <c r="H370" s="435">
        <v>18.75</v>
      </c>
      <c r="I370" s="189"/>
    </row>
    <row r="371" spans="1:9">
      <c r="A371" s="424">
        <v>363</v>
      </c>
      <c r="B371" s="379" t="s">
        <v>537</v>
      </c>
      <c r="C371" s="437">
        <v>18001018773</v>
      </c>
      <c r="D371" s="379" t="s">
        <v>464</v>
      </c>
      <c r="E371" s="381" t="s">
        <v>280</v>
      </c>
      <c r="F371" s="427">
        <v>93.75</v>
      </c>
      <c r="G371" s="380">
        <v>75</v>
      </c>
      <c r="H371" s="435">
        <v>18.75</v>
      </c>
      <c r="I371" s="189"/>
    </row>
    <row r="372" spans="1:9">
      <c r="A372" s="424">
        <v>364</v>
      </c>
      <c r="B372" s="379" t="s">
        <v>537</v>
      </c>
      <c r="C372" s="437">
        <v>18001018773</v>
      </c>
      <c r="D372" s="377" t="s">
        <v>464</v>
      </c>
      <c r="E372" s="381" t="s">
        <v>280</v>
      </c>
      <c r="F372" s="427">
        <v>93.75</v>
      </c>
      <c r="G372" s="380">
        <v>75</v>
      </c>
      <c r="H372" s="429">
        <v>18.75</v>
      </c>
      <c r="I372" s="189"/>
    </row>
    <row r="373" spans="1:9">
      <c r="A373" s="424">
        <v>365</v>
      </c>
      <c r="B373" s="426" t="s">
        <v>926</v>
      </c>
      <c r="C373" s="433">
        <v>18001010562</v>
      </c>
      <c r="D373" s="426" t="s">
        <v>767</v>
      </c>
      <c r="E373" s="381" t="s">
        <v>280</v>
      </c>
      <c r="F373" s="427">
        <v>93.75</v>
      </c>
      <c r="G373" s="428">
        <v>75</v>
      </c>
      <c r="H373" s="435">
        <v>18.75</v>
      </c>
      <c r="I373" s="189"/>
    </row>
    <row r="374" spans="1:9">
      <c r="A374" s="424">
        <v>366</v>
      </c>
      <c r="B374" s="428" t="s">
        <v>424</v>
      </c>
      <c r="C374" s="433">
        <v>18001042249</v>
      </c>
      <c r="D374" s="428" t="s">
        <v>423</v>
      </c>
      <c r="E374" s="381" t="s">
        <v>280</v>
      </c>
      <c r="F374" s="427">
        <v>375</v>
      </c>
      <c r="G374" s="428">
        <v>300</v>
      </c>
      <c r="H374" s="429">
        <v>75</v>
      </c>
      <c r="I374" s="189"/>
    </row>
    <row r="375" spans="1:9">
      <c r="A375" s="424">
        <v>367</v>
      </c>
      <c r="B375" s="426" t="s">
        <v>446</v>
      </c>
      <c r="C375" s="433">
        <v>18001014951</v>
      </c>
      <c r="D375" s="426" t="s">
        <v>772</v>
      </c>
      <c r="E375" s="381" t="s">
        <v>280</v>
      </c>
      <c r="F375" s="427">
        <v>31.25</v>
      </c>
      <c r="G375" s="428">
        <v>25</v>
      </c>
      <c r="H375" s="435">
        <v>6.25</v>
      </c>
      <c r="I375" s="189"/>
    </row>
    <row r="376" spans="1:9" ht="15.75">
      <c r="A376" s="424">
        <v>368</v>
      </c>
      <c r="B376" s="428" t="s">
        <v>446</v>
      </c>
      <c r="C376" s="439">
        <v>18001014951</v>
      </c>
      <c r="D376" s="428" t="s">
        <v>432</v>
      </c>
      <c r="E376" s="381" t="s">
        <v>280</v>
      </c>
      <c r="F376" s="427">
        <v>250</v>
      </c>
      <c r="G376" s="428">
        <v>200</v>
      </c>
      <c r="H376" s="429">
        <v>50</v>
      </c>
      <c r="I376" s="189"/>
    </row>
    <row r="377" spans="1:9">
      <c r="A377" s="424">
        <v>369</v>
      </c>
      <c r="B377" s="377" t="s">
        <v>927</v>
      </c>
      <c r="C377" s="430">
        <v>18601073249</v>
      </c>
      <c r="D377" s="431" t="s">
        <v>464</v>
      </c>
      <c r="E377" s="381" t="s">
        <v>280</v>
      </c>
      <c r="F377" s="427">
        <v>187.5</v>
      </c>
      <c r="G377" s="432">
        <v>150</v>
      </c>
      <c r="H377" s="429">
        <v>37.5</v>
      </c>
      <c r="I377" s="189"/>
    </row>
    <row r="378" spans="1:9">
      <c r="A378" s="424">
        <v>370</v>
      </c>
      <c r="B378" s="377" t="s">
        <v>927</v>
      </c>
      <c r="C378" s="430">
        <v>18601073249</v>
      </c>
      <c r="D378" s="379" t="s">
        <v>464</v>
      </c>
      <c r="E378" s="381" t="s">
        <v>280</v>
      </c>
      <c r="F378" s="427">
        <v>93.75</v>
      </c>
      <c r="G378" s="380">
        <v>75</v>
      </c>
      <c r="H378" s="435">
        <v>18.75</v>
      </c>
      <c r="I378" s="189"/>
    </row>
    <row r="379" spans="1:9">
      <c r="A379" s="424">
        <v>371</v>
      </c>
      <c r="B379" s="377" t="s">
        <v>927</v>
      </c>
      <c r="C379" s="430">
        <v>18601073249</v>
      </c>
      <c r="D379" s="377" t="s">
        <v>464</v>
      </c>
      <c r="E379" s="381" t="s">
        <v>280</v>
      </c>
      <c r="F379" s="427">
        <v>93.75</v>
      </c>
      <c r="G379" s="380">
        <v>75</v>
      </c>
      <c r="H379" s="429">
        <v>18.75</v>
      </c>
      <c r="I379" s="189"/>
    </row>
    <row r="380" spans="1:9">
      <c r="A380" s="424">
        <v>372</v>
      </c>
      <c r="B380" s="379" t="s">
        <v>478</v>
      </c>
      <c r="C380" s="437">
        <v>18001018544</v>
      </c>
      <c r="D380" s="379" t="s">
        <v>464</v>
      </c>
      <c r="E380" s="381" t="s">
        <v>280</v>
      </c>
      <c r="F380" s="427">
        <v>93.75</v>
      </c>
      <c r="G380" s="380">
        <v>75</v>
      </c>
      <c r="H380" s="435">
        <v>18.75</v>
      </c>
      <c r="I380" s="189"/>
    </row>
    <row r="381" spans="1:9">
      <c r="A381" s="424">
        <v>373</v>
      </c>
      <c r="B381" s="379" t="s">
        <v>478</v>
      </c>
      <c r="C381" s="437">
        <v>18001018544</v>
      </c>
      <c r="D381" s="377" t="s">
        <v>464</v>
      </c>
      <c r="E381" s="381" t="s">
        <v>280</v>
      </c>
      <c r="F381" s="427">
        <v>93.75</v>
      </c>
      <c r="G381" s="380">
        <v>75</v>
      </c>
      <c r="H381" s="429">
        <v>18.75</v>
      </c>
      <c r="I381" s="189"/>
    </row>
    <row r="382" spans="1:9">
      <c r="A382" s="424">
        <v>374</v>
      </c>
      <c r="B382" s="426" t="s">
        <v>928</v>
      </c>
      <c r="C382" s="433">
        <v>18001003464</v>
      </c>
      <c r="D382" s="426" t="s">
        <v>767</v>
      </c>
      <c r="E382" s="381" t="s">
        <v>280</v>
      </c>
      <c r="F382" s="427">
        <v>93.75</v>
      </c>
      <c r="G382" s="428">
        <v>75</v>
      </c>
      <c r="H382" s="435">
        <v>18.75</v>
      </c>
      <c r="I382" s="189"/>
    </row>
    <row r="383" spans="1:9">
      <c r="A383" s="424">
        <v>375</v>
      </c>
      <c r="B383" s="379" t="s">
        <v>538</v>
      </c>
      <c r="C383" s="437">
        <v>39001035947</v>
      </c>
      <c r="D383" s="379" t="s">
        <v>464</v>
      </c>
      <c r="E383" s="381" t="s">
        <v>280</v>
      </c>
      <c r="F383" s="427">
        <v>93.75</v>
      </c>
      <c r="G383" s="380">
        <v>75</v>
      </c>
      <c r="H383" s="435">
        <v>18.75</v>
      </c>
      <c r="I383" s="189"/>
    </row>
    <row r="384" spans="1:9">
      <c r="A384" s="424">
        <v>376</v>
      </c>
      <c r="B384" s="379" t="s">
        <v>538</v>
      </c>
      <c r="C384" s="437">
        <v>39001035947</v>
      </c>
      <c r="D384" s="377" t="s">
        <v>464</v>
      </c>
      <c r="E384" s="381" t="s">
        <v>280</v>
      </c>
      <c r="F384" s="427">
        <v>93.75</v>
      </c>
      <c r="G384" s="380">
        <v>75</v>
      </c>
      <c r="H384" s="429">
        <v>18.75</v>
      </c>
      <c r="I384" s="189"/>
    </row>
    <row r="385" spans="1:9">
      <c r="A385" s="424">
        <v>377</v>
      </c>
      <c r="B385" s="379" t="s">
        <v>479</v>
      </c>
      <c r="C385" s="437">
        <v>18001035490</v>
      </c>
      <c r="D385" s="379" t="s">
        <v>464</v>
      </c>
      <c r="E385" s="381" t="s">
        <v>280</v>
      </c>
      <c r="F385" s="427">
        <v>93.75</v>
      </c>
      <c r="G385" s="380">
        <v>75</v>
      </c>
      <c r="H385" s="435">
        <v>18.75</v>
      </c>
      <c r="I385" s="189"/>
    </row>
    <row r="386" spans="1:9">
      <c r="A386" s="424">
        <v>378</v>
      </c>
      <c r="B386" s="379" t="s">
        <v>479</v>
      </c>
      <c r="C386" s="437">
        <v>18001035490</v>
      </c>
      <c r="D386" s="377" t="s">
        <v>464</v>
      </c>
      <c r="E386" s="381" t="s">
        <v>280</v>
      </c>
      <c r="F386" s="427">
        <v>93.75</v>
      </c>
      <c r="G386" s="380">
        <v>75</v>
      </c>
      <c r="H386" s="429">
        <v>18.75</v>
      </c>
      <c r="I386" s="189"/>
    </row>
    <row r="387" spans="1:9">
      <c r="A387" s="424">
        <v>379</v>
      </c>
      <c r="B387" s="379" t="s">
        <v>539</v>
      </c>
      <c r="C387" s="437">
        <v>18001019375</v>
      </c>
      <c r="D387" s="379" t="s">
        <v>464</v>
      </c>
      <c r="E387" s="381" t="s">
        <v>280</v>
      </c>
      <c r="F387" s="427">
        <v>93.75</v>
      </c>
      <c r="G387" s="380">
        <v>75</v>
      </c>
      <c r="H387" s="435">
        <v>18.75</v>
      </c>
      <c r="I387" s="189"/>
    </row>
    <row r="388" spans="1:9">
      <c r="A388" s="424">
        <v>380</v>
      </c>
      <c r="B388" s="379" t="s">
        <v>539</v>
      </c>
      <c r="C388" s="437">
        <v>18001019375</v>
      </c>
      <c r="D388" s="377" t="s">
        <v>464</v>
      </c>
      <c r="E388" s="381" t="s">
        <v>280</v>
      </c>
      <c r="F388" s="427">
        <v>93.75</v>
      </c>
      <c r="G388" s="380">
        <v>75</v>
      </c>
      <c r="H388" s="429">
        <v>18.75</v>
      </c>
      <c r="I388" s="189"/>
    </row>
    <row r="389" spans="1:9">
      <c r="A389" s="424">
        <v>381</v>
      </c>
      <c r="B389" s="428" t="s">
        <v>425</v>
      </c>
      <c r="C389" s="433">
        <v>18001004765</v>
      </c>
      <c r="D389" s="428" t="s">
        <v>423</v>
      </c>
      <c r="E389" s="381" t="s">
        <v>280</v>
      </c>
      <c r="F389" s="427">
        <v>375</v>
      </c>
      <c r="G389" s="428">
        <v>300</v>
      </c>
      <c r="H389" s="429">
        <v>75</v>
      </c>
      <c r="I389" s="189"/>
    </row>
    <row r="390" spans="1:9">
      <c r="A390" s="424">
        <v>382</v>
      </c>
      <c r="B390" s="379" t="s">
        <v>447</v>
      </c>
      <c r="C390" s="437">
        <v>18001006839</v>
      </c>
      <c r="D390" s="379" t="s">
        <v>464</v>
      </c>
      <c r="E390" s="381" t="s">
        <v>280</v>
      </c>
      <c r="F390" s="427">
        <v>93.75</v>
      </c>
      <c r="G390" s="380">
        <v>75</v>
      </c>
      <c r="H390" s="435">
        <v>18.75</v>
      </c>
      <c r="I390" s="189"/>
    </row>
    <row r="391" spans="1:9" ht="15.75">
      <c r="A391" s="424">
        <v>383</v>
      </c>
      <c r="B391" s="428" t="s">
        <v>447</v>
      </c>
      <c r="C391" s="439">
        <v>18001008528</v>
      </c>
      <c r="D391" s="428" t="s">
        <v>432</v>
      </c>
      <c r="E391" s="381" t="s">
        <v>280</v>
      </c>
      <c r="F391" s="427">
        <v>250</v>
      </c>
      <c r="G391" s="428">
        <v>200</v>
      </c>
      <c r="H391" s="429">
        <v>50</v>
      </c>
      <c r="I391" s="189"/>
    </row>
    <row r="392" spans="1:9">
      <c r="A392" s="424">
        <v>384</v>
      </c>
      <c r="B392" s="379" t="s">
        <v>447</v>
      </c>
      <c r="C392" s="437">
        <v>18001006839</v>
      </c>
      <c r="D392" s="377" t="s">
        <v>464</v>
      </c>
      <c r="E392" s="381" t="s">
        <v>280</v>
      </c>
      <c r="F392" s="427">
        <v>93.75</v>
      </c>
      <c r="G392" s="380">
        <v>75</v>
      </c>
      <c r="H392" s="429">
        <v>18.75</v>
      </c>
      <c r="I392" s="189"/>
    </row>
    <row r="393" spans="1:9">
      <c r="A393" s="424">
        <v>385</v>
      </c>
      <c r="B393" s="377" t="s">
        <v>480</v>
      </c>
      <c r="C393" s="433">
        <v>18001042559</v>
      </c>
      <c r="D393" s="426" t="s">
        <v>464</v>
      </c>
      <c r="E393" s="381" t="s">
        <v>280</v>
      </c>
      <c r="F393" s="427">
        <v>93.75</v>
      </c>
      <c r="G393" s="380">
        <v>75</v>
      </c>
      <c r="H393" s="435">
        <v>18.75</v>
      </c>
      <c r="I393" s="189"/>
    </row>
    <row r="394" spans="1:9">
      <c r="A394" s="424">
        <v>386</v>
      </c>
      <c r="B394" s="377" t="s">
        <v>480</v>
      </c>
      <c r="C394" s="433">
        <v>18001042559</v>
      </c>
      <c r="D394" s="377" t="s">
        <v>464</v>
      </c>
      <c r="E394" s="381" t="s">
        <v>280</v>
      </c>
      <c r="F394" s="427">
        <v>93.75</v>
      </c>
      <c r="G394" s="380">
        <v>75</v>
      </c>
      <c r="H394" s="429">
        <v>18.75</v>
      </c>
      <c r="I394" s="189"/>
    </row>
    <row r="395" spans="1:9">
      <c r="A395" s="424">
        <v>387</v>
      </c>
      <c r="B395" s="377" t="s">
        <v>600</v>
      </c>
      <c r="C395" s="433">
        <v>18001062244</v>
      </c>
      <c r="D395" s="426" t="s">
        <v>464</v>
      </c>
      <c r="E395" s="381" t="s">
        <v>280</v>
      </c>
      <c r="F395" s="427">
        <v>93.75</v>
      </c>
      <c r="G395" s="380">
        <v>75</v>
      </c>
      <c r="H395" s="435">
        <v>18.75</v>
      </c>
      <c r="I395" s="189"/>
    </row>
    <row r="396" spans="1:9">
      <c r="A396" s="424">
        <v>388</v>
      </c>
      <c r="B396" s="377" t="s">
        <v>540</v>
      </c>
      <c r="C396" s="433">
        <v>18001008261</v>
      </c>
      <c r="D396" s="426" t="s">
        <v>464</v>
      </c>
      <c r="E396" s="381" t="s">
        <v>280</v>
      </c>
      <c r="F396" s="427">
        <v>93.75</v>
      </c>
      <c r="G396" s="380">
        <v>75</v>
      </c>
      <c r="H396" s="435">
        <v>18.75</v>
      </c>
      <c r="I396" s="189"/>
    </row>
    <row r="397" spans="1:9">
      <c r="A397" s="424">
        <v>389</v>
      </c>
      <c r="B397" s="377" t="s">
        <v>540</v>
      </c>
      <c r="C397" s="433">
        <v>18001008261</v>
      </c>
      <c r="D397" s="377" t="s">
        <v>464</v>
      </c>
      <c r="E397" s="381" t="s">
        <v>280</v>
      </c>
      <c r="F397" s="427">
        <v>93.75</v>
      </c>
      <c r="G397" s="380">
        <v>75</v>
      </c>
      <c r="H397" s="429">
        <v>18.75</v>
      </c>
      <c r="I397" s="189"/>
    </row>
    <row r="398" spans="1:9">
      <c r="A398" s="424">
        <v>390</v>
      </c>
      <c r="B398" s="379" t="s">
        <v>601</v>
      </c>
      <c r="C398" s="437">
        <v>18001003980</v>
      </c>
      <c r="D398" s="379" t="s">
        <v>464</v>
      </c>
      <c r="E398" s="381" t="s">
        <v>280</v>
      </c>
      <c r="F398" s="427">
        <v>93.75</v>
      </c>
      <c r="G398" s="380">
        <v>75</v>
      </c>
      <c r="H398" s="435">
        <v>18.75</v>
      </c>
      <c r="I398" s="189"/>
    </row>
    <row r="399" spans="1:9">
      <c r="A399" s="424">
        <v>391</v>
      </c>
      <c r="B399" s="426" t="s">
        <v>929</v>
      </c>
      <c r="C399" s="433">
        <v>18001010244</v>
      </c>
      <c r="D399" s="425" t="s">
        <v>790</v>
      </c>
      <c r="E399" s="381" t="s">
        <v>280</v>
      </c>
      <c r="F399" s="427">
        <v>125</v>
      </c>
      <c r="G399" s="378">
        <v>100</v>
      </c>
      <c r="H399" s="435">
        <v>25</v>
      </c>
      <c r="I399" s="189"/>
    </row>
    <row r="400" spans="1:9">
      <c r="A400" s="424">
        <v>392</v>
      </c>
      <c r="B400" s="426" t="s">
        <v>448</v>
      </c>
      <c r="C400" s="433">
        <v>18001009426</v>
      </c>
      <c r="D400" s="426" t="s">
        <v>772</v>
      </c>
      <c r="E400" s="381" t="s">
        <v>280</v>
      </c>
      <c r="F400" s="427">
        <v>31.25</v>
      </c>
      <c r="G400" s="428">
        <v>25</v>
      </c>
      <c r="H400" s="435">
        <v>6.25</v>
      </c>
      <c r="I400" s="189"/>
    </row>
    <row r="401" spans="1:9" ht="15.75">
      <c r="A401" s="424">
        <v>393</v>
      </c>
      <c r="B401" s="428" t="s">
        <v>448</v>
      </c>
      <c r="C401" s="439">
        <v>18001009426</v>
      </c>
      <c r="D401" s="428" t="s">
        <v>432</v>
      </c>
      <c r="E401" s="381" t="s">
        <v>280</v>
      </c>
      <c r="F401" s="427">
        <v>250</v>
      </c>
      <c r="G401" s="428">
        <v>200</v>
      </c>
      <c r="H401" s="429">
        <v>50</v>
      </c>
      <c r="I401" s="189"/>
    </row>
    <row r="402" spans="1:9">
      <c r="A402" s="424">
        <v>394</v>
      </c>
      <c r="B402" s="425" t="s">
        <v>930</v>
      </c>
      <c r="C402" s="425">
        <v>18001050967</v>
      </c>
      <c r="D402" s="425" t="s">
        <v>790</v>
      </c>
      <c r="E402" s="381" t="s">
        <v>280</v>
      </c>
      <c r="F402" s="427">
        <v>125</v>
      </c>
      <c r="G402" s="378">
        <v>100</v>
      </c>
      <c r="H402" s="435">
        <v>25</v>
      </c>
      <c r="I402" s="189"/>
    </row>
    <row r="403" spans="1:9">
      <c r="A403" s="424">
        <v>395</v>
      </c>
      <c r="B403" s="426" t="s">
        <v>931</v>
      </c>
      <c r="C403" s="433">
        <v>18001003341</v>
      </c>
      <c r="D403" s="426" t="s">
        <v>432</v>
      </c>
      <c r="E403" s="381" t="s">
        <v>280</v>
      </c>
      <c r="F403" s="427">
        <v>250</v>
      </c>
      <c r="G403" s="380">
        <v>200</v>
      </c>
      <c r="H403" s="435">
        <v>50</v>
      </c>
      <c r="I403" s="189"/>
    </row>
    <row r="404" spans="1:9">
      <c r="A404" s="424">
        <v>396</v>
      </c>
      <c r="B404" s="428" t="s">
        <v>931</v>
      </c>
      <c r="C404" s="433">
        <v>18001003341</v>
      </c>
      <c r="D404" s="378" t="s">
        <v>432</v>
      </c>
      <c r="E404" s="381" t="s">
        <v>280</v>
      </c>
      <c r="F404" s="427">
        <v>250</v>
      </c>
      <c r="G404" s="428">
        <v>200</v>
      </c>
      <c r="H404" s="429">
        <v>50</v>
      </c>
      <c r="I404" s="189"/>
    </row>
    <row r="405" spans="1:9">
      <c r="A405" s="424">
        <v>397</v>
      </c>
      <c r="B405" s="377" t="s">
        <v>541</v>
      </c>
      <c r="C405" s="433">
        <v>18001028887</v>
      </c>
      <c r="D405" s="426" t="s">
        <v>464</v>
      </c>
      <c r="E405" s="381" t="s">
        <v>280</v>
      </c>
      <c r="F405" s="427">
        <v>93.75</v>
      </c>
      <c r="G405" s="380">
        <v>75</v>
      </c>
      <c r="H405" s="435">
        <v>18.75</v>
      </c>
      <c r="I405" s="189"/>
    </row>
    <row r="406" spans="1:9">
      <c r="A406" s="424">
        <v>398</v>
      </c>
      <c r="B406" s="377" t="s">
        <v>541</v>
      </c>
      <c r="C406" s="433">
        <v>18001028887</v>
      </c>
      <c r="D406" s="377" t="s">
        <v>464</v>
      </c>
      <c r="E406" s="381" t="s">
        <v>280</v>
      </c>
      <c r="F406" s="427">
        <v>93.75</v>
      </c>
      <c r="G406" s="380">
        <v>75</v>
      </c>
      <c r="H406" s="429">
        <v>18.75</v>
      </c>
      <c r="I406" s="189"/>
    </row>
    <row r="407" spans="1:9">
      <c r="A407" s="424">
        <v>399</v>
      </c>
      <c r="B407" s="377" t="s">
        <v>602</v>
      </c>
      <c r="C407" s="433">
        <v>18001071644</v>
      </c>
      <c r="D407" s="426" t="s">
        <v>464</v>
      </c>
      <c r="E407" s="381" t="s">
        <v>280</v>
      </c>
      <c r="F407" s="427">
        <v>93.75</v>
      </c>
      <c r="G407" s="380">
        <v>75</v>
      </c>
      <c r="H407" s="435">
        <v>18.75</v>
      </c>
      <c r="I407" s="189"/>
    </row>
    <row r="408" spans="1:9">
      <c r="A408" s="424">
        <v>400</v>
      </c>
      <c r="B408" s="426" t="s">
        <v>932</v>
      </c>
      <c r="C408" s="433">
        <v>18001010902</v>
      </c>
      <c r="D408" s="426" t="s">
        <v>767</v>
      </c>
      <c r="E408" s="381" t="s">
        <v>280</v>
      </c>
      <c r="F408" s="427">
        <v>93.75</v>
      </c>
      <c r="G408" s="428">
        <v>75</v>
      </c>
      <c r="H408" s="435">
        <v>18.75</v>
      </c>
      <c r="I408" s="189"/>
    </row>
    <row r="409" spans="1:9">
      <c r="A409" s="424">
        <v>401</v>
      </c>
      <c r="B409" s="426" t="s">
        <v>933</v>
      </c>
      <c r="C409" s="433">
        <v>18001062766</v>
      </c>
      <c r="D409" s="426" t="s">
        <v>767</v>
      </c>
      <c r="E409" s="381" t="s">
        <v>280</v>
      </c>
      <c r="F409" s="427">
        <v>93.75</v>
      </c>
      <c r="G409" s="428">
        <v>75</v>
      </c>
      <c r="H409" s="435">
        <v>18.75</v>
      </c>
      <c r="I409" s="189"/>
    </row>
    <row r="410" spans="1:9">
      <c r="A410" s="424">
        <v>402</v>
      </c>
      <c r="B410" s="379" t="s">
        <v>542</v>
      </c>
      <c r="C410" s="437">
        <v>18001002051</v>
      </c>
      <c r="D410" s="379" t="s">
        <v>464</v>
      </c>
      <c r="E410" s="381" t="s">
        <v>280</v>
      </c>
      <c r="F410" s="427">
        <v>93.75</v>
      </c>
      <c r="G410" s="380">
        <v>75</v>
      </c>
      <c r="H410" s="435">
        <v>18.75</v>
      </c>
      <c r="I410" s="189"/>
    </row>
    <row r="411" spans="1:9">
      <c r="A411" s="424">
        <v>403</v>
      </c>
      <c r="B411" s="379" t="s">
        <v>542</v>
      </c>
      <c r="C411" s="437">
        <v>18001002051</v>
      </c>
      <c r="D411" s="377" t="s">
        <v>464</v>
      </c>
      <c r="E411" s="381" t="s">
        <v>280</v>
      </c>
      <c r="F411" s="427">
        <v>93.75</v>
      </c>
      <c r="G411" s="380">
        <v>75</v>
      </c>
      <c r="H411" s="429">
        <v>18.75</v>
      </c>
      <c r="I411" s="189"/>
    </row>
    <row r="412" spans="1:9">
      <c r="A412" s="424">
        <v>404</v>
      </c>
      <c r="B412" s="426" t="s">
        <v>934</v>
      </c>
      <c r="C412" s="434" t="s">
        <v>935</v>
      </c>
      <c r="D412" s="426" t="s">
        <v>761</v>
      </c>
      <c r="E412" s="381" t="s">
        <v>280</v>
      </c>
      <c r="F412" s="427">
        <v>250</v>
      </c>
      <c r="G412" s="428">
        <v>200</v>
      </c>
      <c r="H412" s="429">
        <v>50</v>
      </c>
      <c r="I412" s="189"/>
    </row>
    <row r="413" spans="1:9">
      <c r="A413" s="424">
        <v>405</v>
      </c>
      <c r="B413" s="428" t="s">
        <v>934</v>
      </c>
      <c r="C413" s="434" t="s">
        <v>935</v>
      </c>
      <c r="D413" s="378" t="s">
        <v>761</v>
      </c>
      <c r="E413" s="381" t="s">
        <v>280</v>
      </c>
      <c r="F413" s="427">
        <v>500</v>
      </c>
      <c r="G413" s="428">
        <v>400</v>
      </c>
      <c r="H413" s="429">
        <v>100</v>
      </c>
      <c r="I413" s="189"/>
    </row>
    <row r="414" spans="1:9">
      <c r="A414" s="424">
        <v>406</v>
      </c>
      <c r="B414" s="426" t="s">
        <v>936</v>
      </c>
      <c r="C414" s="433">
        <v>18001033171</v>
      </c>
      <c r="D414" s="426" t="s">
        <v>767</v>
      </c>
      <c r="E414" s="381" t="s">
        <v>280</v>
      </c>
      <c r="F414" s="427">
        <v>62.5</v>
      </c>
      <c r="G414" s="428">
        <v>50</v>
      </c>
      <c r="H414" s="435">
        <v>12.5</v>
      </c>
      <c r="I414" s="189"/>
    </row>
    <row r="415" spans="1:9">
      <c r="A415" s="424">
        <v>407</v>
      </c>
      <c r="B415" s="377" t="s">
        <v>937</v>
      </c>
      <c r="C415" s="433">
        <v>18001048729</v>
      </c>
      <c r="D415" s="379" t="s">
        <v>464</v>
      </c>
      <c r="E415" s="381" t="s">
        <v>280</v>
      </c>
      <c r="F415" s="427">
        <v>93.75</v>
      </c>
      <c r="G415" s="428">
        <v>75</v>
      </c>
      <c r="H415" s="435">
        <v>18.75</v>
      </c>
      <c r="I415" s="189"/>
    </row>
    <row r="416" spans="1:9">
      <c r="A416" s="424">
        <v>408</v>
      </c>
      <c r="B416" s="377" t="s">
        <v>937</v>
      </c>
      <c r="C416" s="433">
        <v>18001048729</v>
      </c>
      <c r="D416" s="377" t="s">
        <v>464</v>
      </c>
      <c r="E416" s="381" t="s">
        <v>280</v>
      </c>
      <c r="F416" s="427">
        <v>93.75</v>
      </c>
      <c r="G416" s="380">
        <v>75</v>
      </c>
      <c r="H416" s="429">
        <v>18.75</v>
      </c>
      <c r="I416" s="189"/>
    </row>
    <row r="417" spans="1:9">
      <c r="A417" s="424">
        <v>409</v>
      </c>
      <c r="B417" s="377" t="s">
        <v>638</v>
      </c>
      <c r="C417" s="438" t="s">
        <v>639</v>
      </c>
      <c r="D417" s="377" t="s">
        <v>640</v>
      </c>
      <c r="E417" s="381" t="s">
        <v>280</v>
      </c>
      <c r="F417" s="427">
        <v>625</v>
      </c>
      <c r="G417" s="378">
        <v>500</v>
      </c>
      <c r="H417" s="429">
        <v>125</v>
      </c>
      <c r="I417" s="189"/>
    </row>
    <row r="418" spans="1:9">
      <c r="A418" s="424">
        <v>410</v>
      </c>
      <c r="B418" s="425" t="s">
        <v>938</v>
      </c>
      <c r="C418" s="425">
        <v>18001016886</v>
      </c>
      <c r="D418" s="425" t="s">
        <v>790</v>
      </c>
      <c r="E418" s="381" t="s">
        <v>280</v>
      </c>
      <c r="F418" s="427">
        <v>125</v>
      </c>
      <c r="G418" s="378">
        <v>100</v>
      </c>
      <c r="H418" s="435">
        <v>25</v>
      </c>
      <c r="I418" s="189"/>
    </row>
    <row r="419" spans="1:9">
      <c r="A419" s="424">
        <v>411</v>
      </c>
      <c r="B419" s="379" t="s">
        <v>481</v>
      </c>
      <c r="C419" s="437">
        <v>18001048487</v>
      </c>
      <c r="D419" s="379" t="s">
        <v>464</v>
      </c>
      <c r="E419" s="381" t="s">
        <v>280</v>
      </c>
      <c r="F419" s="427">
        <v>93.75</v>
      </c>
      <c r="G419" s="380">
        <v>75</v>
      </c>
      <c r="H419" s="435">
        <v>18.75</v>
      </c>
      <c r="I419" s="189"/>
    </row>
    <row r="420" spans="1:9">
      <c r="A420" s="424">
        <v>412</v>
      </c>
      <c r="B420" s="379" t="s">
        <v>481</v>
      </c>
      <c r="C420" s="437">
        <v>18001048487</v>
      </c>
      <c r="D420" s="377" t="s">
        <v>464</v>
      </c>
      <c r="E420" s="381" t="s">
        <v>280</v>
      </c>
      <c r="F420" s="427">
        <v>93.75</v>
      </c>
      <c r="G420" s="380">
        <v>75</v>
      </c>
      <c r="H420" s="429">
        <v>18.75</v>
      </c>
      <c r="I420" s="189"/>
    </row>
    <row r="421" spans="1:9">
      <c r="A421" s="424">
        <v>413</v>
      </c>
      <c r="B421" s="426" t="s">
        <v>939</v>
      </c>
      <c r="C421" s="433">
        <v>18001034878</v>
      </c>
      <c r="D421" s="426" t="s">
        <v>423</v>
      </c>
      <c r="E421" s="381" t="s">
        <v>280</v>
      </c>
      <c r="F421" s="427">
        <v>31.25</v>
      </c>
      <c r="G421" s="428">
        <v>25</v>
      </c>
      <c r="H421" s="435">
        <v>6.25</v>
      </c>
      <c r="I421" s="189"/>
    </row>
    <row r="422" spans="1:9">
      <c r="A422" s="424">
        <v>414</v>
      </c>
      <c r="B422" s="428" t="s">
        <v>426</v>
      </c>
      <c r="C422" s="433">
        <v>18001034878</v>
      </c>
      <c r="D422" s="428" t="s">
        <v>423</v>
      </c>
      <c r="E422" s="381" t="s">
        <v>280</v>
      </c>
      <c r="F422" s="427">
        <v>375</v>
      </c>
      <c r="G422" s="428">
        <v>300</v>
      </c>
      <c r="H422" s="429">
        <v>75</v>
      </c>
      <c r="I422" s="189"/>
    </row>
    <row r="423" spans="1:9">
      <c r="A423" s="424">
        <v>415</v>
      </c>
      <c r="B423" s="428" t="s">
        <v>940</v>
      </c>
      <c r="C423" s="433">
        <v>18001014077</v>
      </c>
      <c r="D423" s="378" t="s">
        <v>761</v>
      </c>
      <c r="E423" s="381" t="s">
        <v>280</v>
      </c>
      <c r="F423" s="427">
        <v>500</v>
      </c>
      <c r="G423" s="428">
        <v>400</v>
      </c>
      <c r="H423" s="429">
        <v>100</v>
      </c>
      <c r="I423" s="189"/>
    </row>
    <row r="424" spans="1:9">
      <c r="A424" s="424">
        <v>416</v>
      </c>
      <c r="B424" s="426" t="s">
        <v>941</v>
      </c>
      <c r="C424" s="433">
        <v>18001017280</v>
      </c>
      <c r="D424" s="377" t="s">
        <v>774</v>
      </c>
      <c r="E424" s="381" t="s">
        <v>280</v>
      </c>
      <c r="F424" s="427">
        <v>187.5</v>
      </c>
      <c r="G424" s="428">
        <v>150</v>
      </c>
      <c r="H424" s="435">
        <v>37.5</v>
      </c>
      <c r="I424" s="189"/>
    </row>
    <row r="425" spans="1:9">
      <c r="A425" s="424">
        <v>417</v>
      </c>
      <c r="B425" s="426" t="s">
        <v>942</v>
      </c>
      <c r="C425" s="434" t="s">
        <v>943</v>
      </c>
      <c r="D425" s="426" t="s">
        <v>761</v>
      </c>
      <c r="E425" s="381" t="s">
        <v>280</v>
      </c>
      <c r="F425" s="427">
        <v>250</v>
      </c>
      <c r="G425" s="428">
        <v>200</v>
      </c>
      <c r="H425" s="429">
        <v>50</v>
      </c>
      <c r="I425" s="189"/>
    </row>
    <row r="426" spans="1:9">
      <c r="A426" s="424">
        <v>418</v>
      </c>
      <c r="B426" s="379" t="s">
        <v>482</v>
      </c>
      <c r="C426" s="437">
        <v>18001061020</v>
      </c>
      <c r="D426" s="379" t="s">
        <v>464</v>
      </c>
      <c r="E426" s="381" t="s">
        <v>280</v>
      </c>
      <c r="F426" s="427">
        <v>93.75</v>
      </c>
      <c r="G426" s="380">
        <v>75</v>
      </c>
      <c r="H426" s="435">
        <v>18.75</v>
      </c>
      <c r="I426" s="189"/>
    </row>
    <row r="427" spans="1:9">
      <c r="A427" s="424">
        <v>419</v>
      </c>
      <c r="B427" s="379" t="s">
        <v>482</v>
      </c>
      <c r="C427" s="437">
        <v>18001061020</v>
      </c>
      <c r="D427" s="377" t="s">
        <v>464</v>
      </c>
      <c r="E427" s="381" t="s">
        <v>280</v>
      </c>
      <c r="F427" s="427">
        <v>93.75</v>
      </c>
      <c r="G427" s="380">
        <v>75</v>
      </c>
      <c r="H427" s="429">
        <v>18.75</v>
      </c>
      <c r="I427" s="189"/>
    </row>
    <row r="428" spans="1:9">
      <c r="A428" s="424">
        <v>420</v>
      </c>
      <c r="B428" s="426" t="s">
        <v>944</v>
      </c>
      <c r="C428" s="433">
        <v>57001050495</v>
      </c>
      <c r="D428" s="426" t="s">
        <v>767</v>
      </c>
      <c r="E428" s="381" t="s">
        <v>280</v>
      </c>
      <c r="F428" s="427">
        <v>62.5</v>
      </c>
      <c r="G428" s="428">
        <v>50</v>
      </c>
      <c r="H428" s="435">
        <v>12.5</v>
      </c>
      <c r="I428" s="189"/>
    </row>
    <row r="429" spans="1:9">
      <c r="A429" s="424">
        <v>421</v>
      </c>
      <c r="B429" s="426" t="s">
        <v>945</v>
      </c>
      <c r="C429" s="433">
        <v>18001002710</v>
      </c>
      <c r="D429" s="425" t="s">
        <v>790</v>
      </c>
      <c r="E429" s="381" t="s">
        <v>280</v>
      </c>
      <c r="F429" s="427">
        <v>125</v>
      </c>
      <c r="G429" s="378">
        <v>100</v>
      </c>
      <c r="H429" s="435">
        <v>25</v>
      </c>
      <c r="I429" s="189"/>
    </row>
    <row r="430" spans="1:9">
      <c r="A430" s="424">
        <v>422</v>
      </c>
      <c r="B430" s="379" t="s">
        <v>568</v>
      </c>
      <c r="C430" s="437">
        <v>18001037405</v>
      </c>
      <c r="D430" s="379" t="s">
        <v>464</v>
      </c>
      <c r="E430" s="381" t="s">
        <v>280</v>
      </c>
      <c r="F430" s="427">
        <v>93.75</v>
      </c>
      <c r="G430" s="380">
        <v>75</v>
      </c>
      <c r="H430" s="435">
        <v>18.75</v>
      </c>
      <c r="I430" s="189"/>
    </row>
    <row r="431" spans="1:9">
      <c r="A431" s="424">
        <v>423</v>
      </c>
      <c r="B431" s="426" t="s">
        <v>946</v>
      </c>
      <c r="C431" s="433">
        <v>26001032348</v>
      </c>
      <c r="D431" s="426" t="s">
        <v>767</v>
      </c>
      <c r="E431" s="381" t="s">
        <v>280</v>
      </c>
      <c r="F431" s="427">
        <v>62.5</v>
      </c>
      <c r="G431" s="428">
        <v>50</v>
      </c>
      <c r="H431" s="435">
        <v>12.5</v>
      </c>
      <c r="I431" s="189"/>
    </row>
    <row r="432" spans="1:9">
      <c r="A432" s="424">
        <v>424</v>
      </c>
      <c r="B432" s="426" t="s">
        <v>947</v>
      </c>
      <c r="C432" s="433">
        <v>18001050150</v>
      </c>
      <c r="D432" s="426" t="s">
        <v>767</v>
      </c>
      <c r="E432" s="381" t="s">
        <v>280</v>
      </c>
      <c r="F432" s="427">
        <v>93.75</v>
      </c>
      <c r="G432" s="428">
        <v>75</v>
      </c>
      <c r="H432" s="435">
        <v>18.75</v>
      </c>
      <c r="I432" s="189"/>
    </row>
    <row r="433" spans="1:9" ht="15">
      <c r="A433" s="424">
        <v>425</v>
      </c>
      <c r="B433" s="448" t="s">
        <v>948</v>
      </c>
      <c r="C433" s="443">
        <v>18001070036</v>
      </c>
      <c r="D433" s="377" t="s">
        <v>651</v>
      </c>
      <c r="E433" s="381" t="s">
        <v>280</v>
      </c>
      <c r="F433" s="427">
        <v>375</v>
      </c>
      <c r="G433" s="378">
        <v>300</v>
      </c>
      <c r="H433" s="429">
        <v>75</v>
      </c>
      <c r="I433" s="189"/>
    </row>
    <row r="434" spans="1:9">
      <c r="A434" s="424">
        <v>426</v>
      </c>
      <c r="B434" s="379" t="s">
        <v>569</v>
      </c>
      <c r="C434" s="437">
        <v>18001005615</v>
      </c>
      <c r="D434" s="379" t="s">
        <v>464</v>
      </c>
      <c r="E434" s="381" t="s">
        <v>280</v>
      </c>
      <c r="F434" s="427">
        <v>93.75</v>
      </c>
      <c r="G434" s="380">
        <v>75</v>
      </c>
      <c r="H434" s="435">
        <v>18.75</v>
      </c>
      <c r="I434" s="189"/>
    </row>
    <row r="435" spans="1:9">
      <c r="A435" s="424">
        <v>427</v>
      </c>
      <c r="B435" s="377" t="s">
        <v>949</v>
      </c>
      <c r="C435" s="430">
        <v>18001070363</v>
      </c>
      <c r="D435" s="377" t="s">
        <v>950</v>
      </c>
      <c r="E435" s="381" t="s">
        <v>280</v>
      </c>
      <c r="F435" s="427">
        <v>375</v>
      </c>
      <c r="G435" s="378">
        <v>300</v>
      </c>
      <c r="H435" s="435">
        <v>75</v>
      </c>
      <c r="I435" s="189"/>
    </row>
    <row r="436" spans="1:9">
      <c r="A436" s="424">
        <v>428</v>
      </c>
      <c r="B436" s="426" t="s">
        <v>951</v>
      </c>
      <c r="C436" s="433">
        <v>18001061537</v>
      </c>
      <c r="D436" s="426" t="s">
        <v>767</v>
      </c>
      <c r="E436" s="381" t="s">
        <v>280</v>
      </c>
      <c r="F436" s="427">
        <v>93.75</v>
      </c>
      <c r="G436" s="428">
        <v>75</v>
      </c>
      <c r="H436" s="435">
        <v>18.75</v>
      </c>
      <c r="I436" s="189"/>
    </row>
    <row r="437" spans="1:9">
      <c r="A437" s="424">
        <v>429</v>
      </c>
      <c r="B437" s="426" t="s">
        <v>952</v>
      </c>
      <c r="C437" s="433">
        <v>18001073085</v>
      </c>
      <c r="D437" s="426" t="s">
        <v>767</v>
      </c>
      <c r="E437" s="381" t="s">
        <v>280</v>
      </c>
      <c r="F437" s="427">
        <v>93.75</v>
      </c>
      <c r="G437" s="428">
        <v>75</v>
      </c>
      <c r="H437" s="435">
        <v>18.75</v>
      </c>
      <c r="I437" s="189"/>
    </row>
    <row r="438" spans="1:9">
      <c r="A438" s="424">
        <v>430</v>
      </c>
      <c r="B438" s="426" t="s">
        <v>953</v>
      </c>
      <c r="C438" s="433">
        <v>18001059654</v>
      </c>
      <c r="D438" s="426" t="s">
        <v>767</v>
      </c>
      <c r="E438" s="381" t="s">
        <v>280</v>
      </c>
      <c r="F438" s="427">
        <v>93.75</v>
      </c>
      <c r="G438" s="428">
        <v>75</v>
      </c>
      <c r="H438" s="435">
        <v>18.75</v>
      </c>
      <c r="I438" s="189"/>
    </row>
    <row r="439" spans="1:9">
      <c r="A439" s="424">
        <v>431</v>
      </c>
      <c r="B439" s="379" t="s">
        <v>570</v>
      </c>
      <c r="C439" s="437">
        <v>18001019599</v>
      </c>
      <c r="D439" s="379" t="s">
        <v>464</v>
      </c>
      <c r="E439" s="381" t="s">
        <v>280</v>
      </c>
      <c r="F439" s="427">
        <v>93.75</v>
      </c>
      <c r="G439" s="380">
        <v>75</v>
      </c>
      <c r="H439" s="435">
        <v>18.75</v>
      </c>
      <c r="I439" s="189"/>
    </row>
    <row r="440" spans="1:9">
      <c r="A440" s="424">
        <v>432</v>
      </c>
      <c r="B440" s="377" t="s">
        <v>483</v>
      </c>
      <c r="C440" s="433">
        <v>18001058855</v>
      </c>
      <c r="D440" s="426" t="s">
        <v>464</v>
      </c>
      <c r="E440" s="381" t="s">
        <v>280</v>
      </c>
      <c r="F440" s="427">
        <v>93.75</v>
      </c>
      <c r="G440" s="380">
        <v>75</v>
      </c>
      <c r="H440" s="435">
        <v>18.75</v>
      </c>
      <c r="I440" s="189"/>
    </row>
    <row r="441" spans="1:9">
      <c r="A441" s="424">
        <v>433</v>
      </c>
      <c r="B441" s="377" t="s">
        <v>483</v>
      </c>
      <c r="C441" s="433">
        <v>18001058855</v>
      </c>
      <c r="D441" s="377" t="s">
        <v>464</v>
      </c>
      <c r="E441" s="381" t="s">
        <v>280</v>
      </c>
      <c r="F441" s="427">
        <v>93.75</v>
      </c>
      <c r="G441" s="380">
        <v>75</v>
      </c>
      <c r="H441" s="429">
        <v>18.75</v>
      </c>
      <c r="I441" s="189"/>
    </row>
    <row r="442" spans="1:9">
      <c r="A442" s="424">
        <v>434</v>
      </c>
      <c r="B442" s="378" t="s">
        <v>543</v>
      </c>
      <c r="C442" s="433">
        <v>18001026020</v>
      </c>
      <c r="D442" s="428" t="s">
        <v>432</v>
      </c>
      <c r="E442" s="381" t="s">
        <v>280</v>
      </c>
      <c r="F442" s="427">
        <v>312.5</v>
      </c>
      <c r="G442" s="428">
        <v>250</v>
      </c>
      <c r="H442" s="429">
        <v>62.5</v>
      </c>
      <c r="I442" s="189"/>
    </row>
    <row r="443" spans="1:9">
      <c r="A443" s="424">
        <v>435</v>
      </c>
      <c r="B443" s="426" t="s">
        <v>954</v>
      </c>
      <c r="C443" s="433">
        <v>18001004284</v>
      </c>
      <c r="D443" s="426" t="s">
        <v>767</v>
      </c>
      <c r="E443" s="381" t="s">
        <v>280</v>
      </c>
      <c r="F443" s="427">
        <v>93.75</v>
      </c>
      <c r="G443" s="428">
        <v>75</v>
      </c>
      <c r="H443" s="435">
        <v>18.75</v>
      </c>
      <c r="I443" s="189"/>
    </row>
    <row r="444" spans="1:9">
      <c r="A444" s="424">
        <v>436</v>
      </c>
      <c r="B444" s="426" t="s">
        <v>955</v>
      </c>
      <c r="C444" s="433">
        <v>38001044528</v>
      </c>
      <c r="D444" s="426" t="s">
        <v>767</v>
      </c>
      <c r="E444" s="381" t="s">
        <v>280</v>
      </c>
      <c r="F444" s="427">
        <v>62.5</v>
      </c>
      <c r="G444" s="428">
        <v>50</v>
      </c>
      <c r="H444" s="435">
        <v>12.5</v>
      </c>
      <c r="I444" s="189"/>
    </row>
    <row r="445" spans="1:9">
      <c r="A445" s="424">
        <v>437</v>
      </c>
      <c r="B445" s="426" t="s">
        <v>956</v>
      </c>
      <c r="C445" s="433">
        <v>18001066176</v>
      </c>
      <c r="D445" s="426" t="s">
        <v>767</v>
      </c>
      <c r="E445" s="381" t="s">
        <v>280</v>
      </c>
      <c r="F445" s="427">
        <v>62.5</v>
      </c>
      <c r="G445" s="428">
        <v>50</v>
      </c>
      <c r="H445" s="435">
        <v>12.5</v>
      </c>
      <c r="I445" s="189"/>
    </row>
    <row r="446" spans="1:9">
      <c r="A446" s="424">
        <v>438</v>
      </c>
      <c r="B446" s="426" t="s">
        <v>957</v>
      </c>
      <c r="C446" s="433">
        <v>18001019888</v>
      </c>
      <c r="D446" s="426" t="s">
        <v>767</v>
      </c>
      <c r="E446" s="381" t="s">
        <v>280</v>
      </c>
      <c r="F446" s="427">
        <v>93.75</v>
      </c>
      <c r="G446" s="428">
        <v>75</v>
      </c>
      <c r="H446" s="435">
        <v>18.75</v>
      </c>
      <c r="I446" s="189"/>
    </row>
    <row r="447" spans="1:9">
      <c r="A447" s="424">
        <v>439</v>
      </c>
      <c r="B447" s="379" t="s">
        <v>484</v>
      </c>
      <c r="C447" s="437">
        <v>18001027254</v>
      </c>
      <c r="D447" s="379" t="s">
        <v>464</v>
      </c>
      <c r="E447" s="381" t="s">
        <v>280</v>
      </c>
      <c r="F447" s="427">
        <v>93.75</v>
      </c>
      <c r="G447" s="380">
        <v>75</v>
      </c>
      <c r="H447" s="435">
        <v>18.75</v>
      </c>
      <c r="I447" s="189"/>
    </row>
    <row r="448" spans="1:9">
      <c r="A448" s="424">
        <v>440</v>
      </c>
      <c r="B448" s="379" t="s">
        <v>484</v>
      </c>
      <c r="C448" s="437">
        <v>18001027254</v>
      </c>
      <c r="D448" s="377" t="s">
        <v>464</v>
      </c>
      <c r="E448" s="381" t="s">
        <v>280</v>
      </c>
      <c r="F448" s="427">
        <v>93.75</v>
      </c>
      <c r="G448" s="380">
        <v>75</v>
      </c>
      <c r="H448" s="429">
        <v>18.75</v>
      </c>
      <c r="I448" s="189"/>
    </row>
    <row r="449" spans="1:9">
      <c r="A449" s="424">
        <v>441</v>
      </c>
      <c r="B449" s="379" t="s">
        <v>417</v>
      </c>
      <c r="C449" s="446" t="s">
        <v>418</v>
      </c>
      <c r="D449" s="379" t="s">
        <v>419</v>
      </c>
      <c r="E449" s="381" t="s">
        <v>280</v>
      </c>
      <c r="F449" s="427">
        <v>750</v>
      </c>
      <c r="G449" s="380">
        <v>600</v>
      </c>
      <c r="H449" s="429">
        <v>150</v>
      </c>
      <c r="I449" s="189"/>
    </row>
    <row r="450" spans="1:9" ht="15.75">
      <c r="A450" s="424">
        <v>442</v>
      </c>
      <c r="B450" s="428" t="s">
        <v>449</v>
      </c>
      <c r="C450" s="439">
        <v>18001002512</v>
      </c>
      <c r="D450" s="428" t="s">
        <v>432</v>
      </c>
      <c r="E450" s="381" t="s">
        <v>280</v>
      </c>
      <c r="F450" s="427">
        <v>250</v>
      </c>
      <c r="G450" s="428">
        <v>200</v>
      </c>
      <c r="H450" s="429">
        <v>50</v>
      </c>
      <c r="I450" s="189"/>
    </row>
    <row r="451" spans="1:9">
      <c r="A451" s="424">
        <v>443</v>
      </c>
      <c r="B451" s="426" t="s">
        <v>958</v>
      </c>
      <c r="C451" s="433">
        <v>18001002512</v>
      </c>
      <c r="D451" s="426" t="s">
        <v>772</v>
      </c>
      <c r="E451" s="381" t="s">
        <v>280</v>
      </c>
      <c r="F451" s="427">
        <v>31.25</v>
      </c>
      <c r="G451" s="428">
        <v>25</v>
      </c>
      <c r="H451" s="435">
        <v>6.25</v>
      </c>
      <c r="I451" s="189"/>
    </row>
    <row r="452" spans="1:9">
      <c r="A452" s="424">
        <v>444</v>
      </c>
      <c r="B452" s="377" t="s">
        <v>450</v>
      </c>
      <c r="C452" s="430">
        <v>18001066712</v>
      </c>
      <c r="D452" s="377" t="s">
        <v>950</v>
      </c>
      <c r="E452" s="381" t="s">
        <v>280</v>
      </c>
      <c r="F452" s="427">
        <v>375</v>
      </c>
      <c r="G452" s="378">
        <v>300</v>
      </c>
      <c r="H452" s="435">
        <v>75</v>
      </c>
      <c r="I452" s="189"/>
    </row>
    <row r="453" spans="1:9">
      <c r="A453" s="424">
        <v>445</v>
      </c>
      <c r="B453" s="426" t="s">
        <v>450</v>
      </c>
      <c r="C453" s="433">
        <v>18001006160</v>
      </c>
      <c r="D453" s="426" t="s">
        <v>772</v>
      </c>
      <c r="E453" s="381" t="s">
        <v>280</v>
      </c>
      <c r="F453" s="427">
        <v>31.25</v>
      </c>
      <c r="G453" s="428">
        <v>25</v>
      </c>
      <c r="H453" s="435">
        <v>6.25</v>
      </c>
      <c r="I453" s="189"/>
    </row>
    <row r="454" spans="1:9">
      <c r="A454" s="424">
        <v>446</v>
      </c>
      <c r="B454" s="426" t="s">
        <v>450</v>
      </c>
      <c r="C454" s="433">
        <v>18001066712</v>
      </c>
      <c r="D454" s="377" t="s">
        <v>959</v>
      </c>
      <c r="E454" s="381" t="s">
        <v>280</v>
      </c>
      <c r="F454" s="427">
        <v>25</v>
      </c>
      <c r="G454" s="428">
        <v>20</v>
      </c>
      <c r="H454" s="435">
        <v>5</v>
      </c>
      <c r="I454" s="189"/>
    </row>
    <row r="455" spans="1:9" ht="15.75">
      <c r="A455" s="424">
        <v>447</v>
      </c>
      <c r="B455" s="428" t="s">
        <v>450</v>
      </c>
      <c r="C455" s="439">
        <v>18001006160</v>
      </c>
      <c r="D455" s="428" t="s">
        <v>432</v>
      </c>
      <c r="E455" s="381" t="s">
        <v>280</v>
      </c>
      <c r="F455" s="427">
        <v>250</v>
      </c>
      <c r="G455" s="428">
        <v>200</v>
      </c>
      <c r="H455" s="429">
        <v>50</v>
      </c>
      <c r="I455" s="189"/>
    </row>
    <row r="456" spans="1:9">
      <c r="A456" s="424">
        <v>448</v>
      </c>
      <c r="B456" s="426" t="s">
        <v>648</v>
      </c>
      <c r="C456" s="433">
        <v>18001064402</v>
      </c>
      <c r="D456" s="377" t="s">
        <v>960</v>
      </c>
      <c r="E456" s="381" t="s">
        <v>280</v>
      </c>
      <c r="F456" s="427">
        <v>31.25</v>
      </c>
      <c r="G456" s="428">
        <v>25</v>
      </c>
      <c r="H456" s="435">
        <v>6.25</v>
      </c>
      <c r="I456" s="189"/>
    </row>
    <row r="457" spans="1:9">
      <c r="A457" s="424">
        <v>449</v>
      </c>
      <c r="B457" s="377" t="s">
        <v>648</v>
      </c>
      <c r="C457" s="430">
        <v>18001064402</v>
      </c>
      <c r="D457" s="377" t="s">
        <v>649</v>
      </c>
      <c r="E457" s="381" t="s">
        <v>280</v>
      </c>
      <c r="F457" s="427">
        <v>250</v>
      </c>
      <c r="G457" s="378">
        <v>200</v>
      </c>
      <c r="H457" s="429">
        <v>50</v>
      </c>
      <c r="I457" s="189"/>
    </row>
    <row r="458" spans="1:9">
      <c r="A458" s="424">
        <v>450</v>
      </c>
      <c r="B458" s="431" t="s">
        <v>961</v>
      </c>
      <c r="C458" s="431">
        <v>18001044566</v>
      </c>
      <c r="D458" s="431" t="s">
        <v>464</v>
      </c>
      <c r="E458" s="381" t="s">
        <v>280</v>
      </c>
      <c r="F458" s="427">
        <v>187.5</v>
      </c>
      <c r="G458" s="432">
        <v>150</v>
      </c>
      <c r="H458" s="429">
        <v>37.5</v>
      </c>
      <c r="I458" s="189"/>
    </row>
    <row r="459" spans="1:9">
      <c r="A459" s="424">
        <v>451</v>
      </c>
      <c r="B459" s="431" t="s">
        <v>961</v>
      </c>
      <c r="C459" s="431">
        <v>18001044566</v>
      </c>
      <c r="D459" s="379" t="s">
        <v>464</v>
      </c>
      <c r="E459" s="381" t="s">
        <v>280</v>
      </c>
      <c r="F459" s="427">
        <v>93.75</v>
      </c>
      <c r="G459" s="380">
        <v>75</v>
      </c>
      <c r="H459" s="435">
        <v>18.75</v>
      </c>
      <c r="I459" s="189"/>
    </row>
    <row r="460" spans="1:9">
      <c r="A460" s="424">
        <v>452</v>
      </c>
      <c r="B460" s="431" t="s">
        <v>961</v>
      </c>
      <c r="C460" s="431">
        <v>18001044566</v>
      </c>
      <c r="D460" s="377" t="s">
        <v>464</v>
      </c>
      <c r="E460" s="381" t="s">
        <v>280</v>
      </c>
      <c r="F460" s="427">
        <v>93.75</v>
      </c>
      <c r="G460" s="380">
        <v>75</v>
      </c>
      <c r="H460" s="429">
        <v>18.75</v>
      </c>
      <c r="I460" s="189"/>
    </row>
    <row r="461" spans="1:9">
      <c r="A461" s="424">
        <v>453</v>
      </c>
      <c r="B461" s="379" t="s">
        <v>485</v>
      </c>
      <c r="C461" s="437">
        <v>18001021871</v>
      </c>
      <c r="D461" s="379" t="s">
        <v>464</v>
      </c>
      <c r="E461" s="381" t="s">
        <v>280</v>
      </c>
      <c r="F461" s="427">
        <v>93.75</v>
      </c>
      <c r="G461" s="380">
        <v>75</v>
      </c>
      <c r="H461" s="435">
        <v>18.75</v>
      </c>
      <c r="I461" s="189"/>
    </row>
    <row r="462" spans="1:9">
      <c r="A462" s="424">
        <v>454</v>
      </c>
      <c r="B462" s="379" t="s">
        <v>485</v>
      </c>
      <c r="C462" s="437">
        <v>18001021871</v>
      </c>
      <c r="D462" s="377" t="s">
        <v>464</v>
      </c>
      <c r="E462" s="381" t="s">
        <v>280</v>
      </c>
      <c r="F462" s="427">
        <v>93.75</v>
      </c>
      <c r="G462" s="380">
        <v>75</v>
      </c>
      <c r="H462" s="429">
        <v>18.75</v>
      </c>
      <c r="I462" s="189"/>
    </row>
    <row r="463" spans="1:9">
      <c r="A463" s="424">
        <v>455</v>
      </c>
      <c r="B463" s="426" t="s">
        <v>962</v>
      </c>
      <c r="C463" s="433">
        <v>18001037647</v>
      </c>
      <c r="D463" s="426" t="s">
        <v>767</v>
      </c>
      <c r="E463" s="381" t="s">
        <v>280</v>
      </c>
      <c r="F463" s="427">
        <v>93.75</v>
      </c>
      <c r="G463" s="428">
        <v>75</v>
      </c>
      <c r="H463" s="435">
        <v>18.75</v>
      </c>
      <c r="I463" s="189"/>
    </row>
    <row r="464" spans="1:9">
      <c r="A464" s="424">
        <v>456</v>
      </c>
      <c r="B464" s="426" t="s">
        <v>963</v>
      </c>
      <c r="C464" s="433">
        <v>18101077389</v>
      </c>
      <c r="D464" s="426" t="s">
        <v>767</v>
      </c>
      <c r="E464" s="381" t="s">
        <v>280</v>
      </c>
      <c r="F464" s="427">
        <v>93.75</v>
      </c>
      <c r="G464" s="428">
        <v>75</v>
      </c>
      <c r="H464" s="435">
        <v>18.75</v>
      </c>
      <c r="I464" s="189"/>
    </row>
    <row r="465" spans="1:9">
      <c r="A465" s="424">
        <v>457</v>
      </c>
      <c r="B465" s="426" t="s">
        <v>964</v>
      </c>
      <c r="C465" s="433">
        <v>18001067376</v>
      </c>
      <c r="D465" s="377" t="s">
        <v>774</v>
      </c>
      <c r="E465" s="381" t="s">
        <v>280</v>
      </c>
      <c r="F465" s="427">
        <v>250</v>
      </c>
      <c r="G465" s="428">
        <v>200</v>
      </c>
      <c r="H465" s="435">
        <v>50</v>
      </c>
      <c r="I465" s="189"/>
    </row>
    <row r="466" spans="1:9">
      <c r="A466" s="424">
        <v>458</v>
      </c>
      <c r="B466" s="379" t="s">
        <v>486</v>
      </c>
      <c r="C466" s="437">
        <v>18001004211</v>
      </c>
      <c r="D466" s="379" t="s">
        <v>464</v>
      </c>
      <c r="E466" s="381" t="s">
        <v>280</v>
      </c>
      <c r="F466" s="427">
        <v>93.75</v>
      </c>
      <c r="G466" s="380">
        <v>75</v>
      </c>
      <c r="H466" s="435">
        <v>18.75</v>
      </c>
      <c r="I466" s="189"/>
    </row>
    <row r="467" spans="1:9">
      <c r="A467" s="424">
        <v>459</v>
      </c>
      <c r="B467" s="379" t="s">
        <v>486</v>
      </c>
      <c r="C467" s="437">
        <v>18001004211</v>
      </c>
      <c r="D467" s="377" t="s">
        <v>464</v>
      </c>
      <c r="E467" s="381" t="s">
        <v>280</v>
      </c>
      <c r="F467" s="427">
        <v>93.75</v>
      </c>
      <c r="G467" s="380">
        <v>75</v>
      </c>
      <c r="H467" s="429">
        <v>18.75</v>
      </c>
      <c r="I467" s="189"/>
    </row>
    <row r="468" spans="1:9">
      <c r="A468" s="424">
        <v>460</v>
      </c>
      <c r="B468" s="426" t="s">
        <v>965</v>
      </c>
      <c r="C468" s="433">
        <v>18001065751</v>
      </c>
      <c r="D468" s="426" t="s">
        <v>767</v>
      </c>
      <c r="E468" s="381" t="s">
        <v>280</v>
      </c>
      <c r="F468" s="427">
        <v>93.75</v>
      </c>
      <c r="G468" s="428">
        <v>75</v>
      </c>
      <c r="H468" s="435">
        <v>18.75</v>
      </c>
      <c r="I468" s="189"/>
    </row>
    <row r="469" spans="1:9">
      <c r="A469" s="424">
        <v>461</v>
      </c>
      <c r="B469" s="426" t="s">
        <v>966</v>
      </c>
      <c r="C469" s="433">
        <v>18001047189</v>
      </c>
      <c r="D469" s="426" t="s">
        <v>767</v>
      </c>
      <c r="E469" s="381" t="s">
        <v>280</v>
      </c>
      <c r="F469" s="427">
        <v>93.75</v>
      </c>
      <c r="G469" s="428">
        <v>75</v>
      </c>
      <c r="H469" s="435">
        <v>18.75</v>
      </c>
      <c r="I469" s="189"/>
    </row>
    <row r="470" spans="1:9" ht="15.75">
      <c r="A470" s="424">
        <v>462</v>
      </c>
      <c r="B470" s="428" t="s">
        <v>451</v>
      </c>
      <c r="C470" s="439">
        <v>18001021456</v>
      </c>
      <c r="D470" s="428" t="s">
        <v>432</v>
      </c>
      <c r="E470" s="381" t="s">
        <v>280</v>
      </c>
      <c r="F470" s="427">
        <v>250</v>
      </c>
      <c r="G470" s="428">
        <v>200</v>
      </c>
      <c r="H470" s="429">
        <v>50</v>
      </c>
      <c r="I470" s="189"/>
    </row>
    <row r="471" spans="1:9">
      <c r="A471" s="424">
        <v>463</v>
      </c>
      <c r="B471" s="379" t="s">
        <v>544</v>
      </c>
      <c r="C471" s="437">
        <v>56001011071</v>
      </c>
      <c r="D471" s="379" t="s">
        <v>464</v>
      </c>
      <c r="E471" s="381" t="s">
        <v>280</v>
      </c>
      <c r="F471" s="427">
        <v>93.75</v>
      </c>
      <c r="G471" s="380">
        <v>75</v>
      </c>
      <c r="H471" s="435">
        <v>18.75</v>
      </c>
      <c r="I471" s="189"/>
    </row>
    <row r="472" spans="1:9">
      <c r="A472" s="424">
        <v>464</v>
      </c>
      <c r="B472" s="379" t="s">
        <v>544</v>
      </c>
      <c r="C472" s="437">
        <v>56001011071</v>
      </c>
      <c r="D472" s="377" t="s">
        <v>464</v>
      </c>
      <c r="E472" s="381" t="s">
        <v>280</v>
      </c>
      <c r="F472" s="427">
        <v>93.75</v>
      </c>
      <c r="G472" s="380">
        <v>75</v>
      </c>
      <c r="H472" s="429">
        <v>18.75</v>
      </c>
      <c r="I472" s="189"/>
    </row>
    <row r="473" spans="1:9">
      <c r="A473" s="424">
        <v>465</v>
      </c>
      <c r="B473" s="426" t="s">
        <v>967</v>
      </c>
      <c r="C473" s="433">
        <v>18001049296</v>
      </c>
      <c r="D473" s="426" t="s">
        <v>767</v>
      </c>
      <c r="E473" s="381" t="s">
        <v>280</v>
      </c>
      <c r="F473" s="427">
        <v>62.5</v>
      </c>
      <c r="G473" s="428">
        <v>50</v>
      </c>
      <c r="H473" s="435">
        <v>12.5</v>
      </c>
      <c r="I473" s="189"/>
    </row>
    <row r="474" spans="1:9">
      <c r="A474" s="424">
        <v>466</v>
      </c>
      <c r="B474" s="379" t="s">
        <v>603</v>
      </c>
      <c r="C474" s="437">
        <v>18001043256</v>
      </c>
      <c r="D474" s="379" t="s">
        <v>464</v>
      </c>
      <c r="E474" s="381" t="s">
        <v>280</v>
      </c>
      <c r="F474" s="427">
        <v>93.75</v>
      </c>
      <c r="G474" s="380">
        <v>75</v>
      </c>
      <c r="H474" s="435">
        <v>18.75</v>
      </c>
      <c r="I474" s="189"/>
    </row>
    <row r="475" spans="1:9">
      <c r="A475" s="424">
        <v>467</v>
      </c>
      <c r="B475" s="426" t="s">
        <v>968</v>
      </c>
      <c r="C475" s="433">
        <v>18001016756</v>
      </c>
      <c r="D475" s="426" t="s">
        <v>761</v>
      </c>
      <c r="E475" s="381" t="s">
        <v>280</v>
      </c>
      <c r="F475" s="427">
        <v>250</v>
      </c>
      <c r="G475" s="428">
        <v>200</v>
      </c>
      <c r="H475" s="429">
        <v>50</v>
      </c>
      <c r="I475" s="189"/>
    </row>
    <row r="476" spans="1:9">
      <c r="A476" s="424">
        <v>468</v>
      </c>
      <c r="B476" s="426" t="s">
        <v>969</v>
      </c>
      <c r="C476" s="433">
        <v>18001004748</v>
      </c>
      <c r="D476" s="426" t="s">
        <v>767</v>
      </c>
      <c r="E476" s="381" t="s">
        <v>280</v>
      </c>
      <c r="F476" s="427">
        <v>93.75</v>
      </c>
      <c r="G476" s="428">
        <v>75</v>
      </c>
      <c r="H476" s="435">
        <v>18.75</v>
      </c>
      <c r="I476" s="189"/>
    </row>
    <row r="477" spans="1:9">
      <c r="A477" s="424">
        <v>469</v>
      </c>
      <c r="B477" s="377" t="s">
        <v>487</v>
      </c>
      <c r="C477" s="433">
        <v>18001040005</v>
      </c>
      <c r="D477" s="426" t="s">
        <v>464</v>
      </c>
      <c r="E477" s="381" t="s">
        <v>280</v>
      </c>
      <c r="F477" s="427">
        <v>93.75</v>
      </c>
      <c r="G477" s="380">
        <v>75</v>
      </c>
      <c r="H477" s="435">
        <v>18.75</v>
      </c>
      <c r="I477" s="189"/>
    </row>
    <row r="478" spans="1:9">
      <c r="A478" s="424">
        <v>470</v>
      </c>
      <c r="B478" s="377" t="s">
        <v>487</v>
      </c>
      <c r="C478" s="433">
        <v>18001040005</v>
      </c>
      <c r="D478" s="377" t="s">
        <v>464</v>
      </c>
      <c r="E478" s="381" t="s">
        <v>280</v>
      </c>
      <c r="F478" s="427">
        <v>93.75</v>
      </c>
      <c r="G478" s="380">
        <v>75</v>
      </c>
      <c r="H478" s="429">
        <v>18.75</v>
      </c>
      <c r="I478" s="189"/>
    </row>
    <row r="479" spans="1:9">
      <c r="A479" s="424">
        <v>471</v>
      </c>
      <c r="B479" s="426" t="s">
        <v>970</v>
      </c>
      <c r="C479" s="433">
        <v>18001006718</v>
      </c>
      <c r="D479" s="426" t="s">
        <v>767</v>
      </c>
      <c r="E479" s="381" t="s">
        <v>280</v>
      </c>
      <c r="F479" s="427">
        <v>62.5</v>
      </c>
      <c r="G479" s="428">
        <v>50</v>
      </c>
      <c r="H479" s="435">
        <v>12.5</v>
      </c>
      <c r="I479" s="189"/>
    </row>
    <row r="480" spans="1:9">
      <c r="A480" s="424">
        <v>472</v>
      </c>
      <c r="B480" s="426" t="s">
        <v>971</v>
      </c>
      <c r="C480" s="433">
        <v>42001000504</v>
      </c>
      <c r="D480" s="426" t="s">
        <v>761</v>
      </c>
      <c r="E480" s="381" t="s">
        <v>280</v>
      </c>
      <c r="F480" s="427">
        <v>250</v>
      </c>
      <c r="G480" s="428">
        <v>200</v>
      </c>
      <c r="H480" s="429">
        <v>50</v>
      </c>
      <c r="I480" s="189"/>
    </row>
    <row r="481" spans="1:9">
      <c r="A481" s="424">
        <v>473</v>
      </c>
      <c r="B481" s="379" t="s">
        <v>571</v>
      </c>
      <c r="C481" s="437">
        <v>18001059337</v>
      </c>
      <c r="D481" s="379" t="s">
        <v>464</v>
      </c>
      <c r="E481" s="381" t="s">
        <v>280</v>
      </c>
      <c r="F481" s="427">
        <v>93.75</v>
      </c>
      <c r="G481" s="380">
        <v>75</v>
      </c>
      <c r="H481" s="435">
        <v>18.75</v>
      </c>
      <c r="I481" s="189"/>
    </row>
    <row r="482" spans="1:9">
      <c r="A482" s="424">
        <v>474</v>
      </c>
      <c r="B482" s="379" t="s">
        <v>605</v>
      </c>
      <c r="C482" s="437">
        <v>18001046758</v>
      </c>
      <c r="D482" s="379" t="s">
        <v>464</v>
      </c>
      <c r="E482" s="381" t="s">
        <v>280</v>
      </c>
      <c r="F482" s="427">
        <v>93.75</v>
      </c>
      <c r="G482" s="380">
        <v>75</v>
      </c>
      <c r="H482" s="435">
        <v>18.75</v>
      </c>
      <c r="I482" s="189"/>
    </row>
    <row r="483" spans="1:9">
      <c r="A483" s="424">
        <v>475</v>
      </c>
      <c r="B483" s="428" t="s">
        <v>427</v>
      </c>
      <c r="C483" s="433">
        <v>18001043013</v>
      </c>
      <c r="D483" s="428" t="s">
        <v>423</v>
      </c>
      <c r="E483" s="381" t="s">
        <v>280</v>
      </c>
      <c r="F483" s="427">
        <v>500</v>
      </c>
      <c r="G483" s="428">
        <v>400</v>
      </c>
      <c r="H483" s="429">
        <v>100</v>
      </c>
      <c r="I483" s="189"/>
    </row>
    <row r="484" spans="1:9">
      <c r="A484" s="424">
        <v>476</v>
      </c>
      <c r="B484" s="379" t="s">
        <v>636</v>
      </c>
      <c r="C484" s="437">
        <v>18001061851</v>
      </c>
      <c r="D484" s="379" t="s">
        <v>464</v>
      </c>
      <c r="E484" s="381" t="s">
        <v>280</v>
      </c>
      <c r="F484" s="427">
        <v>93.75</v>
      </c>
      <c r="G484" s="380">
        <v>75</v>
      </c>
      <c r="H484" s="435">
        <v>18.75</v>
      </c>
      <c r="I484" s="189"/>
    </row>
    <row r="485" spans="1:9">
      <c r="A485" s="424">
        <v>477</v>
      </c>
      <c r="B485" s="379" t="s">
        <v>636</v>
      </c>
      <c r="C485" s="437">
        <v>18001061851</v>
      </c>
      <c r="D485" s="377" t="s">
        <v>464</v>
      </c>
      <c r="E485" s="381" t="s">
        <v>280</v>
      </c>
      <c r="F485" s="427">
        <v>93.75</v>
      </c>
      <c r="G485" s="380">
        <v>75</v>
      </c>
      <c r="H485" s="429">
        <v>18.75</v>
      </c>
      <c r="I485" s="189"/>
    </row>
    <row r="486" spans="1:9">
      <c r="A486" s="424">
        <v>478</v>
      </c>
      <c r="B486" s="379" t="s">
        <v>606</v>
      </c>
      <c r="C486" s="437">
        <v>18001004970</v>
      </c>
      <c r="D486" s="379" t="s">
        <v>464</v>
      </c>
      <c r="E486" s="381" t="s">
        <v>280</v>
      </c>
      <c r="F486" s="427">
        <v>93.75</v>
      </c>
      <c r="G486" s="380">
        <v>75</v>
      </c>
      <c r="H486" s="435">
        <v>18.75</v>
      </c>
      <c r="I486" s="189"/>
    </row>
    <row r="487" spans="1:9">
      <c r="A487" s="424">
        <v>479</v>
      </c>
      <c r="B487" s="377" t="s">
        <v>972</v>
      </c>
      <c r="C487" s="430">
        <v>18001060362</v>
      </c>
      <c r="D487" s="377" t="s">
        <v>973</v>
      </c>
      <c r="E487" s="381" t="s">
        <v>280</v>
      </c>
      <c r="F487" s="427">
        <v>250</v>
      </c>
      <c r="G487" s="378">
        <v>200</v>
      </c>
      <c r="H487" s="429">
        <v>50</v>
      </c>
      <c r="I487" s="189"/>
    </row>
    <row r="488" spans="1:9">
      <c r="A488" s="424">
        <v>480</v>
      </c>
      <c r="B488" s="426" t="s">
        <v>972</v>
      </c>
      <c r="C488" s="433">
        <v>18001060362</v>
      </c>
      <c r="D488" s="426" t="s">
        <v>973</v>
      </c>
      <c r="E488" s="381" t="s">
        <v>280</v>
      </c>
      <c r="F488" s="427">
        <v>31.25</v>
      </c>
      <c r="G488" s="428">
        <v>25</v>
      </c>
      <c r="H488" s="435">
        <v>6.25</v>
      </c>
      <c r="I488" s="189"/>
    </row>
    <row r="489" spans="1:9">
      <c r="A489" s="424">
        <v>481</v>
      </c>
      <c r="B489" s="377" t="s">
        <v>972</v>
      </c>
      <c r="C489" s="430">
        <v>18001060362</v>
      </c>
      <c r="D489" s="377" t="s">
        <v>973</v>
      </c>
      <c r="E489" s="381" t="s">
        <v>280</v>
      </c>
      <c r="F489" s="427">
        <v>375</v>
      </c>
      <c r="G489" s="378">
        <v>300</v>
      </c>
      <c r="H489" s="435">
        <v>75</v>
      </c>
      <c r="I489" s="189"/>
    </row>
    <row r="490" spans="1:9">
      <c r="A490" s="424">
        <v>482</v>
      </c>
      <c r="B490" s="426" t="s">
        <v>452</v>
      </c>
      <c r="C490" s="433">
        <v>18001017014</v>
      </c>
      <c r="D490" s="426" t="s">
        <v>772</v>
      </c>
      <c r="E490" s="381" t="s">
        <v>280</v>
      </c>
      <c r="F490" s="427">
        <v>31.25</v>
      </c>
      <c r="G490" s="428">
        <v>25</v>
      </c>
      <c r="H490" s="435">
        <v>6.25</v>
      </c>
      <c r="I490" s="189"/>
    </row>
    <row r="491" spans="1:9" ht="15.75">
      <c r="A491" s="424">
        <v>483</v>
      </c>
      <c r="B491" s="428" t="s">
        <v>452</v>
      </c>
      <c r="C491" s="439">
        <v>18001017014</v>
      </c>
      <c r="D491" s="428" t="s">
        <v>432</v>
      </c>
      <c r="E491" s="381" t="s">
        <v>280</v>
      </c>
      <c r="F491" s="427">
        <v>250</v>
      </c>
      <c r="G491" s="428">
        <v>200</v>
      </c>
      <c r="H491" s="429">
        <v>50</v>
      </c>
      <c r="I491" s="189"/>
    </row>
    <row r="492" spans="1:9">
      <c r="A492" s="424">
        <v>484</v>
      </c>
      <c r="B492" s="426" t="s">
        <v>974</v>
      </c>
      <c r="C492" s="433">
        <v>18001000363</v>
      </c>
      <c r="D492" s="426" t="s">
        <v>423</v>
      </c>
      <c r="E492" s="381" t="s">
        <v>280</v>
      </c>
      <c r="F492" s="427">
        <v>31.25</v>
      </c>
      <c r="G492" s="428">
        <v>25</v>
      </c>
      <c r="H492" s="435">
        <v>6.25</v>
      </c>
      <c r="I492" s="189"/>
    </row>
    <row r="493" spans="1:9">
      <c r="A493" s="424">
        <v>485</v>
      </c>
      <c r="B493" s="445" t="s">
        <v>974</v>
      </c>
      <c r="C493" s="425">
        <v>18001000363</v>
      </c>
      <c r="D493" s="428" t="s">
        <v>423</v>
      </c>
      <c r="E493" s="381" t="s">
        <v>280</v>
      </c>
      <c r="F493" s="427">
        <v>750</v>
      </c>
      <c r="G493" s="428">
        <v>600</v>
      </c>
      <c r="H493" s="429">
        <v>150</v>
      </c>
      <c r="I493" s="189"/>
    </row>
    <row r="494" spans="1:9">
      <c r="A494" s="424">
        <v>486</v>
      </c>
      <c r="B494" s="379" t="s">
        <v>975</v>
      </c>
      <c r="C494" s="437">
        <v>18001003243</v>
      </c>
      <c r="D494" s="379" t="s">
        <v>464</v>
      </c>
      <c r="E494" s="381" t="s">
        <v>280</v>
      </c>
      <c r="F494" s="427">
        <v>187.5</v>
      </c>
      <c r="G494" s="378">
        <v>150</v>
      </c>
      <c r="H494" s="435">
        <v>37.5</v>
      </c>
      <c r="I494" s="189"/>
    </row>
    <row r="495" spans="1:9">
      <c r="A495" s="424">
        <v>487</v>
      </c>
      <c r="B495" s="379" t="s">
        <v>975</v>
      </c>
      <c r="C495" s="437">
        <v>18001003243</v>
      </c>
      <c r="D495" s="379" t="s">
        <v>464</v>
      </c>
      <c r="E495" s="381" t="s">
        <v>280</v>
      </c>
      <c r="F495" s="427">
        <v>93.75</v>
      </c>
      <c r="G495" s="380">
        <v>75</v>
      </c>
      <c r="H495" s="435">
        <v>18.75</v>
      </c>
      <c r="I495" s="189"/>
    </row>
    <row r="496" spans="1:9">
      <c r="A496" s="424">
        <v>488</v>
      </c>
      <c r="B496" s="379" t="s">
        <v>975</v>
      </c>
      <c r="C496" s="437">
        <v>18001003243</v>
      </c>
      <c r="D496" s="377" t="s">
        <v>464</v>
      </c>
      <c r="E496" s="381" t="s">
        <v>280</v>
      </c>
      <c r="F496" s="427">
        <v>93.75</v>
      </c>
      <c r="G496" s="380">
        <v>75</v>
      </c>
      <c r="H496" s="429">
        <v>18.75</v>
      </c>
      <c r="I496" s="189"/>
    </row>
    <row r="497" spans="1:9">
      <c r="A497" s="424">
        <v>489</v>
      </c>
      <c r="B497" s="379" t="s">
        <v>607</v>
      </c>
      <c r="C497" s="437">
        <v>62007014338</v>
      </c>
      <c r="D497" s="379" t="s">
        <v>464</v>
      </c>
      <c r="E497" s="381" t="s">
        <v>280</v>
      </c>
      <c r="F497" s="427">
        <v>93.75</v>
      </c>
      <c r="G497" s="380">
        <v>75</v>
      </c>
      <c r="H497" s="435">
        <v>18.75</v>
      </c>
      <c r="I497" s="189"/>
    </row>
    <row r="498" spans="1:9">
      <c r="A498" s="424">
        <v>490</v>
      </c>
      <c r="B498" s="379" t="s">
        <v>488</v>
      </c>
      <c r="C498" s="437">
        <v>18001058700</v>
      </c>
      <c r="D498" s="379" t="s">
        <v>464</v>
      </c>
      <c r="E498" s="381" t="s">
        <v>280</v>
      </c>
      <c r="F498" s="427">
        <v>93.75</v>
      </c>
      <c r="G498" s="380">
        <v>75</v>
      </c>
      <c r="H498" s="435">
        <v>18.75</v>
      </c>
      <c r="I498" s="189"/>
    </row>
    <row r="499" spans="1:9">
      <c r="A499" s="424">
        <v>491</v>
      </c>
      <c r="B499" s="379" t="s">
        <v>488</v>
      </c>
      <c r="C499" s="437">
        <v>18001058700</v>
      </c>
      <c r="D499" s="377" t="s">
        <v>464</v>
      </c>
      <c r="E499" s="381" t="s">
        <v>280</v>
      </c>
      <c r="F499" s="427">
        <v>93.75</v>
      </c>
      <c r="G499" s="380">
        <v>75</v>
      </c>
      <c r="H499" s="429">
        <v>18.75</v>
      </c>
      <c r="I499" s="189"/>
    </row>
    <row r="500" spans="1:9">
      <c r="A500" s="424">
        <v>492</v>
      </c>
      <c r="B500" s="428" t="s">
        <v>976</v>
      </c>
      <c r="C500" s="433">
        <v>18001069350</v>
      </c>
      <c r="D500" s="378" t="s">
        <v>817</v>
      </c>
      <c r="E500" s="381" t="s">
        <v>280</v>
      </c>
      <c r="F500" s="427">
        <v>375</v>
      </c>
      <c r="G500" s="428">
        <v>300</v>
      </c>
      <c r="H500" s="429">
        <v>75</v>
      </c>
      <c r="I500" s="189"/>
    </row>
    <row r="501" spans="1:9">
      <c r="A501" s="424">
        <v>493</v>
      </c>
      <c r="B501" s="379" t="s">
        <v>608</v>
      </c>
      <c r="C501" s="437">
        <v>18001020529</v>
      </c>
      <c r="D501" s="379" t="s">
        <v>464</v>
      </c>
      <c r="E501" s="381" t="s">
        <v>280</v>
      </c>
      <c r="F501" s="427">
        <v>93.75</v>
      </c>
      <c r="G501" s="380">
        <v>75</v>
      </c>
      <c r="H501" s="435">
        <v>18.75</v>
      </c>
      <c r="I501" s="189"/>
    </row>
    <row r="502" spans="1:9">
      <c r="A502" s="424">
        <v>494</v>
      </c>
      <c r="B502" s="426" t="s">
        <v>977</v>
      </c>
      <c r="C502" s="433">
        <v>18001058291</v>
      </c>
      <c r="D502" s="426" t="s">
        <v>772</v>
      </c>
      <c r="E502" s="381" t="s">
        <v>280</v>
      </c>
      <c r="F502" s="427">
        <v>31.25</v>
      </c>
      <c r="G502" s="428">
        <v>25</v>
      </c>
      <c r="H502" s="435">
        <v>6.25</v>
      </c>
      <c r="I502" s="189"/>
    </row>
    <row r="503" spans="1:9">
      <c r="A503" s="424">
        <v>495</v>
      </c>
      <c r="B503" s="449" t="s">
        <v>978</v>
      </c>
      <c r="C503" s="425">
        <v>18001015789</v>
      </c>
      <c r="D503" s="426" t="s">
        <v>767</v>
      </c>
      <c r="E503" s="381" t="s">
        <v>280</v>
      </c>
      <c r="F503" s="427">
        <v>62.5</v>
      </c>
      <c r="G503" s="436">
        <v>50</v>
      </c>
      <c r="H503" s="435">
        <v>12.5</v>
      </c>
      <c r="I503" s="189"/>
    </row>
    <row r="504" spans="1:9">
      <c r="A504" s="424">
        <v>496</v>
      </c>
      <c r="B504" s="377" t="s">
        <v>545</v>
      </c>
      <c r="C504" s="433">
        <v>21001036418</v>
      </c>
      <c r="D504" s="426" t="s">
        <v>464</v>
      </c>
      <c r="E504" s="381" t="s">
        <v>280</v>
      </c>
      <c r="F504" s="427">
        <v>125</v>
      </c>
      <c r="G504" s="380">
        <v>100</v>
      </c>
      <c r="H504" s="435">
        <v>25</v>
      </c>
      <c r="I504" s="189"/>
    </row>
    <row r="505" spans="1:9">
      <c r="A505" s="424">
        <v>497</v>
      </c>
      <c r="B505" s="426" t="s">
        <v>979</v>
      </c>
      <c r="C505" s="433">
        <v>18001065129</v>
      </c>
      <c r="D505" s="426" t="s">
        <v>767</v>
      </c>
      <c r="E505" s="381" t="s">
        <v>280</v>
      </c>
      <c r="F505" s="427">
        <v>93.75</v>
      </c>
      <c r="G505" s="428">
        <v>75</v>
      </c>
      <c r="H505" s="435">
        <v>18.75</v>
      </c>
      <c r="I505" s="189"/>
    </row>
    <row r="506" spans="1:9">
      <c r="A506" s="424">
        <v>498</v>
      </c>
      <c r="B506" s="379" t="s">
        <v>489</v>
      </c>
      <c r="C506" s="437">
        <v>18001014696</v>
      </c>
      <c r="D506" s="379" t="s">
        <v>464</v>
      </c>
      <c r="E506" s="381" t="s">
        <v>280</v>
      </c>
      <c r="F506" s="427">
        <v>93.75</v>
      </c>
      <c r="G506" s="380">
        <v>75</v>
      </c>
      <c r="H506" s="435">
        <v>18.75</v>
      </c>
      <c r="I506" s="189"/>
    </row>
    <row r="507" spans="1:9">
      <c r="A507" s="424">
        <v>499</v>
      </c>
      <c r="B507" s="379" t="s">
        <v>489</v>
      </c>
      <c r="C507" s="437">
        <v>18001014696</v>
      </c>
      <c r="D507" s="377" t="s">
        <v>464</v>
      </c>
      <c r="E507" s="381" t="s">
        <v>280</v>
      </c>
      <c r="F507" s="427">
        <v>93.75</v>
      </c>
      <c r="G507" s="380">
        <v>75</v>
      </c>
      <c r="H507" s="429">
        <v>18.75</v>
      </c>
      <c r="I507" s="189"/>
    </row>
    <row r="508" spans="1:9">
      <c r="A508" s="424">
        <v>500</v>
      </c>
      <c r="B508" s="377" t="s">
        <v>609</v>
      </c>
      <c r="C508" s="433">
        <v>18001022002</v>
      </c>
      <c r="D508" s="426" t="s">
        <v>464</v>
      </c>
      <c r="E508" s="381" t="s">
        <v>280</v>
      </c>
      <c r="F508" s="427">
        <v>93.75</v>
      </c>
      <c r="G508" s="380">
        <v>75</v>
      </c>
      <c r="H508" s="435">
        <v>18.75</v>
      </c>
      <c r="I508" s="189"/>
    </row>
    <row r="509" spans="1:9">
      <c r="A509" s="424">
        <v>501</v>
      </c>
      <c r="B509" s="379" t="s">
        <v>546</v>
      </c>
      <c r="C509" s="437">
        <v>18001007857</v>
      </c>
      <c r="D509" s="379" t="s">
        <v>464</v>
      </c>
      <c r="E509" s="381" t="s">
        <v>280</v>
      </c>
      <c r="F509" s="427">
        <v>93.75</v>
      </c>
      <c r="G509" s="380">
        <v>75</v>
      </c>
      <c r="H509" s="435">
        <v>18.75</v>
      </c>
      <c r="I509" s="189"/>
    </row>
    <row r="510" spans="1:9">
      <c r="A510" s="424">
        <v>502</v>
      </c>
      <c r="B510" s="379" t="s">
        <v>546</v>
      </c>
      <c r="C510" s="437">
        <v>18001007857</v>
      </c>
      <c r="D510" s="377" t="s">
        <v>464</v>
      </c>
      <c r="E510" s="381" t="s">
        <v>280</v>
      </c>
      <c r="F510" s="427">
        <v>93.75</v>
      </c>
      <c r="G510" s="380">
        <v>75</v>
      </c>
      <c r="H510" s="429">
        <v>18.75</v>
      </c>
      <c r="I510" s="189"/>
    </row>
    <row r="511" spans="1:9">
      <c r="A511" s="424">
        <v>503</v>
      </c>
      <c r="B511" s="379" t="s">
        <v>610</v>
      </c>
      <c r="C511" s="437">
        <v>49001013492</v>
      </c>
      <c r="D511" s="379" t="s">
        <v>464</v>
      </c>
      <c r="E511" s="381" t="s">
        <v>280</v>
      </c>
      <c r="F511" s="427">
        <v>93.75</v>
      </c>
      <c r="G511" s="380">
        <v>75</v>
      </c>
      <c r="H511" s="435">
        <v>18.75</v>
      </c>
      <c r="I511" s="189"/>
    </row>
    <row r="512" spans="1:9">
      <c r="A512" s="424">
        <v>504</v>
      </c>
      <c r="B512" s="426" t="s">
        <v>980</v>
      </c>
      <c r="C512" s="433">
        <v>18001041519</v>
      </c>
      <c r="D512" s="426" t="s">
        <v>767</v>
      </c>
      <c r="E512" s="381" t="s">
        <v>280</v>
      </c>
      <c r="F512" s="427">
        <v>93.75</v>
      </c>
      <c r="G512" s="428">
        <v>75</v>
      </c>
      <c r="H512" s="435">
        <v>18.75</v>
      </c>
      <c r="I512" s="189"/>
    </row>
    <row r="513" spans="1:9">
      <c r="A513" s="424">
        <v>505</v>
      </c>
      <c r="B513" s="426" t="s">
        <v>981</v>
      </c>
      <c r="C513" s="433">
        <v>18001073111</v>
      </c>
      <c r="D513" s="426" t="s">
        <v>767</v>
      </c>
      <c r="E513" s="381" t="s">
        <v>280</v>
      </c>
      <c r="F513" s="427">
        <v>93.75</v>
      </c>
      <c r="G513" s="428">
        <v>75</v>
      </c>
      <c r="H513" s="435">
        <v>18.75</v>
      </c>
      <c r="I513" s="189"/>
    </row>
    <row r="514" spans="1:9">
      <c r="A514" s="424">
        <v>506</v>
      </c>
      <c r="B514" s="428" t="s">
        <v>982</v>
      </c>
      <c r="C514" s="433">
        <v>18001066749</v>
      </c>
      <c r="D514" s="378" t="s">
        <v>787</v>
      </c>
      <c r="E514" s="381" t="s">
        <v>280</v>
      </c>
      <c r="F514" s="427">
        <v>187.5</v>
      </c>
      <c r="G514" s="428">
        <v>150</v>
      </c>
      <c r="H514" s="429">
        <v>37.5</v>
      </c>
      <c r="I514" s="189"/>
    </row>
    <row r="515" spans="1:9">
      <c r="A515" s="424">
        <v>507</v>
      </c>
      <c r="B515" s="426" t="s">
        <v>983</v>
      </c>
      <c r="C515" s="433">
        <v>18001070142</v>
      </c>
      <c r="D515" s="426" t="s">
        <v>772</v>
      </c>
      <c r="E515" s="381" t="s">
        <v>280</v>
      </c>
      <c r="F515" s="427">
        <v>31.25</v>
      </c>
      <c r="G515" s="428">
        <v>25</v>
      </c>
      <c r="H515" s="435">
        <v>6.25</v>
      </c>
      <c r="I515" s="189"/>
    </row>
    <row r="516" spans="1:9" ht="15.75">
      <c r="A516" s="424">
        <v>508</v>
      </c>
      <c r="B516" s="428" t="s">
        <v>453</v>
      </c>
      <c r="C516" s="439">
        <v>18001070142</v>
      </c>
      <c r="D516" s="428" t="s">
        <v>432</v>
      </c>
      <c r="E516" s="381" t="s">
        <v>280</v>
      </c>
      <c r="F516" s="427">
        <v>250</v>
      </c>
      <c r="G516" s="428">
        <v>200</v>
      </c>
      <c r="H516" s="429">
        <v>50</v>
      </c>
      <c r="I516" s="189"/>
    </row>
    <row r="517" spans="1:9">
      <c r="A517" s="424">
        <v>509</v>
      </c>
      <c r="B517" s="426" t="s">
        <v>984</v>
      </c>
      <c r="C517" s="433">
        <v>18001049979</v>
      </c>
      <c r="D517" s="426" t="s">
        <v>767</v>
      </c>
      <c r="E517" s="381" t="s">
        <v>280</v>
      </c>
      <c r="F517" s="427">
        <v>93.75</v>
      </c>
      <c r="G517" s="428">
        <v>75</v>
      </c>
      <c r="H517" s="435">
        <v>18.75</v>
      </c>
      <c r="I517" s="189"/>
    </row>
    <row r="518" spans="1:9">
      <c r="A518" s="424">
        <v>510</v>
      </c>
      <c r="B518" s="426" t="s">
        <v>985</v>
      </c>
      <c r="C518" s="433">
        <v>18001005223</v>
      </c>
      <c r="D518" s="426" t="s">
        <v>767</v>
      </c>
      <c r="E518" s="381" t="s">
        <v>280</v>
      </c>
      <c r="F518" s="427">
        <v>93.75</v>
      </c>
      <c r="G518" s="428">
        <v>75</v>
      </c>
      <c r="H518" s="435">
        <v>18.75</v>
      </c>
      <c r="I518" s="189"/>
    </row>
    <row r="519" spans="1:9">
      <c r="A519" s="424">
        <v>511</v>
      </c>
      <c r="B519" s="426" t="s">
        <v>986</v>
      </c>
      <c r="C519" s="433">
        <v>18101074726</v>
      </c>
      <c r="D519" s="425" t="s">
        <v>790</v>
      </c>
      <c r="E519" s="381" t="s">
        <v>280</v>
      </c>
      <c r="F519" s="427">
        <v>125</v>
      </c>
      <c r="G519" s="378">
        <v>100</v>
      </c>
      <c r="H519" s="435">
        <v>25</v>
      </c>
      <c r="I519" s="189"/>
    </row>
    <row r="520" spans="1:9">
      <c r="A520" s="424">
        <v>512</v>
      </c>
      <c r="B520" s="379" t="s">
        <v>611</v>
      </c>
      <c r="C520" s="437">
        <v>18001013621</v>
      </c>
      <c r="D520" s="379" t="s">
        <v>464</v>
      </c>
      <c r="E520" s="381" t="s">
        <v>280</v>
      </c>
      <c r="F520" s="427">
        <v>93.75</v>
      </c>
      <c r="G520" s="380">
        <v>75</v>
      </c>
      <c r="H520" s="435">
        <v>18.75</v>
      </c>
      <c r="I520" s="189"/>
    </row>
    <row r="521" spans="1:9">
      <c r="A521" s="424">
        <v>513</v>
      </c>
      <c r="B521" s="377" t="s">
        <v>987</v>
      </c>
      <c r="C521" s="433">
        <v>18001019635</v>
      </c>
      <c r="D521" s="379" t="s">
        <v>464</v>
      </c>
      <c r="E521" s="381" t="s">
        <v>280</v>
      </c>
      <c r="F521" s="427">
        <v>187.5</v>
      </c>
      <c r="G521" s="428">
        <v>150</v>
      </c>
      <c r="H521" s="435">
        <v>37.5</v>
      </c>
      <c r="I521" s="189"/>
    </row>
    <row r="522" spans="1:9">
      <c r="A522" s="424">
        <v>514</v>
      </c>
      <c r="B522" s="426" t="s">
        <v>988</v>
      </c>
      <c r="C522" s="433">
        <v>18001070562</v>
      </c>
      <c r="D522" s="426" t="s">
        <v>767</v>
      </c>
      <c r="E522" s="381" t="s">
        <v>280</v>
      </c>
      <c r="F522" s="427">
        <v>93.75</v>
      </c>
      <c r="G522" s="428">
        <v>75</v>
      </c>
      <c r="H522" s="435">
        <v>18.75</v>
      </c>
      <c r="I522" s="189"/>
    </row>
    <row r="523" spans="1:9">
      <c r="A523" s="424">
        <v>515</v>
      </c>
      <c r="B523" s="379" t="s">
        <v>547</v>
      </c>
      <c r="C523" s="437">
        <v>18001029784</v>
      </c>
      <c r="D523" s="379" t="s">
        <v>464</v>
      </c>
      <c r="E523" s="381" t="s">
        <v>280</v>
      </c>
      <c r="F523" s="427">
        <v>93.75</v>
      </c>
      <c r="G523" s="380">
        <v>75</v>
      </c>
      <c r="H523" s="435">
        <v>18.75</v>
      </c>
      <c r="I523" s="189"/>
    </row>
    <row r="524" spans="1:9">
      <c r="A524" s="424">
        <v>516</v>
      </c>
      <c r="B524" s="379" t="s">
        <v>547</v>
      </c>
      <c r="C524" s="437">
        <v>18001029784</v>
      </c>
      <c r="D524" s="377" t="s">
        <v>464</v>
      </c>
      <c r="E524" s="381" t="s">
        <v>280</v>
      </c>
      <c r="F524" s="427">
        <v>93.75</v>
      </c>
      <c r="G524" s="380">
        <v>75</v>
      </c>
      <c r="H524" s="429">
        <v>18.75</v>
      </c>
      <c r="I524" s="189"/>
    </row>
    <row r="525" spans="1:9">
      <c r="A525" s="424">
        <v>517</v>
      </c>
      <c r="B525" s="377" t="s">
        <v>612</v>
      </c>
      <c r="C525" s="433">
        <v>18001018627</v>
      </c>
      <c r="D525" s="426" t="s">
        <v>464</v>
      </c>
      <c r="E525" s="381" t="s">
        <v>280</v>
      </c>
      <c r="F525" s="427">
        <v>93.75</v>
      </c>
      <c r="G525" s="380">
        <v>75</v>
      </c>
      <c r="H525" s="435">
        <v>18.75</v>
      </c>
      <c r="I525" s="189"/>
    </row>
    <row r="526" spans="1:9">
      <c r="A526" s="424">
        <v>518</v>
      </c>
      <c r="B526" s="381" t="s">
        <v>989</v>
      </c>
      <c r="C526" s="433">
        <v>18001043965</v>
      </c>
      <c r="D526" s="425" t="s">
        <v>790</v>
      </c>
      <c r="E526" s="381" t="s">
        <v>280</v>
      </c>
      <c r="F526" s="427">
        <v>125</v>
      </c>
      <c r="G526" s="378">
        <v>100</v>
      </c>
      <c r="H526" s="435">
        <v>25</v>
      </c>
      <c r="I526" s="189"/>
    </row>
    <row r="527" spans="1:9">
      <c r="A527" s="424">
        <v>519</v>
      </c>
      <c r="B527" s="426" t="s">
        <v>990</v>
      </c>
      <c r="C527" s="433">
        <v>18001060845</v>
      </c>
      <c r="D527" s="426" t="s">
        <v>767</v>
      </c>
      <c r="E527" s="381" t="s">
        <v>280</v>
      </c>
      <c r="F527" s="427">
        <v>93.75</v>
      </c>
      <c r="G527" s="428">
        <v>75</v>
      </c>
      <c r="H527" s="435">
        <v>18.75</v>
      </c>
      <c r="I527" s="189"/>
    </row>
    <row r="528" spans="1:9">
      <c r="A528" s="424">
        <v>520</v>
      </c>
      <c r="B528" s="377" t="s">
        <v>548</v>
      </c>
      <c r="C528" s="433">
        <v>18001058718</v>
      </c>
      <c r="D528" s="426" t="s">
        <v>464</v>
      </c>
      <c r="E528" s="381" t="s">
        <v>280</v>
      </c>
      <c r="F528" s="427">
        <v>93.75</v>
      </c>
      <c r="G528" s="380">
        <v>75</v>
      </c>
      <c r="H528" s="435">
        <v>18.75</v>
      </c>
      <c r="I528" s="189"/>
    </row>
    <row r="529" spans="1:9">
      <c r="A529" s="424">
        <v>521</v>
      </c>
      <c r="B529" s="377" t="s">
        <v>548</v>
      </c>
      <c r="C529" s="433">
        <v>18001058718</v>
      </c>
      <c r="D529" s="377" t="s">
        <v>464</v>
      </c>
      <c r="E529" s="381" t="s">
        <v>280</v>
      </c>
      <c r="F529" s="427">
        <v>93.75</v>
      </c>
      <c r="G529" s="380">
        <v>75</v>
      </c>
      <c r="H529" s="429">
        <v>18.75</v>
      </c>
      <c r="I529" s="189"/>
    </row>
    <row r="530" spans="1:9">
      <c r="A530" s="424">
        <v>522</v>
      </c>
      <c r="B530" s="426" t="s">
        <v>991</v>
      </c>
      <c r="C530" s="433">
        <v>18001073122</v>
      </c>
      <c r="D530" s="377" t="s">
        <v>774</v>
      </c>
      <c r="E530" s="381" t="s">
        <v>280</v>
      </c>
      <c r="F530" s="427">
        <v>187.5</v>
      </c>
      <c r="G530" s="428">
        <v>150</v>
      </c>
      <c r="H530" s="435">
        <v>37.5</v>
      </c>
      <c r="I530" s="189"/>
    </row>
    <row r="531" spans="1:9">
      <c r="A531" s="424">
        <v>523</v>
      </c>
      <c r="B531" s="377" t="s">
        <v>613</v>
      </c>
      <c r="C531" s="433">
        <v>18001024572</v>
      </c>
      <c r="D531" s="426" t="s">
        <v>464</v>
      </c>
      <c r="E531" s="381" t="s">
        <v>280</v>
      </c>
      <c r="F531" s="427">
        <v>93.75</v>
      </c>
      <c r="G531" s="380">
        <v>75</v>
      </c>
      <c r="H531" s="435">
        <v>18.75</v>
      </c>
      <c r="I531" s="189"/>
    </row>
    <row r="532" spans="1:9">
      <c r="A532" s="424">
        <v>524</v>
      </c>
      <c r="B532" s="377" t="s">
        <v>490</v>
      </c>
      <c r="C532" s="433">
        <v>18001013625</v>
      </c>
      <c r="D532" s="426" t="s">
        <v>464</v>
      </c>
      <c r="E532" s="381" t="s">
        <v>280</v>
      </c>
      <c r="F532" s="427">
        <v>93.75</v>
      </c>
      <c r="G532" s="380">
        <v>75</v>
      </c>
      <c r="H532" s="435">
        <v>18.75</v>
      </c>
      <c r="I532" s="189"/>
    </row>
    <row r="533" spans="1:9">
      <c r="A533" s="424">
        <v>525</v>
      </c>
      <c r="B533" s="377" t="s">
        <v>490</v>
      </c>
      <c r="C533" s="433">
        <v>18001013625</v>
      </c>
      <c r="D533" s="377" t="s">
        <v>464</v>
      </c>
      <c r="E533" s="381" t="s">
        <v>280</v>
      </c>
      <c r="F533" s="427">
        <v>93.75</v>
      </c>
      <c r="G533" s="380">
        <v>75</v>
      </c>
      <c r="H533" s="429">
        <v>18.75</v>
      </c>
      <c r="I533" s="189"/>
    </row>
    <row r="534" spans="1:9">
      <c r="A534" s="424">
        <v>526</v>
      </c>
      <c r="B534" s="426" t="s">
        <v>992</v>
      </c>
      <c r="C534" s="433">
        <v>18001031706</v>
      </c>
      <c r="D534" s="426" t="s">
        <v>767</v>
      </c>
      <c r="E534" s="381" t="s">
        <v>280</v>
      </c>
      <c r="F534" s="427">
        <v>93.75</v>
      </c>
      <c r="G534" s="428">
        <v>75</v>
      </c>
      <c r="H534" s="435">
        <v>18.75</v>
      </c>
      <c r="I534" s="189"/>
    </row>
    <row r="535" spans="1:9">
      <c r="A535" s="424">
        <v>527</v>
      </c>
      <c r="B535" s="426" t="s">
        <v>993</v>
      </c>
      <c r="C535" s="433">
        <v>18001020904</v>
      </c>
      <c r="D535" s="426" t="s">
        <v>767</v>
      </c>
      <c r="E535" s="381" t="s">
        <v>280</v>
      </c>
      <c r="F535" s="427">
        <v>62.5</v>
      </c>
      <c r="G535" s="428">
        <v>50</v>
      </c>
      <c r="H535" s="435">
        <v>12.5</v>
      </c>
      <c r="I535" s="189"/>
    </row>
    <row r="536" spans="1:9">
      <c r="A536" s="424">
        <v>528</v>
      </c>
      <c r="B536" s="379" t="s">
        <v>614</v>
      </c>
      <c r="C536" s="437">
        <v>18001014439</v>
      </c>
      <c r="D536" s="379" t="s">
        <v>464</v>
      </c>
      <c r="E536" s="381" t="s">
        <v>280</v>
      </c>
      <c r="F536" s="427">
        <v>93.75</v>
      </c>
      <c r="G536" s="380">
        <v>75</v>
      </c>
      <c r="H536" s="435">
        <v>18.75</v>
      </c>
      <c r="I536" s="189"/>
    </row>
    <row r="537" spans="1:9">
      <c r="A537" s="424">
        <v>529</v>
      </c>
      <c r="B537" s="377" t="s">
        <v>491</v>
      </c>
      <c r="C537" s="433">
        <v>18001027597</v>
      </c>
      <c r="D537" s="426" t="s">
        <v>464</v>
      </c>
      <c r="E537" s="381" t="s">
        <v>280</v>
      </c>
      <c r="F537" s="427">
        <v>93.75</v>
      </c>
      <c r="G537" s="380">
        <v>75</v>
      </c>
      <c r="H537" s="435">
        <v>18.75</v>
      </c>
      <c r="I537" s="189"/>
    </row>
    <row r="538" spans="1:9">
      <c r="A538" s="424">
        <v>530</v>
      </c>
      <c r="B538" s="377" t="s">
        <v>491</v>
      </c>
      <c r="C538" s="433">
        <v>18001027597</v>
      </c>
      <c r="D538" s="377" t="s">
        <v>464</v>
      </c>
      <c r="E538" s="381" t="s">
        <v>280</v>
      </c>
      <c r="F538" s="427">
        <v>93.75</v>
      </c>
      <c r="G538" s="380">
        <v>75</v>
      </c>
      <c r="H538" s="429">
        <v>18.75</v>
      </c>
      <c r="I538" s="189"/>
    </row>
    <row r="539" spans="1:9">
      <c r="A539" s="424">
        <v>531</v>
      </c>
      <c r="B539" s="426" t="s">
        <v>994</v>
      </c>
      <c r="C539" s="433">
        <v>18001067405</v>
      </c>
      <c r="D539" s="426" t="s">
        <v>767</v>
      </c>
      <c r="E539" s="381" t="s">
        <v>280</v>
      </c>
      <c r="F539" s="427">
        <v>62.5</v>
      </c>
      <c r="G539" s="428">
        <v>50</v>
      </c>
      <c r="H539" s="435">
        <v>12.5</v>
      </c>
      <c r="I539" s="189"/>
    </row>
    <row r="540" spans="1:9">
      <c r="A540" s="424">
        <v>532</v>
      </c>
      <c r="B540" s="379" t="s">
        <v>615</v>
      </c>
      <c r="C540" s="437">
        <v>18001048837</v>
      </c>
      <c r="D540" s="379" t="s">
        <v>464</v>
      </c>
      <c r="E540" s="381" t="s">
        <v>280</v>
      </c>
      <c r="F540" s="427">
        <v>93.75</v>
      </c>
      <c r="G540" s="380">
        <v>75</v>
      </c>
      <c r="H540" s="435">
        <v>18.75</v>
      </c>
      <c r="I540" s="189"/>
    </row>
    <row r="541" spans="1:9" ht="25.5">
      <c r="A541" s="424">
        <v>533</v>
      </c>
      <c r="B541" s="441" t="s">
        <v>995</v>
      </c>
      <c r="C541" s="425">
        <v>18001054430</v>
      </c>
      <c r="D541" s="426" t="s">
        <v>767</v>
      </c>
      <c r="E541" s="381" t="s">
        <v>280</v>
      </c>
      <c r="F541" s="427">
        <v>62.5</v>
      </c>
      <c r="G541" s="436">
        <v>50</v>
      </c>
      <c r="H541" s="435">
        <v>12.5</v>
      </c>
      <c r="I541" s="189"/>
    </row>
    <row r="542" spans="1:9">
      <c r="A542" s="424">
        <v>534</v>
      </c>
      <c r="B542" s="379" t="s">
        <v>616</v>
      </c>
      <c r="C542" s="437">
        <v>26001030645</v>
      </c>
      <c r="D542" s="379" t="s">
        <v>464</v>
      </c>
      <c r="E542" s="381" t="s">
        <v>280</v>
      </c>
      <c r="F542" s="427">
        <v>93.75</v>
      </c>
      <c r="G542" s="380">
        <v>75</v>
      </c>
      <c r="H542" s="435">
        <v>18.75</v>
      </c>
      <c r="I542" s="189"/>
    </row>
    <row r="543" spans="1:9">
      <c r="A543" s="424">
        <v>535</v>
      </c>
      <c r="B543" s="377" t="s">
        <v>549</v>
      </c>
      <c r="C543" s="433">
        <v>18001018583</v>
      </c>
      <c r="D543" s="426" t="s">
        <v>464</v>
      </c>
      <c r="E543" s="381" t="s">
        <v>280</v>
      </c>
      <c r="F543" s="427">
        <v>93.75</v>
      </c>
      <c r="G543" s="380">
        <v>75</v>
      </c>
      <c r="H543" s="435">
        <v>18.75</v>
      </c>
      <c r="I543" s="189"/>
    </row>
    <row r="544" spans="1:9">
      <c r="A544" s="424">
        <v>536</v>
      </c>
      <c r="B544" s="377" t="s">
        <v>549</v>
      </c>
      <c r="C544" s="433">
        <v>18001018583</v>
      </c>
      <c r="D544" s="377" t="s">
        <v>464</v>
      </c>
      <c r="E544" s="381" t="s">
        <v>280</v>
      </c>
      <c r="F544" s="427">
        <v>93.75</v>
      </c>
      <c r="G544" s="380">
        <v>75</v>
      </c>
      <c r="H544" s="429">
        <v>18.75</v>
      </c>
      <c r="I544" s="189"/>
    </row>
    <row r="545" spans="1:9">
      <c r="A545" s="424">
        <v>537</v>
      </c>
      <c r="B545" s="377" t="s">
        <v>492</v>
      </c>
      <c r="C545" s="433">
        <v>18001022189</v>
      </c>
      <c r="D545" s="426" t="s">
        <v>464</v>
      </c>
      <c r="E545" s="381" t="s">
        <v>280</v>
      </c>
      <c r="F545" s="427">
        <v>93.75</v>
      </c>
      <c r="G545" s="380">
        <v>75</v>
      </c>
      <c r="H545" s="435">
        <v>18.75</v>
      </c>
      <c r="I545" s="189"/>
    </row>
    <row r="546" spans="1:9">
      <c r="A546" s="424">
        <v>538</v>
      </c>
      <c r="B546" s="377" t="s">
        <v>492</v>
      </c>
      <c r="C546" s="433">
        <v>18001022189</v>
      </c>
      <c r="D546" s="377" t="s">
        <v>464</v>
      </c>
      <c r="E546" s="381" t="s">
        <v>280</v>
      </c>
      <c r="F546" s="427">
        <v>93.75</v>
      </c>
      <c r="G546" s="380">
        <v>75</v>
      </c>
      <c r="H546" s="429">
        <v>18.75</v>
      </c>
      <c r="I546" s="189"/>
    </row>
    <row r="547" spans="1:9">
      <c r="A547" s="424">
        <v>539</v>
      </c>
      <c r="B547" s="426" t="s">
        <v>996</v>
      </c>
      <c r="C547" s="433">
        <v>18001003658</v>
      </c>
      <c r="D547" s="426" t="s">
        <v>767</v>
      </c>
      <c r="E547" s="381" t="s">
        <v>280</v>
      </c>
      <c r="F547" s="427">
        <v>93.75</v>
      </c>
      <c r="G547" s="428">
        <v>75</v>
      </c>
      <c r="H547" s="435">
        <v>18.75</v>
      </c>
      <c r="I547" s="189"/>
    </row>
    <row r="548" spans="1:9">
      <c r="A548" s="424">
        <v>540</v>
      </c>
      <c r="B548" s="377" t="s">
        <v>617</v>
      </c>
      <c r="C548" s="433">
        <v>18001047437</v>
      </c>
      <c r="D548" s="426" t="s">
        <v>464</v>
      </c>
      <c r="E548" s="381" t="s">
        <v>280</v>
      </c>
      <c r="F548" s="427">
        <v>93.75</v>
      </c>
      <c r="G548" s="380">
        <v>75</v>
      </c>
      <c r="H548" s="435">
        <v>18.75</v>
      </c>
      <c r="I548" s="189"/>
    </row>
    <row r="549" spans="1:9">
      <c r="A549" s="424">
        <v>541</v>
      </c>
      <c r="B549" s="379" t="s">
        <v>550</v>
      </c>
      <c r="C549" s="437">
        <v>18001072838</v>
      </c>
      <c r="D549" s="379" t="s">
        <v>464</v>
      </c>
      <c r="E549" s="381" t="s">
        <v>280</v>
      </c>
      <c r="F549" s="427">
        <v>93.75</v>
      </c>
      <c r="G549" s="380">
        <v>75</v>
      </c>
      <c r="H549" s="435">
        <v>18.75</v>
      </c>
      <c r="I549" s="189"/>
    </row>
    <row r="550" spans="1:9">
      <c r="A550" s="424">
        <v>542</v>
      </c>
      <c r="B550" s="379" t="s">
        <v>550</v>
      </c>
      <c r="C550" s="437">
        <v>18001072838</v>
      </c>
      <c r="D550" s="377" t="s">
        <v>464</v>
      </c>
      <c r="E550" s="381" t="s">
        <v>280</v>
      </c>
      <c r="F550" s="427">
        <v>93.75</v>
      </c>
      <c r="G550" s="380">
        <v>75</v>
      </c>
      <c r="H550" s="429">
        <v>18.75</v>
      </c>
      <c r="I550" s="189"/>
    </row>
    <row r="551" spans="1:9">
      <c r="A551" s="424">
        <v>543</v>
      </c>
      <c r="B551" s="426" t="s">
        <v>997</v>
      </c>
      <c r="C551" s="433">
        <v>18001000875</v>
      </c>
      <c r="D551" s="426" t="s">
        <v>767</v>
      </c>
      <c r="E551" s="381" t="s">
        <v>280</v>
      </c>
      <c r="F551" s="427">
        <v>62.5</v>
      </c>
      <c r="G551" s="428">
        <v>50</v>
      </c>
      <c r="H551" s="435">
        <v>12.5</v>
      </c>
      <c r="I551" s="189"/>
    </row>
    <row r="552" spans="1:9">
      <c r="A552" s="424">
        <v>544</v>
      </c>
      <c r="B552" s="426" t="s">
        <v>493</v>
      </c>
      <c r="C552" s="433">
        <v>18001067107</v>
      </c>
      <c r="D552" s="377" t="s">
        <v>774</v>
      </c>
      <c r="E552" s="381" t="s">
        <v>280</v>
      </c>
      <c r="F552" s="427">
        <v>250</v>
      </c>
      <c r="G552" s="428">
        <v>200</v>
      </c>
      <c r="H552" s="435">
        <v>50</v>
      </c>
      <c r="I552" s="189"/>
    </row>
    <row r="553" spans="1:9">
      <c r="A553" s="424">
        <v>545</v>
      </c>
      <c r="B553" s="379" t="s">
        <v>493</v>
      </c>
      <c r="C553" s="437">
        <v>18001072599</v>
      </c>
      <c r="D553" s="379" t="s">
        <v>464</v>
      </c>
      <c r="E553" s="381" t="s">
        <v>280</v>
      </c>
      <c r="F553" s="427">
        <v>93.75</v>
      </c>
      <c r="G553" s="380">
        <v>75</v>
      </c>
      <c r="H553" s="435">
        <v>18.75</v>
      </c>
      <c r="I553" s="189"/>
    </row>
    <row r="554" spans="1:9">
      <c r="A554" s="424">
        <v>546</v>
      </c>
      <c r="B554" s="379" t="s">
        <v>493</v>
      </c>
      <c r="C554" s="437">
        <v>18001065845</v>
      </c>
      <c r="D554" s="379" t="s">
        <v>464</v>
      </c>
      <c r="E554" s="381" t="s">
        <v>280</v>
      </c>
      <c r="F554" s="427">
        <v>93.75</v>
      </c>
      <c r="G554" s="380">
        <v>75</v>
      </c>
      <c r="H554" s="435">
        <v>18.75</v>
      </c>
      <c r="I554" s="189"/>
    </row>
    <row r="555" spans="1:9">
      <c r="A555" s="424">
        <v>547</v>
      </c>
      <c r="B555" s="379" t="s">
        <v>493</v>
      </c>
      <c r="C555" s="437">
        <v>18001067107</v>
      </c>
      <c r="D555" s="379" t="s">
        <v>464</v>
      </c>
      <c r="E555" s="381" t="s">
        <v>280</v>
      </c>
      <c r="F555" s="427">
        <v>93.75</v>
      </c>
      <c r="G555" s="380">
        <v>75</v>
      </c>
      <c r="H555" s="435">
        <v>18.75</v>
      </c>
      <c r="I555" s="189"/>
    </row>
    <row r="556" spans="1:9">
      <c r="A556" s="424">
        <v>548</v>
      </c>
      <c r="B556" s="379" t="s">
        <v>493</v>
      </c>
      <c r="C556" s="437">
        <v>18001067107</v>
      </c>
      <c r="D556" s="377" t="s">
        <v>464</v>
      </c>
      <c r="E556" s="381" t="s">
        <v>280</v>
      </c>
      <c r="F556" s="427">
        <v>93.75</v>
      </c>
      <c r="G556" s="380">
        <v>75</v>
      </c>
      <c r="H556" s="429">
        <v>18.75</v>
      </c>
      <c r="I556" s="189"/>
    </row>
    <row r="557" spans="1:9">
      <c r="A557" s="424">
        <v>549</v>
      </c>
      <c r="B557" s="379" t="s">
        <v>493</v>
      </c>
      <c r="C557" s="437">
        <v>18001072599</v>
      </c>
      <c r="D557" s="377" t="s">
        <v>464</v>
      </c>
      <c r="E557" s="381" t="s">
        <v>280</v>
      </c>
      <c r="F557" s="427">
        <v>93.75</v>
      </c>
      <c r="G557" s="380">
        <v>75</v>
      </c>
      <c r="H557" s="429">
        <v>18.75</v>
      </c>
      <c r="I557" s="189"/>
    </row>
    <row r="558" spans="1:9">
      <c r="A558" s="424">
        <v>550</v>
      </c>
      <c r="B558" s="426" t="s">
        <v>998</v>
      </c>
      <c r="C558" s="433">
        <v>18001016453</v>
      </c>
      <c r="D558" s="426" t="s">
        <v>767</v>
      </c>
      <c r="E558" s="381" t="s">
        <v>280</v>
      </c>
      <c r="F558" s="427">
        <v>93.75</v>
      </c>
      <c r="G558" s="428">
        <v>75</v>
      </c>
      <c r="H558" s="435">
        <v>18.75</v>
      </c>
      <c r="I558" s="189"/>
    </row>
    <row r="559" spans="1:9">
      <c r="A559" s="424">
        <v>551</v>
      </c>
      <c r="B559" s="426" t="s">
        <v>999</v>
      </c>
      <c r="C559" s="433">
        <v>29001007393</v>
      </c>
      <c r="D559" s="426" t="s">
        <v>767</v>
      </c>
      <c r="E559" s="381" t="s">
        <v>280</v>
      </c>
      <c r="F559" s="427">
        <v>62.5</v>
      </c>
      <c r="G559" s="428">
        <v>50</v>
      </c>
      <c r="H559" s="435">
        <v>12.5</v>
      </c>
      <c r="I559" s="189"/>
    </row>
    <row r="560" spans="1:9">
      <c r="A560" s="424">
        <v>552</v>
      </c>
      <c r="B560" s="426" t="s">
        <v>1000</v>
      </c>
      <c r="C560" s="433">
        <v>18001062645</v>
      </c>
      <c r="D560" s="426" t="s">
        <v>767</v>
      </c>
      <c r="E560" s="381" t="s">
        <v>280</v>
      </c>
      <c r="F560" s="427">
        <v>93.75</v>
      </c>
      <c r="G560" s="428">
        <v>75</v>
      </c>
      <c r="H560" s="435">
        <v>18.75</v>
      </c>
      <c r="I560" s="189"/>
    </row>
    <row r="561" spans="1:9">
      <c r="A561" s="424">
        <v>553</v>
      </c>
      <c r="B561" s="379" t="s">
        <v>494</v>
      </c>
      <c r="C561" s="437">
        <v>18001029966</v>
      </c>
      <c r="D561" s="379" t="s">
        <v>464</v>
      </c>
      <c r="E561" s="381" t="s">
        <v>280</v>
      </c>
      <c r="F561" s="427">
        <v>93.75</v>
      </c>
      <c r="G561" s="380">
        <v>75</v>
      </c>
      <c r="H561" s="435">
        <v>18.75</v>
      </c>
      <c r="I561" s="189"/>
    </row>
    <row r="562" spans="1:9">
      <c r="A562" s="424">
        <v>554</v>
      </c>
      <c r="B562" s="379" t="s">
        <v>494</v>
      </c>
      <c r="C562" s="437">
        <v>18001029966</v>
      </c>
      <c r="D562" s="377" t="s">
        <v>464</v>
      </c>
      <c r="E562" s="381" t="s">
        <v>280</v>
      </c>
      <c r="F562" s="427">
        <v>93.75</v>
      </c>
      <c r="G562" s="380">
        <v>75</v>
      </c>
      <c r="H562" s="429">
        <v>18.75</v>
      </c>
      <c r="I562" s="189"/>
    </row>
    <row r="563" spans="1:9">
      <c r="A563" s="424">
        <v>555</v>
      </c>
      <c r="B563" s="428" t="s">
        <v>1001</v>
      </c>
      <c r="C563" s="433">
        <v>18001044612</v>
      </c>
      <c r="D563" s="428" t="s">
        <v>423</v>
      </c>
      <c r="E563" s="381" t="s">
        <v>280</v>
      </c>
      <c r="F563" s="427">
        <v>500</v>
      </c>
      <c r="G563" s="428">
        <v>400</v>
      </c>
      <c r="H563" s="429">
        <v>100</v>
      </c>
      <c r="I563" s="189"/>
    </row>
    <row r="564" spans="1:9">
      <c r="A564" s="424">
        <v>556</v>
      </c>
      <c r="B564" s="426" t="s">
        <v>1002</v>
      </c>
      <c r="C564" s="433">
        <v>18001009614</v>
      </c>
      <c r="D564" s="426" t="s">
        <v>767</v>
      </c>
      <c r="E564" s="381" t="s">
        <v>280</v>
      </c>
      <c r="F564" s="427">
        <v>62.5</v>
      </c>
      <c r="G564" s="428">
        <v>50</v>
      </c>
      <c r="H564" s="435">
        <v>12.5</v>
      </c>
      <c r="I564" s="189"/>
    </row>
    <row r="565" spans="1:9">
      <c r="A565" s="424">
        <v>557</v>
      </c>
      <c r="B565" s="426" t="s">
        <v>1003</v>
      </c>
      <c r="C565" s="433">
        <v>18001052504</v>
      </c>
      <c r="D565" s="426" t="s">
        <v>767</v>
      </c>
      <c r="E565" s="381" t="s">
        <v>280</v>
      </c>
      <c r="F565" s="427">
        <v>62.5</v>
      </c>
      <c r="G565" s="428">
        <v>50</v>
      </c>
      <c r="H565" s="435">
        <v>12.5</v>
      </c>
      <c r="I565" s="189"/>
    </row>
    <row r="566" spans="1:9">
      <c r="A566" s="424">
        <v>558</v>
      </c>
      <c r="B566" s="426" t="s">
        <v>1004</v>
      </c>
      <c r="C566" s="433">
        <v>18001064336</v>
      </c>
      <c r="D566" s="426" t="s">
        <v>767</v>
      </c>
      <c r="E566" s="381" t="s">
        <v>280</v>
      </c>
      <c r="F566" s="427">
        <v>62.5</v>
      </c>
      <c r="G566" s="428">
        <v>50</v>
      </c>
      <c r="H566" s="435">
        <v>12.5</v>
      </c>
      <c r="I566" s="189"/>
    </row>
    <row r="567" spans="1:9">
      <c r="A567" s="424">
        <v>559</v>
      </c>
      <c r="B567" s="426" t="s">
        <v>1005</v>
      </c>
      <c r="C567" s="433">
        <v>38001048624</v>
      </c>
      <c r="D567" s="426" t="s">
        <v>1006</v>
      </c>
      <c r="E567" s="381" t="s">
        <v>280</v>
      </c>
      <c r="F567" s="427">
        <v>31.25</v>
      </c>
      <c r="G567" s="428">
        <v>25</v>
      </c>
      <c r="H567" s="435">
        <v>6.25</v>
      </c>
      <c r="I567" s="189"/>
    </row>
    <row r="568" spans="1:9">
      <c r="A568" s="424">
        <v>560</v>
      </c>
      <c r="B568" s="377" t="s">
        <v>645</v>
      </c>
      <c r="C568" s="433">
        <v>18001066672</v>
      </c>
      <c r="D568" s="426" t="s">
        <v>464</v>
      </c>
      <c r="E568" s="381" t="s">
        <v>280</v>
      </c>
      <c r="F568" s="427">
        <v>93.75</v>
      </c>
      <c r="G568" s="380">
        <v>75</v>
      </c>
      <c r="H568" s="435">
        <v>18.75</v>
      </c>
      <c r="I568" s="189"/>
    </row>
    <row r="569" spans="1:9">
      <c r="A569" s="424">
        <v>561</v>
      </c>
      <c r="B569" s="377" t="s">
        <v>551</v>
      </c>
      <c r="C569" s="433">
        <v>18001057825</v>
      </c>
      <c r="D569" s="426" t="s">
        <v>464</v>
      </c>
      <c r="E569" s="381" t="s">
        <v>280</v>
      </c>
      <c r="F569" s="427">
        <v>93.75</v>
      </c>
      <c r="G569" s="380">
        <v>75</v>
      </c>
      <c r="H569" s="435">
        <v>18.75</v>
      </c>
      <c r="I569" s="189"/>
    </row>
    <row r="570" spans="1:9">
      <c r="A570" s="424">
        <v>562</v>
      </c>
      <c r="B570" s="377" t="s">
        <v>551</v>
      </c>
      <c r="C570" s="433">
        <v>18001057825</v>
      </c>
      <c r="D570" s="377" t="s">
        <v>464</v>
      </c>
      <c r="E570" s="381" t="s">
        <v>280</v>
      </c>
      <c r="F570" s="427">
        <v>93.75</v>
      </c>
      <c r="G570" s="380">
        <v>75</v>
      </c>
      <c r="H570" s="429">
        <v>18.75</v>
      </c>
      <c r="I570" s="189"/>
    </row>
    <row r="571" spans="1:9">
      <c r="A571" s="424">
        <v>563</v>
      </c>
      <c r="B571" s="379" t="s">
        <v>552</v>
      </c>
      <c r="C571" s="437">
        <v>18001023649</v>
      </c>
      <c r="D571" s="379" t="s">
        <v>464</v>
      </c>
      <c r="E571" s="381" t="s">
        <v>280</v>
      </c>
      <c r="F571" s="427">
        <v>93.75</v>
      </c>
      <c r="G571" s="380">
        <v>75</v>
      </c>
      <c r="H571" s="435">
        <v>18.75</v>
      </c>
      <c r="I571" s="189"/>
    </row>
    <row r="572" spans="1:9">
      <c r="A572" s="424">
        <v>564</v>
      </c>
      <c r="B572" s="379" t="s">
        <v>552</v>
      </c>
      <c r="C572" s="437">
        <v>18001023649</v>
      </c>
      <c r="D572" s="377" t="s">
        <v>464</v>
      </c>
      <c r="E572" s="381" t="s">
        <v>280</v>
      </c>
      <c r="F572" s="427">
        <v>93.75</v>
      </c>
      <c r="G572" s="380">
        <v>75</v>
      </c>
      <c r="H572" s="429">
        <v>18.75</v>
      </c>
      <c r="I572" s="189"/>
    </row>
    <row r="573" spans="1:9">
      <c r="A573" s="424">
        <v>565</v>
      </c>
      <c r="B573" s="379" t="s">
        <v>553</v>
      </c>
      <c r="C573" s="437">
        <v>18001028520</v>
      </c>
      <c r="D573" s="379" t="s">
        <v>464</v>
      </c>
      <c r="E573" s="381" t="s">
        <v>280</v>
      </c>
      <c r="F573" s="427">
        <v>93.75</v>
      </c>
      <c r="G573" s="380">
        <v>75</v>
      </c>
      <c r="H573" s="435">
        <v>18.75</v>
      </c>
      <c r="I573" s="189"/>
    </row>
    <row r="574" spans="1:9">
      <c r="A574" s="424">
        <v>566</v>
      </c>
      <c r="B574" s="379" t="s">
        <v>553</v>
      </c>
      <c r="C574" s="437">
        <v>18001028520</v>
      </c>
      <c r="D574" s="377" t="s">
        <v>464</v>
      </c>
      <c r="E574" s="381" t="s">
        <v>280</v>
      </c>
      <c r="F574" s="427">
        <v>93.75</v>
      </c>
      <c r="G574" s="380">
        <v>75</v>
      </c>
      <c r="H574" s="429">
        <v>18.75</v>
      </c>
      <c r="I574" s="189"/>
    </row>
    <row r="575" spans="1:9">
      <c r="A575" s="424">
        <v>567</v>
      </c>
      <c r="B575" s="426" t="s">
        <v>1007</v>
      </c>
      <c r="C575" s="433">
        <v>18001055409</v>
      </c>
      <c r="D575" s="426" t="s">
        <v>767</v>
      </c>
      <c r="E575" s="381" t="s">
        <v>280</v>
      </c>
      <c r="F575" s="427">
        <v>93.75</v>
      </c>
      <c r="G575" s="428">
        <v>75</v>
      </c>
      <c r="H575" s="435">
        <v>18.75</v>
      </c>
      <c r="I575" s="189"/>
    </row>
    <row r="576" spans="1:9">
      <c r="A576" s="424">
        <v>568</v>
      </c>
      <c r="B576" s="426" t="s">
        <v>1008</v>
      </c>
      <c r="C576" s="433">
        <v>18001058792</v>
      </c>
      <c r="D576" s="377" t="s">
        <v>1009</v>
      </c>
      <c r="E576" s="381" t="s">
        <v>280</v>
      </c>
      <c r="F576" s="427">
        <v>31.25</v>
      </c>
      <c r="G576" s="428">
        <v>25</v>
      </c>
      <c r="H576" s="435">
        <v>6.25</v>
      </c>
      <c r="I576" s="189"/>
    </row>
    <row r="577" spans="1:9">
      <c r="A577" s="424">
        <v>569</v>
      </c>
      <c r="B577" s="379" t="s">
        <v>618</v>
      </c>
      <c r="C577" s="437">
        <v>18001050362</v>
      </c>
      <c r="D577" s="379" t="s">
        <v>464</v>
      </c>
      <c r="E577" s="381" t="s">
        <v>280</v>
      </c>
      <c r="F577" s="427">
        <v>93.75</v>
      </c>
      <c r="G577" s="380">
        <v>75</v>
      </c>
      <c r="H577" s="435">
        <v>18.75</v>
      </c>
      <c r="I577" s="189"/>
    </row>
    <row r="578" spans="1:9">
      <c r="A578" s="424">
        <v>570</v>
      </c>
      <c r="B578" s="426" t="s">
        <v>1010</v>
      </c>
      <c r="C578" s="433">
        <v>18001071228</v>
      </c>
      <c r="D578" s="426" t="s">
        <v>767</v>
      </c>
      <c r="E578" s="381" t="s">
        <v>280</v>
      </c>
      <c r="F578" s="427">
        <v>62.5</v>
      </c>
      <c r="G578" s="428">
        <v>50</v>
      </c>
      <c r="H578" s="435">
        <v>12.5</v>
      </c>
      <c r="I578" s="189"/>
    </row>
    <row r="579" spans="1:9" ht="15.75">
      <c r="A579" s="424">
        <v>571</v>
      </c>
      <c r="B579" s="428" t="s">
        <v>454</v>
      </c>
      <c r="C579" s="439">
        <v>18001015361</v>
      </c>
      <c r="D579" s="428" t="s">
        <v>432</v>
      </c>
      <c r="E579" s="381" t="s">
        <v>280</v>
      </c>
      <c r="F579" s="427">
        <v>250</v>
      </c>
      <c r="G579" s="428">
        <v>200</v>
      </c>
      <c r="H579" s="429">
        <v>50</v>
      </c>
      <c r="I579" s="189"/>
    </row>
    <row r="580" spans="1:9">
      <c r="A580" s="424">
        <v>572</v>
      </c>
      <c r="B580" s="379" t="s">
        <v>495</v>
      </c>
      <c r="C580" s="437">
        <v>18001007295</v>
      </c>
      <c r="D580" s="379" t="s">
        <v>464</v>
      </c>
      <c r="E580" s="381" t="s">
        <v>280</v>
      </c>
      <c r="F580" s="427">
        <v>93.75</v>
      </c>
      <c r="G580" s="380">
        <v>75</v>
      </c>
      <c r="H580" s="435">
        <v>18.75</v>
      </c>
      <c r="I580" s="189"/>
    </row>
    <row r="581" spans="1:9">
      <c r="A581" s="424">
        <v>573</v>
      </c>
      <c r="B581" s="379" t="s">
        <v>495</v>
      </c>
      <c r="C581" s="437">
        <v>18001007295</v>
      </c>
      <c r="D581" s="377" t="s">
        <v>464</v>
      </c>
      <c r="E581" s="381" t="s">
        <v>280</v>
      </c>
      <c r="F581" s="427">
        <v>93.75</v>
      </c>
      <c r="G581" s="380">
        <v>75</v>
      </c>
      <c r="H581" s="429">
        <v>18.75</v>
      </c>
      <c r="I581" s="189"/>
    </row>
    <row r="582" spans="1:9">
      <c r="A582" s="424">
        <v>574</v>
      </c>
      <c r="B582" s="379" t="s">
        <v>637</v>
      </c>
      <c r="C582" s="437">
        <v>18001065640</v>
      </c>
      <c r="D582" s="379" t="s">
        <v>464</v>
      </c>
      <c r="E582" s="381" t="s">
        <v>280</v>
      </c>
      <c r="F582" s="427">
        <v>93.75</v>
      </c>
      <c r="G582" s="380">
        <v>75</v>
      </c>
      <c r="H582" s="435">
        <v>18.75</v>
      </c>
      <c r="I582" s="189"/>
    </row>
    <row r="583" spans="1:9">
      <c r="A583" s="424">
        <v>575</v>
      </c>
      <c r="B583" s="379" t="s">
        <v>637</v>
      </c>
      <c r="C583" s="437">
        <v>18001065640</v>
      </c>
      <c r="D583" s="377" t="s">
        <v>464</v>
      </c>
      <c r="E583" s="381" t="s">
        <v>280</v>
      </c>
      <c r="F583" s="427">
        <v>93.75</v>
      </c>
      <c r="G583" s="380">
        <v>75</v>
      </c>
      <c r="H583" s="429">
        <v>18.75</v>
      </c>
      <c r="I583" s="189"/>
    </row>
    <row r="584" spans="1:9">
      <c r="A584" s="424">
        <v>576</v>
      </c>
      <c r="B584" s="377" t="s">
        <v>1011</v>
      </c>
      <c r="C584" s="430">
        <v>18001009413</v>
      </c>
      <c r="D584" s="377" t="s">
        <v>1012</v>
      </c>
      <c r="E584" s="381" t="s">
        <v>280</v>
      </c>
      <c r="F584" s="427">
        <v>625</v>
      </c>
      <c r="G584" s="378">
        <v>500</v>
      </c>
      <c r="H584" s="435">
        <v>125</v>
      </c>
      <c r="I584" s="189"/>
    </row>
    <row r="585" spans="1:9">
      <c r="A585" s="424">
        <v>577</v>
      </c>
      <c r="B585" s="379" t="s">
        <v>496</v>
      </c>
      <c r="C585" s="437">
        <v>54001019676</v>
      </c>
      <c r="D585" s="379" t="s">
        <v>464</v>
      </c>
      <c r="E585" s="381" t="s">
        <v>280</v>
      </c>
      <c r="F585" s="427">
        <v>93.75</v>
      </c>
      <c r="G585" s="380">
        <v>75</v>
      </c>
      <c r="H585" s="435">
        <v>18.75</v>
      </c>
      <c r="I585" s="189"/>
    </row>
    <row r="586" spans="1:9">
      <c r="A586" s="424">
        <v>578</v>
      </c>
      <c r="B586" s="379" t="s">
        <v>496</v>
      </c>
      <c r="C586" s="437">
        <v>54001019676</v>
      </c>
      <c r="D586" s="377" t="s">
        <v>464</v>
      </c>
      <c r="E586" s="381" t="s">
        <v>280</v>
      </c>
      <c r="F586" s="427">
        <v>93.75</v>
      </c>
      <c r="G586" s="380">
        <v>75</v>
      </c>
      <c r="H586" s="429">
        <v>18.75</v>
      </c>
      <c r="I586" s="189"/>
    </row>
    <row r="587" spans="1:9">
      <c r="A587" s="424">
        <v>579</v>
      </c>
      <c r="B587" s="379" t="s">
        <v>619</v>
      </c>
      <c r="C587" s="437">
        <v>18001071903</v>
      </c>
      <c r="D587" s="379" t="s">
        <v>464</v>
      </c>
      <c r="E587" s="381" t="s">
        <v>280</v>
      </c>
      <c r="F587" s="427">
        <v>93.75</v>
      </c>
      <c r="G587" s="380">
        <v>75</v>
      </c>
      <c r="H587" s="435">
        <v>18.75</v>
      </c>
      <c r="I587" s="189"/>
    </row>
    <row r="588" spans="1:9">
      <c r="A588" s="424">
        <v>580</v>
      </c>
      <c r="B588" s="426" t="s">
        <v>497</v>
      </c>
      <c r="C588" s="433">
        <v>18001065871</v>
      </c>
      <c r="D588" s="377" t="s">
        <v>774</v>
      </c>
      <c r="E588" s="381" t="s">
        <v>280</v>
      </c>
      <c r="F588" s="427">
        <v>250</v>
      </c>
      <c r="G588" s="428">
        <v>200</v>
      </c>
      <c r="H588" s="435">
        <v>50</v>
      </c>
      <c r="I588" s="189"/>
    </row>
    <row r="589" spans="1:9">
      <c r="A589" s="424">
        <v>581</v>
      </c>
      <c r="B589" s="379" t="s">
        <v>497</v>
      </c>
      <c r="C589" s="437">
        <v>18001065871</v>
      </c>
      <c r="D589" s="379" t="s">
        <v>464</v>
      </c>
      <c r="E589" s="381" t="s">
        <v>280</v>
      </c>
      <c r="F589" s="427">
        <v>93.75</v>
      </c>
      <c r="G589" s="380">
        <v>75</v>
      </c>
      <c r="H589" s="435">
        <v>18.75</v>
      </c>
      <c r="I589" s="189"/>
    </row>
    <row r="590" spans="1:9">
      <c r="A590" s="424">
        <v>582</v>
      </c>
      <c r="B590" s="379" t="s">
        <v>497</v>
      </c>
      <c r="C590" s="437">
        <v>18001065871</v>
      </c>
      <c r="D590" s="377" t="s">
        <v>464</v>
      </c>
      <c r="E590" s="381" t="s">
        <v>280</v>
      </c>
      <c r="F590" s="427">
        <v>93.75</v>
      </c>
      <c r="G590" s="380">
        <v>75</v>
      </c>
      <c r="H590" s="429">
        <v>18.75</v>
      </c>
      <c r="I590" s="189"/>
    </row>
    <row r="591" spans="1:9">
      <c r="A591" s="424">
        <v>583</v>
      </c>
      <c r="B591" s="379" t="s">
        <v>631</v>
      </c>
      <c r="C591" s="437">
        <v>18001023160</v>
      </c>
      <c r="D591" s="379" t="s">
        <v>464</v>
      </c>
      <c r="E591" s="381" t="s">
        <v>280</v>
      </c>
      <c r="F591" s="427">
        <v>93.75</v>
      </c>
      <c r="G591" s="380">
        <v>75</v>
      </c>
      <c r="H591" s="435">
        <v>18.75</v>
      </c>
      <c r="I591" s="189"/>
    </row>
    <row r="592" spans="1:9">
      <c r="A592" s="424">
        <v>584</v>
      </c>
      <c r="B592" s="426" t="s">
        <v>498</v>
      </c>
      <c r="C592" s="433">
        <v>18001010919</v>
      </c>
      <c r="D592" s="426" t="s">
        <v>772</v>
      </c>
      <c r="E592" s="381" t="s">
        <v>280</v>
      </c>
      <c r="F592" s="427">
        <v>31.25</v>
      </c>
      <c r="G592" s="428">
        <v>25</v>
      </c>
      <c r="H592" s="435">
        <v>6.25</v>
      </c>
      <c r="I592" s="189"/>
    </row>
    <row r="593" spans="1:9">
      <c r="A593" s="424">
        <v>585</v>
      </c>
      <c r="B593" s="380" t="s">
        <v>498</v>
      </c>
      <c r="C593" s="437">
        <v>18001010919</v>
      </c>
      <c r="D593" s="428" t="s">
        <v>432</v>
      </c>
      <c r="E593" s="381" t="s">
        <v>280</v>
      </c>
      <c r="F593" s="427">
        <v>187.5</v>
      </c>
      <c r="G593" s="380">
        <v>150</v>
      </c>
      <c r="H593" s="429">
        <v>37.5</v>
      </c>
      <c r="I593" s="189"/>
    </row>
    <row r="594" spans="1:9">
      <c r="A594" s="424">
        <v>586</v>
      </c>
      <c r="B594" s="379" t="s">
        <v>554</v>
      </c>
      <c r="C594" s="437">
        <v>18001058281</v>
      </c>
      <c r="D594" s="379" t="s">
        <v>464</v>
      </c>
      <c r="E594" s="381" t="s">
        <v>280</v>
      </c>
      <c r="F594" s="427">
        <v>93.75</v>
      </c>
      <c r="G594" s="380">
        <v>75</v>
      </c>
      <c r="H594" s="435">
        <v>18.75</v>
      </c>
      <c r="I594" s="189"/>
    </row>
    <row r="595" spans="1:9">
      <c r="A595" s="424">
        <v>587</v>
      </c>
      <c r="B595" s="379" t="s">
        <v>554</v>
      </c>
      <c r="C595" s="437">
        <v>18001058281</v>
      </c>
      <c r="D595" s="377" t="s">
        <v>464</v>
      </c>
      <c r="E595" s="381" t="s">
        <v>280</v>
      </c>
      <c r="F595" s="427">
        <v>93.75</v>
      </c>
      <c r="G595" s="380">
        <v>75</v>
      </c>
      <c r="H595" s="429">
        <v>18.75</v>
      </c>
      <c r="I595" s="189"/>
    </row>
    <row r="596" spans="1:9">
      <c r="A596" s="424">
        <v>588</v>
      </c>
      <c r="B596" s="379" t="s">
        <v>555</v>
      </c>
      <c r="C596" s="437">
        <v>18001050278</v>
      </c>
      <c r="D596" s="379" t="s">
        <v>464</v>
      </c>
      <c r="E596" s="381" t="s">
        <v>280</v>
      </c>
      <c r="F596" s="427">
        <v>93.75</v>
      </c>
      <c r="G596" s="380">
        <v>75</v>
      </c>
      <c r="H596" s="435">
        <v>18.75</v>
      </c>
      <c r="I596" s="189"/>
    </row>
    <row r="597" spans="1:9">
      <c r="A597" s="424">
        <v>589</v>
      </c>
      <c r="B597" s="379" t="s">
        <v>555</v>
      </c>
      <c r="C597" s="437">
        <v>18001050278</v>
      </c>
      <c r="D597" s="377" t="s">
        <v>464</v>
      </c>
      <c r="E597" s="381" t="s">
        <v>280</v>
      </c>
      <c r="F597" s="427">
        <v>93.75</v>
      </c>
      <c r="G597" s="380">
        <v>75</v>
      </c>
      <c r="H597" s="429">
        <v>18.75</v>
      </c>
      <c r="I597" s="189"/>
    </row>
    <row r="598" spans="1:9">
      <c r="A598" s="424">
        <v>590</v>
      </c>
      <c r="B598" s="426" t="s">
        <v>1013</v>
      </c>
      <c r="C598" s="433">
        <v>56001000434</v>
      </c>
      <c r="D598" s="426" t="s">
        <v>767</v>
      </c>
      <c r="E598" s="381" t="s">
        <v>280</v>
      </c>
      <c r="F598" s="427">
        <v>62.5</v>
      </c>
      <c r="G598" s="428">
        <v>50</v>
      </c>
      <c r="H598" s="435">
        <v>12.5</v>
      </c>
      <c r="I598" s="189"/>
    </row>
    <row r="599" spans="1:9">
      <c r="A599" s="424">
        <v>591</v>
      </c>
      <c r="B599" s="426" t="s">
        <v>1014</v>
      </c>
      <c r="C599" s="433">
        <v>18001060047</v>
      </c>
      <c r="D599" s="426" t="s">
        <v>767</v>
      </c>
      <c r="E599" s="381" t="s">
        <v>280</v>
      </c>
      <c r="F599" s="427">
        <v>62.5</v>
      </c>
      <c r="G599" s="428">
        <v>50</v>
      </c>
      <c r="H599" s="435">
        <v>12.5</v>
      </c>
      <c r="I599" s="189"/>
    </row>
    <row r="600" spans="1:9">
      <c r="A600" s="424">
        <v>592</v>
      </c>
      <c r="B600" s="377" t="s">
        <v>499</v>
      </c>
      <c r="C600" s="433">
        <v>18001020007</v>
      </c>
      <c r="D600" s="426" t="s">
        <v>464</v>
      </c>
      <c r="E600" s="381" t="s">
        <v>280</v>
      </c>
      <c r="F600" s="427">
        <v>93.75</v>
      </c>
      <c r="G600" s="380">
        <v>75</v>
      </c>
      <c r="H600" s="435">
        <v>18.75</v>
      </c>
      <c r="I600" s="189"/>
    </row>
    <row r="601" spans="1:9">
      <c r="A601" s="424">
        <v>593</v>
      </c>
      <c r="B601" s="377" t="s">
        <v>499</v>
      </c>
      <c r="C601" s="433">
        <v>18001020007</v>
      </c>
      <c r="D601" s="377" t="s">
        <v>464</v>
      </c>
      <c r="E601" s="381" t="s">
        <v>280</v>
      </c>
      <c r="F601" s="427">
        <v>93.75</v>
      </c>
      <c r="G601" s="380">
        <v>75</v>
      </c>
      <c r="H601" s="429">
        <v>18.75</v>
      </c>
      <c r="I601" s="189"/>
    </row>
    <row r="602" spans="1:9">
      <c r="A602" s="424">
        <v>594</v>
      </c>
      <c r="B602" s="379" t="s">
        <v>620</v>
      </c>
      <c r="C602" s="437">
        <v>18001008584</v>
      </c>
      <c r="D602" s="379" t="s">
        <v>464</v>
      </c>
      <c r="E602" s="381" t="s">
        <v>280</v>
      </c>
      <c r="F602" s="427">
        <v>93.75</v>
      </c>
      <c r="G602" s="380">
        <v>75</v>
      </c>
      <c r="H602" s="435">
        <v>18.75</v>
      </c>
      <c r="I602" s="189"/>
    </row>
    <row r="603" spans="1:9">
      <c r="A603" s="424">
        <v>595</v>
      </c>
      <c r="B603" s="379" t="s">
        <v>500</v>
      </c>
      <c r="C603" s="437">
        <v>18001057828</v>
      </c>
      <c r="D603" s="379" t="s">
        <v>464</v>
      </c>
      <c r="E603" s="381" t="s">
        <v>280</v>
      </c>
      <c r="F603" s="427">
        <v>93.75</v>
      </c>
      <c r="G603" s="380">
        <v>75</v>
      </c>
      <c r="H603" s="435">
        <v>18.75</v>
      </c>
      <c r="I603" s="189"/>
    </row>
    <row r="604" spans="1:9">
      <c r="A604" s="424">
        <v>596</v>
      </c>
      <c r="B604" s="379" t="s">
        <v>500</v>
      </c>
      <c r="C604" s="437">
        <v>18001057828</v>
      </c>
      <c r="D604" s="377" t="s">
        <v>464</v>
      </c>
      <c r="E604" s="381" t="s">
        <v>280</v>
      </c>
      <c r="F604" s="427">
        <v>93.75</v>
      </c>
      <c r="G604" s="380">
        <v>75</v>
      </c>
      <c r="H604" s="429">
        <v>18.75</v>
      </c>
      <c r="I604" s="189"/>
    </row>
    <row r="605" spans="1:9">
      <c r="A605" s="424">
        <v>597</v>
      </c>
      <c r="B605" s="379" t="s">
        <v>621</v>
      </c>
      <c r="C605" s="437">
        <v>18001042215</v>
      </c>
      <c r="D605" s="379" t="s">
        <v>464</v>
      </c>
      <c r="E605" s="381" t="s">
        <v>280</v>
      </c>
      <c r="F605" s="427">
        <v>93.75</v>
      </c>
      <c r="G605" s="380">
        <v>75</v>
      </c>
      <c r="H605" s="435">
        <v>18.75</v>
      </c>
      <c r="I605" s="189"/>
    </row>
    <row r="606" spans="1:9">
      <c r="A606" s="424">
        <v>598</v>
      </c>
      <c r="B606" s="426" t="s">
        <v>621</v>
      </c>
      <c r="C606" s="433">
        <v>18001016195</v>
      </c>
      <c r="D606" s="426" t="s">
        <v>767</v>
      </c>
      <c r="E606" s="381" t="s">
        <v>280</v>
      </c>
      <c r="F606" s="427">
        <v>62.5</v>
      </c>
      <c r="G606" s="428">
        <v>50</v>
      </c>
      <c r="H606" s="435">
        <v>12.5</v>
      </c>
      <c r="I606" s="189"/>
    </row>
    <row r="607" spans="1:9">
      <c r="A607" s="424">
        <v>599</v>
      </c>
      <c r="B607" s="379" t="s">
        <v>501</v>
      </c>
      <c r="C607" s="437">
        <v>18001071539</v>
      </c>
      <c r="D607" s="379" t="s">
        <v>464</v>
      </c>
      <c r="E607" s="381" t="s">
        <v>280</v>
      </c>
      <c r="F607" s="427">
        <v>93.75</v>
      </c>
      <c r="G607" s="380">
        <v>75</v>
      </c>
      <c r="H607" s="435">
        <v>18.75</v>
      </c>
      <c r="I607" s="189"/>
    </row>
    <row r="608" spans="1:9">
      <c r="A608" s="424">
        <v>600</v>
      </c>
      <c r="B608" s="379" t="s">
        <v>501</v>
      </c>
      <c r="C608" s="437">
        <v>18001071539</v>
      </c>
      <c r="D608" s="377" t="s">
        <v>464</v>
      </c>
      <c r="E608" s="381" t="s">
        <v>280</v>
      </c>
      <c r="F608" s="427">
        <v>93.75</v>
      </c>
      <c r="G608" s="380">
        <v>75</v>
      </c>
      <c r="H608" s="429">
        <v>18.75</v>
      </c>
      <c r="I608" s="189"/>
    </row>
    <row r="609" spans="1:9">
      <c r="A609" s="424">
        <v>601</v>
      </c>
      <c r="B609" s="377" t="s">
        <v>622</v>
      </c>
      <c r="C609" s="433">
        <v>18001014470</v>
      </c>
      <c r="D609" s="426" t="s">
        <v>464</v>
      </c>
      <c r="E609" s="381" t="s">
        <v>280</v>
      </c>
      <c r="F609" s="427">
        <v>93.75</v>
      </c>
      <c r="G609" s="380">
        <v>75</v>
      </c>
      <c r="H609" s="435">
        <v>18.75</v>
      </c>
      <c r="I609" s="189"/>
    </row>
    <row r="610" spans="1:9">
      <c r="A610" s="424">
        <v>602</v>
      </c>
      <c r="B610" s="426" t="s">
        <v>455</v>
      </c>
      <c r="C610" s="433">
        <v>18001005508</v>
      </c>
      <c r="D610" s="426" t="s">
        <v>772</v>
      </c>
      <c r="E610" s="381" t="s">
        <v>280</v>
      </c>
      <c r="F610" s="427">
        <v>31.25</v>
      </c>
      <c r="G610" s="428">
        <v>25</v>
      </c>
      <c r="H610" s="435">
        <v>6.25</v>
      </c>
      <c r="I610" s="189"/>
    </row>
    <row r="611" spans="1:9" ht="15.75">
      <c r="A611" s="424">
        <v>603</v>
      </c>
      <c r="B611" s="428" t="s">
        <v>455</v>
      </c>
      <c r="C611" s="439">
        <v>18001005508</v>
      </c>
      <c r="D611" s="428" t="s">
        <v>432</v>
      </c>
      <c r="E611" s="381" t="s">
        <v>280</v>
      </c>
      <c r="F611" s="427">
        <v>250</v>
      </c>
      <c r="G611" s="428">
        <v>200</v>
      </c>
      <c r="H611" s="429">
        <v>50</v>
      </c>
      <c r="I611" s="189"/>
    </row>
    <row r="612" spans="1:9">
      <c r="A612" s="424">
        <v>604</v>
      </c>
      <c r="B612" s="379" t="s">
        <v>502</v>
      </c>
      <c r="C612" s="437">
        <v>18001053865</v>
      </c>
      <c r="D612" s="379" t="s">
        <v>464</v>
      </c>
      <c r="E612" s="381" t="s">
        <v>280</v>
      </c>
      <c r="F612" s="427">
        <v>93.75</v>
      </c>
      <c r="G612" s="380">
        <v>75</v>
      </c>
      <c r="H612" s="435">
        <v>18.75</v>
      </c>
      <c r="I612" s="189"/>
    </row>
    <row r="613" spans="1:9">
      <c r="A613" s="424">
        <v>605</v>
      </c>
      <c r="B613" s="379" t="s">
        <v>502</v>
      </c>
      <c r="C613" s="437">
        <v>18001053865</v>
      </c>
      <c r="D613" s="377" t="s">
        <v>464</v>
      </c>
      <c r="E613" s="381" t="s">
        <v>280</v>
      </c>
      <c r="F613" s="427">
        <v>93.75</v>
      </c>
      <c r="G613" s="380">
        <v>75</v>
      </c>
      <c r="H613" s="429">
        <v>18.75</v>
      </c>
      <c r="I613" s="189"/>
    </row>
    <row r="614" spans="1:9">
      <c r="A614" s="424">
        <v>606</v>
      </c>
      <c r="B614" s="426" t="s">
        <v>1015</v>
      </c>
      <c r="C614" s="433">
        <v>18001007662</v>
      </c>
      <c r="D614" s="425" t="s">
        <v>790</v>
      </c>
      <c r="E614" s="381" t="s">
        <v>280</v>
      </c>
      <c r="F614" s="427">
        <v>125</v>
      </c>
      <c r="G614" s="378">
        <v>100</v>
      </c>
      <c r="H614" s="435">
        <v>25</v>
      </c>
      <c r="I614" s="189"/>
    </row>
    <row r="615" spans="1:9">
      <c r="A615" s="424">
        <v>607</v>
      </c>
      <c r="B615" s="426" t="s">
        <v>1016</v>
      </c>
      <c r="C615" s="433">
        <v>18001068501</v>
      </c>
      <c r="D615" s="425" t="s">
        <v>790</v>
      </c>
      <c r="E615" s="381" t="s">
        <v>280</v>
      </c>
      <c r="F615" s="427">
        <v>125</v>
      </c>
      <c r="G615" s="378">
        <v>100</v>
      </c>
      <c r="H615" s="435">
        <v>25</v>
      </c>
      <c r="I615" s="189"/>
    </row>
    <row r="616" spans="1:9">
      <c r="A616" s="424">
        <v>608</v>
      </c>
      <c r="B616" s="377" t="s">
        <v>503</v>
      </c>
      <c r="C616" s="433">
        <v>18001067632</v>
      </c>
      <c r="D616" s="426" t="s">
        <v>464</v>
      </c>
      <c r="E616" s="381" t="s">
        <v>280</v>
      </c>
      <c r="F616" s="427">
        <v>93.75</v>
      </c>
      <c r="G616" s="380">
        <v>75</v>
      </c>
      <c r="H616" s="435">
        <v>18.75</v>
      </c>
      <c r="I616" s="189"/>
    </row>
    <row r="617" spans="1:9">
      <c r="A617" s="424">
        <v>609</v>
      </c>
      <c r="B617" s="377" t="s">
        <v>503</v>
      </c>
      <c r="C617" s="433">
        <v>18001067632</v>
      </c>
      <c r="D617" s="377" t="s">
        <v>464</v>
      </c>
      <c r="E617" s="381" t="s">
        <v>280</v>
      </c>
      <c r="F617" s="427">
        <v>93.75</v>
      </c>
      <c r="G617" s="380">
        <v>75</v>
      </c>
      <c r="H617" s="429">
        <v>18.75</v>
      </c>
      <c r="I617" s="189"/>
    </row>
    <row r="618" spans="1:9">
      <c r="A618" s="424">
        <v>610</v>
      </c>
      <c r="B618" s="377" t="s">
        <v>1017</v>
      </c>
      <c r="C618" s="430" t="s">
        <v>1018</v>
      </c>
      <c r="D618" s="431" t="s">
        <v>464</v>
      </c>
      <c r="E618" s="381" t="s">
        <v>280</v>
      </c>
      <c r="F618" s="427">
        <v>187.5</v>
      </c>
      <c r="G618" s="432">
        <v>150</v>
      </c>
      <c r="H618" s="429">
        <v>37.5</v>
      </c>
      <c r="I618" s="189"/>
    </row>
    <row r="619" spans="1:9">
      <c r="A619" s="424">
        <v>611</v>
      </c>
      <c r="B619" s="377" t="s">
        <v>1019</v>
      </c>
      <c r="C619" s="430" t="s">
        <v>1018</v>
      </c>
      <c r="D619" s="379" t="s">
        <v>464</v>
      </c>
      <c r="E619" s="381" t="s">
        <v>280</v>
      </c>
      <c r="F619" s="427">
        <v>93.75</v>
      </c>
      <c r="G619" s="380">
        <v>75</v>
      </c>
      <c r="H619" s="435">
        <v>18.75</v>
      </c>
      <c r="I619" s="189"/>
    </row>
    <row r="620" spans="1:9">
      <c r="A620" s="424">
        <v>612</v>
      </c>
      <c r="B620" s="377" t="s">
        <v>1019</v>
      </c>
      <c r="C620" s="430" t="s">
        <v>1018</v>
      </c>
      <c r="D620" s="377" t="s">
        <v>464</v>
      </c>
      <c r="E620" s="381" t="s">
        <v>280</v>
      </c>
      <c r="F620" s="427">
        <v>93.75</v>
      </c>
      <c r="G620" s="380">
        <v>75</v>
      </c>
      <c r="H620" s="429">
        <v>18.75</v>
      </c>
      <c r="I620" s="189"/>
    </row>
    <row r="621" spans="1:9">
      <c r="A621" s="424">
        <v>613</v>
      </c>
      <c r="B621" s="379" t="s">
        <v>556</v>
      </c>
      <c r="C621" s="437">
        <v>18001025424</v>
      </c>
      <c r="D621" s="379" t="s">
        <v>464</v>
      </c>
      <c r="E621" s="381" t="s">
        <v>280</v>
      </c>
      <c r="F621" s="427">
        <v>93.75</v>
      </c>
      <c r="G621" s="380">
        <v>75</v>
      </c>
      <c r="H621" s="435">
        <v>18.75</v>
      </c>
      <c r="I621" s="189"/>
    </row>
    <row r="622" spans="1:9">
      <c r="A622" s="424">
        <v>614</v>
      </c>
      <c r="B622" s="379" t="s">
        <v>556</v>
      </c>
      <c r="C622" s="437">
        <v>18001025424</v>
      </c>
      <c r="D622" s="377" t="s">
        <v>464</v>
      </c>
      <c r="E622" s="381" t="s">
        <v>280</v>
      </c>
      <c r="F622" s="427">
        <v>93.75</v>
      </c>
      <c r="G622" s="380">
        <v>75</v>
      </c>
      <c r="H622" s="429">
        <v>18.75</v>
      </c>
      <c r="I622" s="189"/>
    </row>
    <row r="623" spans="1:9">
      <c r="A623" s="424">
        <v>615</v>
      </c>
      <c r="B623" s="426" t="s">
        <v>1020</v>
      </c>
      <c r="C623" s="433">
        <v>18001071263</v>
      </c>
      <c r="D623" s="426" t="s">
        <v>767</v>
      </c>
      <c r="E623" s="381" t="s">
        <v>280</v>
      </c>
      <c r="F623" s="427">
        <v>93.75</v>
      </c>
      <c r="G623" s="428">
        <v>75</v>
      </c>
      <c r="H623" s="435">
        <v>18.75</v>
      </c>
      <c r="I623" s="189"/>
    </row>
    <row r="624" spans="1:9" ht="15.75">
      <c r="A624" s="424">
        <v>616</v>
      </c>
      <c r="B624" s="428" t="s">
        <v>1021</v>
      </c>
      <c r="C624" s="439">
        <v>60001121467</v>
      </c>
      <c r="D624" s="428" t="s">
        <v>1022</v>
      </c>
      <c r="E624" s="381" t="s">
        <v>280</v>
      </c>
      <c r="F624" s="427">
        <v>3000</v>
      </c>
      <c r="G624" s="428">
        <v>2400</v>
      </c>
      <c r="H624" s="429">
        <v>600</v>
      </c>
      <c r="I624" s="189"/>
    </row>
    <row r="625" spans="1:9">
      <c r="A625" s="424">
        <v>617</v>
      </c>
      <c r="B625" s="426" t="s">
        <v>1023</v>
      </c>
      <c r="C625" s="433">
        <v>18001003963</v>
      </c>
      <c r="D625" s="426" t="s">
        <v>767</v>
      </c>
      <c r="E625" s="381" t="s">
        <v>280</v>
      </c>
      <c r="F625" s="427">
        <v>93.75</v>
      </c>
      <c r="G625" s="428">
        <v>75</v>
      </c>
      <c r="H625" s="435">
        <v>18.75</v>
      </c>
      <c r="I625" s="189"/>
    </row>
    <row r="626" spans="1:9">
      <c r="A626" s="424">
        <v>618</v>
      </c>
      <c r="B626" s="377" t="s">
        <v>1024</v>
      </c>
      <c r="C626" s="433">
        <v>18001052293</v>
      </c>
      <c r="D626" s="379" t="s">
        <v>464</v>
      </c>
      <c r="E626" s="381" t="s">
        <v>280</v>
      </c>
      <c r="F626" s="427">
        <v>187.5</v>
      </c>
      <c r="G626" s="428">
        <v>150</v>
      </c>
      <c r="H626" s="435">
        <v>37.5</v>
      </c>
      <c r="I626" s="189"/>
    </row>
    <row r="627" spans="1:9">
      <c r="A627" s="424">
        <v>619</v>
      </c>
      <c r="B627" s="377" t="s">
        <v>1024</v>
      </c>
      <c r="C627" s="433">
        <v>18001052293</v>
      </c>
      <c r="D627" s="377" t="s">
        <v>464</v>
      </c>
      <c r="E627" s="381" t="s">
        <v>280</v>
      </c>
      <c r="F627" s="427">
        <v>187.5</v>
      </c>
      <c r="G627" s="428">
        <v>150</v>
      </c>
      <c r="H627" s="429">
        <v>37.5</v>
      </c>
      <c r="I627" s="189"/>
    </row>
    <row r="628" spans="1:9">
      <c r="A628" s="424">
        <v>620</v>
      </c>
      <c r="B628" s="379" t="s">
        <v>504</v>
      </c>
      <c r="C628" s="437">
        <v>18001045695</v>
      </c>
      <c r="D628" s="379" t="s">
        <v>464</v>
      </c>
      <c r="E628" s="381" t="s">
        <v>280</v>
      </c>
      <c r="F628" s="427">
        <v>93.75</v>
      </c>
      <c r="G628" s="380">
        <v>75</v>
      </c>
      <c r="H628" s="435">
        <v>18.75</v>
      </c>
      <c r="I628" s="189"/>
    </row>
    <row r="629" spans="1:9">
      <c r="A629" s="424">
        <v>621</v>
      </c>
      <c r="B629" s="379" t="s">
        <v>504</v>
      </c>
      <c r="C629" s="437">
        <v>18001045695</v>
      </c>
      <c r="D629" s="377" t="s">
        <v>464</v>
      </c>
      <c r="E629" s="381" t="s">
        <v>280</v>
      </c>
      <c r="F629" s="427">
        <v>93.75</v>
      </c>
      <c r="G629" s="380">
        <v>75</v>
      </c>
      <c r="H629" s="429">
        <v>18.75</v>
      </c>
      <c r="I629" s="189"/>
    </row>
    <row r="630" spans="1:9">
      <c r="A630" s="424">
        <v>622</v>
      </c>
      <c r="B630" s="379" t="s">
        <v>623</v>
      </c>
      <c r="C630" s="437">
        <v>18001008116</v>
      </c>
      <c r="D630" s="379" t="s">
        <v>464</v>
      </c>
      <c r="E630" s="381" t="s">
        <v>280</v>
      </c>
      <c r="F630" s="427">
        <v>93.75</v>
      </c>
      <c r="G630" s="380">
        <v>75</v>
      </c>
      <c r="H630" s="435">
        <v>18.75</v>
      </c>
      <c r="I630" s="189"/>
    </row>
    <row r="631" spans="1:9">
      <c r="A631" s="424">
        <v>623</v>
      </c>
      <c r="B631" s="426" t="s">
        <v>1025</v>
      </c>
      <c r="C631" s="433">
        <v>18001036618</v>
      </c>
      <c r="D631" s="426" t="s">
        <v>767</v>
      </c>
      <c r="E631" s="381" t="s">
        <v>280</v>
      </c>
      <c r="F631" s="427">
        <v>93.75</v>
      </c>
      <c r="G631" s="428">
        <v>75</v>
      </c>
      <c r="H631" s="435">
        <v>18.75</v>
      </c>
      <c r="I631" s="189"/>
    </row>
    <row r="632" spans="1:9" ht="15.75">
      <c r="A632" s="424">
        <v>624</v>
      </c>
      <c r="B632" s="428" t="s">
        <v>456</v>
      </c>
      <c r="C632" s="439">
        <v>18001058633</v>
      </c>
      <c r="D632" s="428" t="s">
        <v>432</v>
      </c>
      <c r="E632" s="381" t="s">
        <v>280</v>
      </c>
      <c r="F632" s="427">
        <v>250</v>
      </c>
      <c r="G632" s="428">
        <v>200</v>
      </c>
      <c r="H632" s="429">
        <v>50</v>
      </c>
      <c r="I632" s="189"/>
    </row>
    <row r="633" spans="1:9">
      <c r="A633" s="424">
        <v>625</v>
      </c>
      <c r="B633" s="426" t="s">
        <v>1026</v>
      </c>
      <c r="C633" s="433">
        <v>18001069594</v>
      </c>
      <c r="D633" s="426" t="s">
        <v>767</v>
      </c>
      <c r="E633" s="381" t="s">
        <v>280</v>
      </c>
      <c r="F633" s="427">
        <v>93.75</v>
      </c>
      <c r="G633" s="428">
        <v>75</v>
      </c>
      <c r="H633" s="435">
        <v>18.75</v>
      </c>
      <c r="I633" s="189"/>
    </row>
    <row r="634" spans="1:9">
      <c r="A634" s="424">
        <v>626</v>
      </c>
      <c r="B634" s="379" t="s">
        <v>557</v>
      </c>
      <c r="C634" s="437">
        <v>18001043856</v>
      </c>
      <c r="D634" s="379" t="s">
        <v>464</v>
      </c>
      <c r="E634" s="381" t="s">
        <v>280</v>
      </c>
      <c r="F634" s="427">
        <v>93.75</v>
      </c>
      <c r="G634" s="380">
        <v>75</v>
      </c>
      <c r="H634" s="435">
        <v>18.75</v>
      </c>
      <c r="I634" s="189"/>
    </row>
    <row r="635" spans="1:9">
      <c r="A635" s="424">
        <v>627</v>
      </c>
      <c r="B635" s="379" t="s">
        <v>557</v>
      </c>
      <c r="C635" s="437">
        <v>18001043856</v>
      </c>
      <c r="D635" s="377" t="s">
        <v>464</v>
      </c>
      <c r="E635" s="381" t="s">
        <v>280</v>
      </c>
      <c r="F635" s="427">
        <v>93.75</v>
      </c>
      <c r="G635" s="380">
        <v>75</v>
      </c>
      <c r="H635" s="429">
        <v>18.75</v>
      </c>
      <c r="I635" s="189"/>
    </row>
    <row r="636" spans="1:9">
      <c r="A636" s="424">
        <v>628</v>
      </c>
      <c r="B636" s="426" t="s">
        <v>1027</v>
      </c>
      <c r="C636" s="433">
        <v>13001064024</v>
      </c>
      <c r="D636" s="426" t="s">
        <v>767</v>
      </c>
      <c r="E636" s="381" t="s">
        <v>280</v>
      </c>
      <c r="F636" s="427">
        <v>62.5</v>
      </c>
      <c r="G636" s="428">
        <v>50</v>
      </c>
      <c r="H636" s="435">
        <v>12.5</v>
      </c>
      <c r="I636" s="189"/>
    </row>
    <row r="637" spans="1:9">
      <c r="A637" s="424">
        <v>629</v>
      </c>
      <c r="B637" s="381" t="s">
        <v>558</v>
      </c>
      <c r="C637" s="442">
        <v>18001068048</v>
      </c>
      <c r="D637" s="377" t="s">
        <v>774</v>
      </c>
      <c r="E637" s="381" t="s">
        <v>280</v>
      </c>
      <c r="F637" s="427">
        <v>162.5</v>
      </c>
      <c r="G637" s="382">
        <v>130</v>
      </c>
      <c r="H637" s="435">
        <v>32.5</v>
      </c>
      <c r="I637" s="189"/>
    </row>
    <row r="638" spans="1:9">
      <c r="A638" s="424">
        <v>630</v>
      </c>
      <c r="B638" s="377" t="s">
        <v>558</v>
      </c>
      <c r="C638" s="433">
        <v>18001068048</v>
      </c>
      <c r="D638" s="426" t="s">
        <v>464</v>
      </c>
      <c r="E638" s="381" t="s">
        <v>280</v>
      </c>
      <c r="F638" s="427">
        <v>93.75</v>
      </c>
      <c r="G638" s="380">
        <v>75</v>
      </c>
      <c r="H638" s="435">
        <v>18.75</v>
      </c>
      <c r="I638" s="189"/>
    </row>
    <row r="639" spans="1:9">
      <c r="A639" s="424">
        <v>631</v>
      </c>
      <c r="B639" s="377" t="s">
        <v>505</v>
      </c>
      <c r="C639" s="433">
        <v>56001002342</v>
      </c>
      <c r="D639" s="426" t="s">
        <v>464</v>
      </c>
      <c r="E639" s="381" t="s">
        <v>280</v>
      </c>
      <c r="F639" s="427">
        <v>93.75</v>
      </c>
      <c r="G639" s="380">
        <v>75</v>
      </c>
      <c r="H639" s="435">
        <v>18.75</v>
      </c>
      <c r="I639" s="189"/>
    </row>
    <row r="640" spans="1:9">
      <c r="A640" s="424">
        <v>632</v>
      </c>
      <c r="B640" s="377" t="s">
        <v>505</v>
      </c>
      <c r="C640" s="433">
        <v>56001002342</v>
      </c>
      <c r="D640" s="377" t="s">
        <v>464</v>
      </c>
      <c r="E640" s="381" t="s">
        <v>280</v>
      </c>
      <c r="F640" s="427">
        <v>93.75</v>
      </c>
      <c r="G640" s="380">
        <v>75</v>
      </c>
      <c r="H640" s="429">
        <v>18.75</v>
      </c>
      <c r="I640" s="189"/>
    </row>
    <row r="641" spans="1:9">
      <c r="A641" s="424">
        <v>633</v>
      </c>
      <c r="B641" s="426" t="s">
        <v>1028</v>
      </c>
      <c r="C641" s="433">
        <v>18001007275</v>
      </c>
      <c r="D641" s="426" t="s">
        <v>767</v>
      </c>
      <c r="E641" s="381" t="s">
        <v>280</v>
      </c>
      <c r="F641" s="427">
        <v>62.5</v>
      </c>
      <c r="G641" s="428">
        <v>50</v>
      </c>
      <c r="H641" s="435">
        <v>12.5</v>
      </c>
      <c r="I641" s="189"/>
    </row>
    <row r="642" spans="1:9">
      <c r="A642" s="424">
        <v>634</v>
      </c>
      <c r="B642" s="377" t="s">
        <v>1029</v>
      </c>
      <c r="C642" s="433">
        <v>60001014601</v>
      </c>
      <c r="D642" s="379" t="s">
        <v>464</v>
      </c>
      <c r="E642" s="381" t="s">
        <v>280</v>
      </c>
      <c r="F642" s="427">
        <v>93.75</v>
      </c>
      <c r="G642" s="428">
        <v>75</v>
      </c>
      <c r="H642" s="435">
        <v>18.75</v>
      </c>
      <c r="I642" s="189"/>
    </row>
    <row r="643" spans="1:9">
      <c r="A643" s="424">
        <v>635</v>
      </c>
      <c r="B643" s="377" t="s">
        <v>1029</v>
      </c>
      <c r="C643" s="433">
        <v>60001014601</v>
      </c>
      <c r="D643" s="377" t="s">
        <v>464</v>
      </c>
      <c r="E643" s="381" t="s">
        <v>280</v>
      </c>
      <c r="F643" s="427">
        <v>93.75</v>
      </c>
      <c r="G643" s="428">
        <v>75</v>
      </c>
      <c r="H643" s="429">
        <v>18.75</v>
      </c>
      <c r="I643" s="189"/>
    </row>
    <row r="644" spans="1:9">
      <c r="A644" s="424">
        <v>636</v>
      </c>
      <c r="B644" s="426" t="s">
        <v>1030</v>
      </c>
      <c r="C644" s="433">
        <v>18001058759</v>
      </c>
      <c r="D644" s="426" t="s">
        <v>767</v>
      </c>
      <c r="E644" s="381" t="s">
        <v>280</v>
      </c>
      <c r="F644" s="427">
        <v>93.75</v>
      </c>
      <c r="G644" s="428">
        <v>75</v>
      </c>
      <c r="H644" s="435">
        <v>18.75</v>
      </c>
      <c r="I644" s="189"/>
    </row>
    <row r="645" spans="1:9">
      <c r="A645" s="424">
        <v>637</v>
      </c>
      <c r="B645" s="426" t="s">
        <v>1031</v>
      </c>
      <c r="C645" s="433">
        <v>18001065258</v>
      </c>
      <c r="D645" s="426" t="s">
        <v>767</v>
      </c>
      <c r="E645" s="381" t="s">
        <v>280</v>
      </c>
      <c r="F645" s="427">
        <v>93.75</v>
      </c>
      <c r="G645" s="428">
        <v>75</v>
      </c>
      <c r="H645" s="435">
        <v>18.75</v>
      </c>
      <c r="I645" s="189"/>
    </row>
    <row r="646" spans="1:9">
      <c r="A646" s="424">
        <v>638</v>
      </c>
      <c r="B646" s="379" t="s">
        <v>624</v>
      </c>
      <c r="C646" s="437">
        <v>18001039024</v>
      </c>
      <c r="D646" s="379" t="s">
        <v>464</v>
      </c>
      <c r="E646" s="381" t="s">
        <v>280</v>
      </c>
      <c r="F646" s="427">
        <v>93.75</v>
      </c>
      <c r="G646" s="380">
        <v>75</v>
      </c>
      <c r="H646" s="435">
        <v>18.75</v>
      </c>
      <c r="I646" s="189"/>
    </row>
    <row r="647" spans="1:9">
      <c r="A647" s="424">
        <v>639</v>
      </c>
      <c r="B647" s="426" t="s">
        <v>457</v>
      </c>
      <c r="C647" s="433">
        <v>21001005821</v>
      </c>
      <c r="D647" s="426" t="s">
        <v>772</v>
      </c>
      <c r="E647" s="381" t="s">
        <v>280</v>
      </c>
      <c r="F647" s="427">
        <v>31.25</v>
      </c>
      <c r="G647" s="428">
        <v>25</v>
      </c>
      <c r="H647" s="435">
        <v>6.25</v>
      </c>
      <c r="I647" s="189"/>
    </row>
    <row r="648" spans="1:9" ht="15.75">
      <c r="A648" s="424">
        <v>640</v>
      </c>
      <c r="B648" s="428" t="s">
        <v>457</v>
      </c>
      <c r="C648" s="439">
        <v>21001005821</v>
      </c>
      <c r="D648" s="428" t="s">
        <v>432</v>
      </c>
      <c r="E648" s="381" t="s">
        <v>280</v>
      </c>
      <c r="F648" s="427">
        <v>250</v>
      </c>
      <c r="G648" s="428">
        <v>200</v>
      </c>
      <c r="H648" s="429">
        <v>50</v>
      </c>
      <c r="I648" s="189"/>
    </row>
    <row r="649" spans="1:9">
      <c r="A649" s="424">
        <v>641</v>
      </c>
      <c r="B649" s="426" t="s">
        <v>1032</v>
      </c>
      <c r="C649" s="433">
        <v>18001017159</v>
      </c>
      <c r="D649" s="425" t="s">
        <v>790</v>
      </c>
      <c r="E649" s="381" t="s">
        <v>280</v>
      </c>
      <c r="F649" s="427">
        <v>125</v>
      </c>
      <c r="G649" s="378">
        <v>100</v>
      </c>
      <c r="H649" s="435">
        <v>25</v>
      </c>
      <c r="I649" s="189"/>
    </row>
    <row r="650" spans="1:9">
      <c r="A650" s="424">
        <v>642</v>
      </c>
      <c r="B650" s="379" t="s">
        <v>1033</v>
      </c>
      <c r="C650" s="437">
        <v>18001054037</v>
      </c>
      <c r="D650" s="379" t="s">
        <v>464</v>
      </c>
      <c r="E650" s="381" t="s">
        <v>280</v>
      </c>
      <c r="F650" s="427">
        <v>187.5</v>
      </c>
      <c r="G650" s="428">
        <v>150</v>
      </c>
      <c r="H650" s="429">
        <v>37.5</v>
      </c>
      <c r="I650" s="189"/>
    </row>
    <row r="651" spans="1:9">
      <c r="A651" s="424">
        <v>643</v>
      </c>
      <c r="B651" s="379" t="s">
        <v>1033</v>
      </c>
      <c r="C651" s="437">
        <v>18001054037</v>
      </c>
      <c r="D651" s="379" t="s">
        <v>464</v>
      </c>
      <c r="E651" s="381" t="s">
        <v>280</v>
      </c>
      <c r="F651" s="427">
        <v>93.75</v>
      </c>
      <c r="G651" s="380">
        <v>75</v>
      </c>
      <c r="H651" s="435">
        <v>18.75</v>
      </c>
      <c r="I651" s="189"/>
    </row>
    <row r="652" spans="1:9">
      <c r="A652" s="424">
        <v>644</v>
      </c>
      <c r="B652" s="379" t="s">
        <v>1033</v>
      </c>
      <c r="C652" s="437">
        <v>18001054037</v>
      </c>
      <c r="D652" s="377" t="s">
        <v>464</v>
      </c>
      <c r="E652" s="381" t="s">
        <v>280</v>
      </c>
      <c r="F652" s="427">
        <v>93.75</v>
      </c>
      <c r="G652" s="380">
        <v>75</v>
      </c>
      <c r="H652" s="429">
        <v>18.75</v>
      </c>
      <c r="I652" s="189"/>
    </row>
    <row r="653" spans="1:9">
      <c r="A653" s="424">
        <v>645</v>
      </c>
      <c r="B653" s="377" t="s">
        <v>1034</v>
      </c>
      <c r="C653" s="433">
        <v>18001057302</v>
      </c>
      <c r="D653" s="379" t="s">
        <v>464</v>
      </c>
      <c r="E653" s="381" t="s">
        <v>280</v>
      </c>
      <c r="F653" s="427">
        <v>187.5</v>
      </c>
      <c r="G653" s="428">
        <v>150</v>
      </c>
      <c r="H653" s="435">
        <v>37.5</v>
      </c>
      <c r="I653" s="189"/>
    </row>
    <row r="654" spans="1:9">
      <c r="A654" s="424">
        <v>646</v>
      </c>
      <c r="B654" s="377" t="s">
        <v>1034</v>
      </c>
      <c r="C654" s="433">
        <v>18001057302</v>
      </c>
      <c r="D654" s="377" t="s">
        <v>464</v>
      </c>
      <c r="E654" s="381" t="s">
        <v>280</v>
      </c>
      <c r="F654" s="427">
        <v>187.5</v>
      </c>
      <c r="G654" s="428">
        <v>150</v>
      </c>
      <c r="H654" s="429">
        <v>37.5</v>
      </c>
      <c r="I654" s="189"/>
    </row>
    <row r="655" spans="1:9">
      <c r="A655" s="424">
        <v>647</v>
      </c>
      <c r="B655" s="426" t="s">
        <v>1035</v>
      </c>
      <c r="C655" s="433">
        <v>18001060363</v>
      </c>
      <c r="D655" s="377" t="s">
        <v>774</v>
      </c>
      <c r="E655" s="381" t="s">
        <v>280</v>
      </c>
      <c r="F655" s="427">
        <v>162.5</v>
      </c>
      <c r="G655" s="428">
        <v>130</v>
      </c>
      <c r="H655" s="435">
        <v>32.5</v>
      </c>
      <c r="I655" s="189"/>
    </row>
    <row r="656" spans="1:9">
      <c r="A656" s="424">
        <v>648</v>
      </c>
      <c r="B656" s="381" t="s">
        <v>1036</v>
      </c>
      <c r="C656" s="442">
        <v>18001016579</v>
      </c>
      <c r="D656" s="381" t="s">
        <v>767</v>
      </c>
      <c r="E656" s="381" t="s">
        <v>280</v>
      </c>
      <c r="F656" s="427">
        <v>62.5</v>
      </c>
      <c r="G656" s="382">
        <v>50</v>
      </c>
      <c r="H656" s="435">
        <v>12.5</v>
      </c>
      <c r="I656" s="189"/>
    </row>
    <row r="657" spans="1:9">
      <c r="A657" s="424">
        <v>649</v>
      </c>
      <c r="B657" s="379" t="s">
        <v>635</v>
      </c>
      <c r="C657" s="437">
        <v>18001059237</v>
      </c>
      <c r="D657" s="379" t="s">
        <v>464</v>
      </c>
      <c r="E657" s="381" t="s">
        <v>280</v>
      </c>
      <c r="F657" s="427">
        <v>125</v>
      </c>
      <c r="G657" s="380">
        <v>100</v>
      </c>
      <c r="H657" s="435">
        <v>25</v>
      </c>
      <c r="I657" s="189"/>
    </row>
    <row r="658" spans="1:9">
      <c r="A658" s="424">
        <v>650</v>
      </c>
      <c r="B658" s="377" t="s">
        <v>1037</v>
      </c>
      <c r="C658" s="430">
        <v>18001000089</v>
      </c>
      <c r="D658" s="379" t="s">
        <v>464</v>
      </c>
      <c r="E658" s="381" t="s">
        <v>280</v>
      </c>
      <c r="F658" s="427">
        <v>93.75</v>
      </c>
      <c r="G658" s="380">
        <v>75</v>
      </c>
      <c r="H658" s="435">
        <v>18.75</v>
      </c>
      <c r="I658" s="189"/>
    </row>
    <row r="659" spans="1:9">
      <c r="A659" s="424">
        <v>651</v>
      </c>
      <c r="B659" s="377" t="s">
        <v>1037</v>
      </c>
      <c r="C659" s="430">
        <v>18001000089</v>
      </c>
      <c r="D659" s="377" t="s">
        <v>464</v>
      </c>
      <c r="E659" s="381" t="s">
        <v>280</v>
      </c>
      <c r="F659" s="427">
        <v>93.75</v>
      </c>
      <c r="G659" s="380">
        <v>75</v>
      </c>
      <c r="H659" s="429">
        <v>18.75</v>
      </c>
      <c r="I659" s="189"/>
    </row>
    <row r="660" spans="1:9">
      <c r="A660" s="424">
        <v>652</v>
      </c>
      <c r="B660" s="379" t="s">
        <v>625</v>
      </c>
      <c r="C660" s="437">
        <v>60001092580</v>
      </c>
      <c r="D660" s="379" t="s">
        <v>464</v>
      </c>
      <c r="E660" s="381" t="s">
        <v>280</v>
      </c>
      <c r="F660" s="427">
        <v>93.75</v>
      </c>
      <c r="G660" s="380">
        <v>75</v>
      </c>
      <c r="H660" s="435">
        <v>18.75</v>
      </c>
      <c r="I660" s="189"/>
    </row>
    <row r="661" spans="1:9">
      <c r="A661" s="424">
        <v>653</v>
      </c>
      <c r="B661" s="379" t="s">
        <v>634</v>
      </c>
      <c r="C661" s="437">
        <v>18001042969</v>
      </c>
      <c r="D661" s="379" t="s">
        <v>464</v>
      </c>
      <c r="E661" s="381" t="s">
        <v>280</v>
      </c>
      <c r="F661" s="427">
        <v>93.75</v>
      </c>
      <c r="G661" s="380">
        <v>75</v>
      </c>
      <c r="H661" s="435">
        <v>18.75</v>
      </c>
      <c r="I661" s="189"/>
    </row>
    <row r="662" spans="1:9">
      <c r="A662" s="424">
        <v>654</v>
      </c>
      <c r="B662" s="379" t="s">
        <v>634</v>
      </c>
      <c r="C662" s="437">
        <v>18001042969</v>
      </c>
      <c r="D662" s="377" t="s">
        <v>464</v>
      </c>
      <c r="E662" s="381" t="s">
        <v>280</v>
      </c>
      <c r="F662" s="427">
        <v>93.75</v>
      </c>
      <c r="G662" s="380">
        <v>75</v>
      </c>
      <c r="H662" s="429">
        <v>18.75</v>
      </c>
      <c r="I662" s="189"/>
    </row>
    <row r="663" spans="1:9">
      <c r="A663" s="424">
        <v>655</v>
      </c>
      <c r="B663" s="426" t="s">
        <v>1038</v>
      </c>
      <c r="C663" s="433">
        <v>18001034107</v>
      </c>
      <c r="D663" s="426" t="s">
        <v>767</v>
      </c>
      <c r="E663" s="381" t="s">
        <v>280</v>
      </c>
      <c r="F663" s="427">
        <v>62.5</v>
      </c>
      <c r="G663" s="428">
        <v>50</v>
      </c>
      <c r="H663" s="435">
        <v>12.5</v>
      </c>
      <c r="I663" s="189"/>
    </row>
    <row r="664" spans="1:9">
      <c r="A664" s="424">
        <v>656</v>
      </c>
      <c r="B664" s="426" t="s">
        <v>1039</v>
      </c>
      <c r="C664" s="433">
        <v>18001039824</v>
      </c>
      <c r="D664" s="426" t="s">
        <v>767</v>
      </c>
      <c r="E664" s="381" t="s">
        <v>280</v>
      </c>
      <c r="F664" s="427">
        <v>93.75</v>
      </c>
      <c r="G664" s="428">
        <v>75</v>
      </c>
      <c r="H664" s="435">
        <v>18.75</v>
      </c>
      <c r="I664" s="189"/>
    </row>
    <row r="665" spans="1:9">
      <c r="A665" s="424">
        <v>657</v>
      </c>
      <c r="B665" s="426" t="s">
        <v>1040</v>
      </c>
      <c r="C665" s="433">
        <v>18001014851</v>
      </c>
      <c r="D665" s="426" t="s">
        <v>767</v>
      </c>
      <c r="E665" s="381" t="s">
        <v>280</v>
      </c>
      <c r="F665" s="427">
        <v>62.5</v>
      </c>
      <c r="G665" s="428">
        <v>50</v>
      </c>
      <c r="H665" s="435">
        <v>12.5</v>
      </c>
      <c r="I665" s="189"/>
    </row>
    <row r="666" spans="1:9">
      <c r="A666" s="424">
        <v>658</v>
      </c>
      <c r="B666" s="379" t="s">
        <v>506</v>
      </c>
      <c r="C666" s="437">
        <v>18001055801</v>
      </c>
      <c r="D666" s="379" t="s">
        <v>464</v>
      </c>
      <c r="E666" s="381" t="s">
        <v>280</v>
      </c>
      <c r="F666" s="427">
        <v>93.75</v>
      </c>
      <c r="G666" s="380">
        <v>75</v>
      </c>
      <c r="H666" s="435">
        <v>18.75</v>
      </c>
      <c r="I666" s="189"/>
    </row>
    <row r="667" spans="1:9">
      <c r="A667" s="424">
        <v>659</v>
      </c>
      <c r="B667" s="379" t="s">
        <v>506</v>
      </c>
      <c r="C667" s="437">
        <v>18001055801</v>
      </c>
      <c r="D667" s="377" t="s">
        <v>464</v>
      </c>
      <c r="E667" s="381" t="s">
        <v>280</v>
      </c>
      <c r="F667" s="427">
        <v>93.75</v>
      </c>
      <c r="G667" s="380">
        <v>75</v>
      </c>
      <c r="H667" s="429">
        <v>18.75</v>
      </c>
      <c r="I667" s="189"/>
    </row>
    <row r="668" spans="1:9">
      <c r="A668" s="424">
        <v>660</v>
      </c>
      <c r="B668" s="379" t="s">
        <v>507</v>
      </c>
      <c r="C668" s="437">
        <v>18001066408</v>
      </c>
      <c r="D668" s="379" t="s">
        <v>464</v>
      </c>
      <c r="E668" s="381" t="s">
        <v>280</v>
      </c>
      <c r="F668" s="427">
        <v>93.75</v>
      </c>
      <c r="G668" s="380">
        <v>75</v>
      </c>
      <c r="H668" s="435">
        <v>18.75</v>
      </c>
      <c r="I668" s="189"/>
    </row>
    <row r="669" spans="1:9">
      <c r="A669" s="424">
        <v>661</v>
      </c>
      <c r="B669" s="379" t="s">
        <v>507</v>
      </c>
      <c r="C669" s="437">
        <v>18001066408</v>
      </c>
      <c r="D669" s="377" t="s">
        <v>464</v>
      </c>
      <c r="E669" s="381" t="s">
        <v>280</v>
      </c>
      <c r="F669" s="427">
        <v>93.75</v>
      </c>
      <c r="G669" s="380">
        <v>75</v>
      </c>
      <c r="H669" s="429">
        <v>18.75</v>
      </c>
      <c r="I669" s="189"/>
    </row>
    <row r="670" spans="1:9">
      <c r="A670" s="424">
        <v>662</v>
      </c>
      <c r="B670" s="426" t="s">
        <v>1041</v>
      </c>
      <c r="C670" s="433">
        <v>18001006974</v>
      </c>
      <c r="D670" s="426" t="s">
        <v>423</v>
      </c>
      <c r="E670" s="381" t="s">
        <v>280</v>
      </c>
      <c r="F670" s="427">
        <v>31.25</v>
      </c>
      <c r="G670" s="428">
        <v>25</v>
      </c>
      <c r="H670" s="435">
        <v>6.25</v>
      </c>
      <c r="I670" s="189"/>
    </row>
    <row r="671" spans="1:9">
      <c r="A671" s="424">
        <v>663</v>
      </c>
      <c r="B671" s="428" t="s">
        <v>428</v>
      </c>
      <c r="C671" s="433">
        <v>18001006974</v>
      </c>
      <c r="D671" s="428" t="s">
        <v>423</v>
      </c>
      <c r="E671" s="381" t="s">
        <v>280</v>
      </c>
      <c r="F671" s="427">
        <v>375</v>
      </c>
      <c r="G671" s="428">
        <v>300</v>
      </c>
      <c r="H671" s="429">
        <v>75</v>
      </c>
      <c r="I671" s="189"/>
    </row>
    <row r="672" spans="1:9">
      <c r="A672" s="424">
        <v>664</v>
      </c>
      <c r="B672" s="426" t="s">
        <v>1042</v>
      </c>
      <c r="C672" s="433">
        <v>18001016836</v>
      </c>
      <c r="D672" s="426" t="s">
        <v>767</v>
      </c>
      <c r="E672" s="381" t="s">
        <v>280</v>
      </c>
      <c r="F672" s="427">
        <v>93.75</v>
      </c>
      <c r="G672" s="428">
        <v>75</v>
      </c>
      <c r="H672" s="435">
        <v>18.75</v>
      </c>
      <c r="I672" s="189"/>
    </row>
    <row r="673" spans="1:9">
      <c r="A673" s="424">
        <v>665</v>
      </c>
      <c r="B673" s="426" t="s">
        <v>1043</v>
      </c>
      <c r="C673" s="433">
        <v>18001055035</v>
      </c>
      <c r="D673" s="426" t="s">
        <v>767</v>
      </c>
      <c r="E673" s="381" t="s">
        <v>280</v>
      </c>
      <c r="F673" s="427">
        <v>62.5</v>
      </c>
      <c r="G673" s="428">
        <v>50</v>
      </c>
      <c r="H673" s="435">
        <v>12.5</v>
      </c>
      <c r="I673" s="189"/>
    </row>
    <row r="674" spans="1:9">
      <c r="A674" s="424">
        <v>666</v>
      </c>
      <c r="B674" s="426" t="s">
        <v>462</v>
      </c>
      <c r="C674" s="433">
        <v>18001053187</v>
      </c>
      <c r="D674" s="426" t="s">
        <v>772</v>
      </c>
      <c r="E674" s="381" t="s">
        <v>280</v>
      </c>
      <c r="F674" s="427">
        <v>31.25</v>
      </c>
      <c r="G674" s="428">
        <v>25</v>
      </c>
      <c r="H674" s="435">
        <v>6.25</v>
      </c>
      <c r="I674" s="189"/>
    </row>
    <row r="675" spans="1:9" ht="15.75">
      <c r="A675" s="424">
        <v>667</v>
      </c>
      <c r="B675" s="428" t="s">
        <v>462</v>
      </c>
      <c r="C675" s="439">
        <v>18001053187</v>
      </c>
      <c r="D675" s="428" t="s">
        <v>432</v>
      </c>
      <c r="E675" s="381" t="s">
        <v>280</v>
      </c>
      <c r="F675" s="427">
        <v>250</v>
      </c>
      <c r="G675" s="428">
        <v>200</v>
      </c>
      <c r="H675" s="429">
        <v>50</v>
      </c>
      <c r="I675" s="189"/>
    </row>
    <row r="676" spans="1:9">
      <c r="A676" s="424">
        <v>668</v>
      </c>
      <c r="B676" s="377" t="s">
        <v>559</v>
      </c>
      <c r="C676" s="433">
        <v>18001025899</v>
      </c>
      <c r="D676" s="426" t="s">
        <v>464</v>
      </c>
      <c r="E676" s="381" t="s">
        <v>280</v>
      </c>
      <c r="F676" s="427">
        <v>93.75</v>
      </c>
      <c r="G676" s="380">
        <v>75</v>
      </c>
      <c r="H676" s="435">
        <v>18.75</v>
      </c>
      <c r="I676" s="189"/>
    </row>
    <row r="677" spans="1:9">
      <c r="A677" s="424">
        <v>669</v>
      </c>
      <c r="B677" s="426" t="s">
        <v>458</v>
      </c>
      <c r="C677" s="433">
        <v>18001031580</v>
      </c>
      <c r="D677" s="426" t="s">
        <v>772</v>
      </c>
      <c r="E677" s="381" t="s">
        <v>280</v>
      </c>
      <c r="F677" s="427">
        <v>31.25</v>
      </c>
      <c r="G677" s="428">
        <v>25</v>
      </c>
      <c r="H677" s="435">
        <v>6.25</v>
      </c>
      <c r="I677" s="189"/>
    </row>
    <row r="678" spans="1:9" ht="15.75">
      <c r="A678" s="424">
        <v>670</v>
      </c>
      <c r="B678" s="428" t="s">
        <v>458</v>
      </c>
      <c r="C678" s="439">
        <v>18001031580</v>
      </c>
      <c r="D678" s="428" t="s">
        <v>432</v>
      </c>
      <c r="E678" s="381" t="s">
        <v>280</v>
      </c>
      <c r="F678" s="427">
        <v>250</v>
      </c>
      <c r="G678" s="428">
        <v>200</v>
      </c>
      <c r="H678" s="429">
        <v>50</v>
      </c>
      <c r="I678" s="189"/>
    </row>
    <row r="679" spans="1:9">
      <c r="A679" s="424">
        <v>671</v>
      </c>
      <c r="B679" s="377" t="s">
        <v>508</v>
      </c>
      <c r="C679" s="433">
        <v>18001016671</v>
      </c>
      <c r="D679" s="426" t="s">
        <v>464</v>
      </c>
      <c r="E679" s="381" t="s">
        <v>280</v>
      </c>
      <c r="F679" s="427">
        <v>93.75</v>
      </c>
      <c r="G679" s="380">
        <v>75</v>
      </c>
      <c r="H679" s="435">
        <v>18.75</v>
      </c>
      <c r="I679" s="189"/>
    </row>
    <row r="680" spans="1:9">
      <c r="A680" s="424">
        <v>672</v>
      </c>
      <c r="B680" s="377" t="s">
        <v>508</v>
      </c>
      <c r="C680" s="433">
        <v>18001016671</v>
      </c>
      <c r="D680" s="377" t="s">
        <v>464</v>
      </c>
      <c r="E680" s="381" t="s">
        <v>280</v>
      </c>
      <c r="F680" s="427">
        <v>93.75</v>
      </c>
      <c r="G680" s="380">
        <v>75</v>
      </c>
      <c r="H680" s="429">
        <v>18.75</v>
      </c>
      <c r="I680" s="189"/>
    </row>
    <row r="681" spans="1:9">
      <c r="A681" s="424">
        <v>673</v>
      </c>
      <c r="B681" s="377" t="s">
        <v>560</v>
      </c>
      <c r="C681" s="433">
        <v>18001018304</v>
      </c>
      <c r="D681" s="426" t="s">
        <v>464</v>
      </c>
      <c r="E681" s="381" t="s">
        <v>280</v>
      </c>
      <c r="F681" s="427">
        <v>93.75</v>
      </c>
      <c r="G681" s="380">
        <v>75</v>
      </c>
      <c r="H681" s="435">
        <v>18.75</v>
      </c>
      <c r="I681" s="189"/>
    </row>
    <row r="682" spans="1:9">
      <c r="A682" s="424">
        <v>674</v>
      </c>
      <c r="B682" s="377" t="s">
        <v>1044</v>
      </c>
      <c r="C682" s="433">
        <v>18001005729</v>
      </c>
      <c r="D682" s="379" t="s">
        <v>464</v>
      </c>
      <c r="E682" s="381" t="s">
        <v>280</v>
      </c>
      <c r="F682" s="427">
        <v>93.75</v>
      </c>
      <c r="G682" s="428">
        <v>75</v>
      </c>
      <c r="H682" s="435">
        <v>18.75</v>
      </c>
      <c r="I682" s="189"/>
    </row>
    <row r="683" spans="1:9">
      <c r="A683" s="424">
        <v>675</v>
      </c>
      <c r="B683" s="377" t="s">
        <v>644</v>
      </c>
      <c r="C683" s="433">
        <v>62102018763</v>
      </c>
      <c r="D683" s="426" t="s">
        <v>464</v>
      </c>
      <c r="E683" s="381" t="s">
        <v>280</v>
      </c>
      <c r="F683" s="427">
        <v>93.75</v>
      </c>
      <c r="G683" s="380">
        <v>75</v>
      </c>
      <c r="H683" s="435">
        <v>18.75</v>
      </c>
      <c r="I683" s="189"/>
    </row>
    <row r="684" spans="1:9">
      <c r="A684" s="424">
        <v>676</v>
      </c>
      <c r="B684" s="426" t="s">
        <v>1045</v>
      </c>
      <c r="C684" s="433" t="s">
        <v>1046</v>
      </c>
      <c r="D684" s="425" t="s">
        <v>790</v>
      </c>
      <c r="E684" s="381" t="s">
        <v>280</v>
      </c>
      <c r="F684" s="427">
        <v>125</v>
      </c>
      <c r="G684" s="378">
        <v>100</v>
      </c>
      <c r="H684" s="435">
        <v>25</v>
      </c>
      <c r="I684" s="189"/>
    </row>
    <row r="685" spans="1:9">
      <c r="A685" s="424">
        <v>677</v>
      </c>
      <c r="B685" s="426" t="s">
        <v>429</v>
      </c>
      <c r="C685" s="433">
        <v>18001019408</v>
      </c>
      <c r="D685" s="426" t="s">
        <v>423</v>
      </c>
      <c r="E685" s="381" t="s">
        <v>280</v>
      </c>
      <c r="F685" s="427">
        <v>25</v>
      </c>
      <c r="G685" s="428">
        <v>20</v>
      </c>
      <c r="H685" s="435">
        <v>5</v>
      </c>
      <c r="I685" s="189"/>
    </row>
    <row r="686" spans="1:9">
      <c r="A686" s="424">
        <v>678</v>
      </c>
      <c r="B686" s="428" t="s">
        <v>429</v>
      </c>
      <c r="C686" s="433">
        <v>18001019408</v>
      </c>
      <c r="D686" s="428" t="s">
        <v>423</v>
      </c>
      <c r="E686" s="381" t="s">
        <v>280</v>
      </c>
      <c r="F686" s="427">
        <v>375</v>
      </c>
      <c r="G686" s="428">
        <v>300</v>
      </c>
      <c r="H686" s="429">
        <v>75</v>
      </c>
      <c r="I686" s="189"/>
    </row>
    <row r="687" spans="1:9">
      <c r="A687" s="424">
        <v>679</v>
      </c>
      <c r="B687" s="379" t="s">
        <v>561</v>
      </c>
      <c r="C687" s="437">
        <v>18001050699</v>
      </c>
      <c r="D687" s="379" t="s">
        <v>464</v>
      </c>
      <c r="E687" s="381" t="s">
        <v>280</v>
      </c>
      <c r="F687" s="427">
        <v>93.75</v>
      </c>
      <c r="G687" s="380">
        <v>75</v>
      </c>
      <c r="H687" s="435">
        <v>18.75</v>
      </c>
      <c r="I687" s="189"/>
    </row>
    <row r="688" spans="1:9">
      <c r="A688" s="424">
        <v>680</v>
      </c>
      <c r="B688" s="379" t="s">
        <v>626</v>
      </c>
      <c r="C688" s="437">
        <v>18001029718</v>
      </c>
      <c r="D688" s="379" t="s">
        <v>464</v>
      </c>
      <c r="E688" s="381" t="s">
        <v>280</v>
      </c>
      <c r="F688" s="427">
        <v>93.75</v>
      </c>
      <c r="G688" s="380">
        <v>75</v>
      </c>
      <c r="H688" s="435">
        <v>18.75</v>
      </c>
      <c r="I688" s="189"/>
    </row>
    <row r="689" spans="1:9">
      <c r="A689" s="424">
        <v>681</v>
      </c>
      <c r="B689" s="379" t="s">
        <v>509</v>
      </c>
      <c r="C689" s="437">
        <v>18001062398</v>
      </c>
      <c r="D689" s="379" t="s">
        <v>464</v>
      </c>
      <c r="E689" s="381" t="s">
        <v>280</v>
      </c>
      <c r="F689" s="427">
        <v>93.75</v>
      </c>
      <c r="G689" s="380">
        <v>75</v>
      </c>
      <c r="H689" s="435">
        <v>18.75</v>
      </c>
      <c r="I689" s="189"/>
    </row>
    <row r="690" spans="1:9">
      <c r="A690" s="424">
        <v>682</v>
      </c>
      <c r="B690" s="379" t="s">
        <v>509</v>
      </c>
      <c r="C690" s="437">
        <v>18001062398</v>
      </c>
      <c r="D690" s="377" t="s">
        <v>464</v>
      </c>
      <c r="E690" s="381" t="s">
        <v>280</v>
      </c>
      <c r="F690" s="427">
        <v>93.75</v>
      </c>
      <c r="G690" s="380">
        <v>75</v>
      </c>
      <c r="H690" s="429">
        <v>18.75</v>
      </c>
      <c r="I690" s="189"/>
    </row>
    <row r="691" spans="1:9">
      <c r="A691" s="424">
        <v>683</v>
      </c>
      <c r="B691" s="425" t="s">
        <v>1047</v>
      </c>
      <c r="C691" s="425">
        <v>18001001567</v>
      </c>
      <c r="D691" s="425" t="s">
        <v>790</v>
      </c>
      <c r="E691" s="381" t="s">
        <v>280</v>
      </c>
      <c r="F691" s="427">
        <v>125</v>
      </c>
      <c r="G691" s="378">
        <v>100</v>
      </c>
      <c r="H691" s="435">
        <v>25</v>
      </c>
      <c r="I691" s="189"/>
    </row>
    <row r="692" spans="1:9">
      <c r="A692" s="424">
        <v>684</v>
      </c>
      <c r="B692" s="377" t="s">
        <v>510</v>
      </c>
      <c r="C692" s="433">
        <v>18001067015</v>
      </c>
      <c r="D692" s="426" t="s">
        <v>464</v>
      </c>
      <c r="E692" s="381" t="s">
        <v>280</v>
      </c>
      <c r="F692" s="427">
        <v>93.75</v>
      </c>
      <c r="G692" s="380">
        <v>75</v>
      </c>
      <c r="H692" s="435">
        <v>18.75</v>
      </c>
      <c r="I692" s="189"/>
    </row>
    <row r="693" spans="1:9">
      <c r="A693" s="424">
        <v>685</v>
      </c>
      <c r="B693" s="377" t="s">
        <v>510</v>
      </c>
      <c r="C693" s="433">
        <v>18001067015</v>
      </c>
      <c r="D693" s="377" t="s">
        <v>464</v>
      </c>
      <c r="E693" s="381" t="s">
        <v>280</v>
      </c>
      <c r="F693" s="427">
        <v>93.75</v>
      </c>
      <c r="G693" s="380">
        <v>75</v>
      </c>
      <c r="H693" s="429">
        <v>18.75</v>
      </c>
      <c r="I693" s="189"/>
    </row>
    <row r="694" spans="1:9">
      <c r="A694" s="424">
        <v>686</v>
      </c>
      <c r="B694" s="426" t="s">
        <v>459</v>
      </c>
      <c r="C694" s="433">
        <v>18001072900</v>
      </c>
      <c r="D694" s="426" t="s">
        <v>772</v>
      </c>
      <c r="E694" s="381" t="s">
        <v>280</v>
      </c>
      <c r="F694" s="427">
        <v>31.25</v>
      </c>
      <c r="G694" s="428">
        <v>25</v>
      </c>
      <c r="H694" s="435">
        <v>6.25</v>
      </c>
      <c r="I694" s="189"/>
    </row>
    <row r="695" spans="1:9" ht="15.75">
      <c r="A695" s="424">
        <v>687</v>
      </c>
      <c r="B695" s="428" t="s">
        <v>459</v>
      </c>
      <c r="C695" s="439">
        <v>18001072900</v>
      </c>
      <c r="D695" s="428" t="s">
        <v>432</v>
      </c>
      <c r="E695" s="381" t="s">
        <v>280</v>
      </c>
      <c r="F695" s="427">
        <v>250</v>
      </c>
      <c r="G695" s="428">
        <v>200</v>
      </c>
      <c r="H695" s="429">
        <v>50</v>
      </c>
      <c r="I695" s="189"/>
    </row>
    <row r="696" spans="1:9">
      <c r="A696" s="424">
        <v>688</v>
      </c>
      <c r="B696" s="377" t="s">
        <v>562</v>
      </c>
      <c r="C696" s="433">
        <v>18001067281</v>
      </c>
      <c r="D696" s="426" t="s">
        <v>464</v>
      </c>
      <c r="E696" s="381" t="s">
        <v>280</v>
      </c>
      <c r="F696" s="427">
        <v>93.75</v>
      </c>
      <c r="G696" s="380">
        <v>75</v>
      </c>
      <c r="H696" s="435">
        <v>18.75</v>
      </c>
      <c r="I696" s="189"/>
    </row>
    <row r="697" spans="1:9">
      <c r="A697" s="424">
        <v>689</v>
      </c>
      <c r="B697" s="377" t="s">
        <v>627</v>
      </c>
      <c r="C697" s="433">
        <v>18001063835</v>
      </c>
      <c r="D697" s="426" t="s">
        <v>464</v>
      </c>
      <c r="E697" s="381" t="s">
        <v>280</v>
      </c>
      <c r="F697" s="427">
        <v>93.75</v>
      </c>
      <c r="G697" s="380">
        <v>75</v>
      </c>
      <c r="H697" s="435">
        <v>18.75</v>
      </c>
      <c r="I697" s="189"/>
    </row>
    <row r="698" spans="1:9">
      <c r="A698" s="424">
        <v>690</v>
      </c>
      <c r="B698" s="426" t="s">
        <v>1048</v>
      </c>
      <c r="C698" s="433">
        <v>18001032829</v>
      </c>
      <c r="D698" s="426" t="s">
        <v>767</v>
      </c>
      <c r="E698" s="381" t="s">
        <v>280</v>
      </c>
      <c r="F698" s="427">
        <v>93.75</v>
      </c>
      <c r="G698" s="428">
        <v>75</v>
      </c>
      <c r="H698" s="435">
        <v>18.75</v>
      </c>
      <c r="I698" s="189"/>
    </row>
    <row r="699" spans="1:9">
      <c r="A699" s="424">
        <v>691</v>
      </c>
      <c r="B699" s="447" t="s">
        <v>1049</v>
      </c>
      <c r="C699" s="425">
        <v>18001018523</v>
      </c>
      <c r="D699" s="426" t="s">
        <v>767</v>
      </c>
      <c r="E699" s="381" t="s">
        <v>280</v>
      </c>
      <c r="F699" s="427">
        <v>62.5</v>
      </c>
      <c r="G699" s="436">
        <v>50</v>
      </c>
      <c r="H699" s="435">
        <v>12.5</v>
      </c>
      <c r="I699" s="189"/>
    </row>
    <row r="700" spans="1:9">
      <c r="A700" s="424">
        <v>692</v>
      </c>
      <c r="B700" s="379" t="s">
        <v>511</v>
      </c>
      <c r="C700" s="437">
        <v>18001070042</v>
      </c>
      <c r="D700" s="379" t="s">
        <v>464</v>
      </c>
      <c r="E700" s="381" t="s">
        <v>280</v>
      </c>
      <c r="F700" s="427">
        <v>93.75</v>
      </c>
      <c r="G700" s="380">
        <v>75</v>
      </c>
      <c r="H700" s="435">
        <v>18.75</v>
      </c>
      <c r="I700" s="189"/>
    </row>
    <row r="701" spans="1:9">
      <c r="A701" s="424">
        <v>693</v>
      </c>
      <c r="B701" s="379" t="s">
        <v>511</v>
      </c>
      <c r="C701" s="437">
        <v>18001070042</v>
      </c>
      <c r="D701" s="377" t="s">
        <v>464</v>
      </c>
      <c r="E701" s="381" t="s">
        <v>280</v>
      </c>
      <c r="F701" s="427">
        <v>93.75</v>
      </c>
      <c r="G701" s="380">
        <v>75</v>
      </c>
      <c r="H701" s="429">
        <v>18.75</v>
      </c>
      <c r="I701" s="189"/>
    </row>
    <row r="702" spans="1:9">
      <c r="A702" s="424">
        <v>694</v>
      </c>
      <c r="B702" s="426" t="s">
        <v>1050</v>
      </c>
      <c r="C702" s="433">
        <v>18001019629</v>
      </c>
      <c r="D702" s="426" t="s">
        <v>767</v>
      </c>
      <c r="E702" s="381" t="s">
        <v>280</v>
      </c>
      <c r="F702" s="427">
        <v>93.75</v>
      </c>
      <c r="G702" s="428">
        <v>75</v>
      </c>
      <c r="H702" s="435">
        <v>18.75</v>
      </c>
      <c r="I702" s="189"/>
    </row>
    <row r="703" spans="1:9">
      <c r="A703" s="424">
        <v>695</v>
      </c>
      <c r="B703" s="426" t="s">
        <v>628</v>
      </c>
      <c r="C703" s="433">
        <v>18001070561</v>
      </c>
      <c r="D703" s="377" t="s">
        <v>774</v>
      </c>
      <c r="E703" s="381" t="s">
        <v>280</v>
      </c>
      <c r="F703" s="427">
        <v>250</v>
      </c>
      <c r="G703" s="428">
        <v>200</v>
      </c>
      <c r="H703" s="435">
        <v>50</v>
      </c>
      <c r="I703" s="189"/>
    </row>
    <row r="704" spans="1:9">
      <c r="A704" s="424">
        <v>696</v>
      </c>
      <c r="B704" s="379" t="s">
        <v>628</v>
      </c>
      <c r="C704" s="437">
        <v>18001070561</v>
      </c>
      <c r="D704" s="379" t="s">
        <v>464</v>
      </c>
      <c r="E704" s="381" t="s">
        <v>280</v>
      </c>
      <c r="F704" s="427">
        <v>93.75</v>
      </c>
      <c r="G704" s="380">
        <v>75</v>
      </c>
      <c r="H704" s="435">
        <v>18.75</v>
      </c>
      <c r="I704" s="189"/>
    </row>
    <row r="705" spans="1:9">
      <c r="A705" s="424">
        <v>697</v>
      </c>
      <c r="B705" s="379" t="s">
        <v>563</v>
      </c>
      <c r="C705" s="437">
        <v>18001006132</v>
      </c>
      <c r="D705" s="379" t="s">
        <v>464</v>
      </c>
      <c r="E705" s="381" t="s">
        <v>280</v>
      </c>
      <c r="F705" s="427">
        <v>93.75</v>
      </c>
      <c r="G705" s="380">
        <v>75</v>
      </c>
      <c r="H705" s="435">
        <v>18.75</v>
      </c>
      <c r="I705" s="189"/>
    </row>
    <row r="706" spans="1:9">
      <c r="A706" s="424">
        <v>698</v>
      </c>
      <c r="B706" s="426" t="s">
        <v>1051</v>
      </c>
      <c r="C706" s="433">
        <v>18001060613</v>
      </c>
      <c r="D706" s="426" t="s">
        <v>767</v>
      </c>
      <c r="E706" s="381" t="s">
        <v>280</v>
      </c>
      <c r="F706" s="427">
        <v>93.75</v>
      </c>
      <c r="G706" s="428">
        <v>75</v>
      </c>
      <c r="H706" s="435">
        <v>18.75</v>
      </c>
      <c r="I706" s="189"/>
    </row>
    <row r="707" spans="1:9">
      <c r="A707" s="424">
        <v>699</v>
      </c>
      <c r="B707" s="426" t="s">
        <v>460</v>
      </c>
      <c r="C707" s="433">
        <v>18001011736</v>
      </c>
      <c r="D707" s="426" t="s">
        <v>772</v>
      </c>
      <c r="E707" s="381" t="s">
        <v>280</v>
      </c>
      <c r="F707" s="427">
        <v>31.25</v>
      </c>
      <c r="G707" s="428">
        <v>25</v>
      </c>
      <c r="H707" s="435">
        <v>6.25</v>
      </c>
      <c r="I707" s="189"/>
    </row>
    <row r="708" spans="1:9" ht="15.75">
      <c r="A708" s="424">
        <v>700</v>
      </c>
      <c r="B708" s="428" t="s">
        <v>460</v>
      </c>
      <c r="C708" s="439">
        <v>18001011736</v>
      </c>
      <c r="D708" s="428" t="s">
        <v>432</v>
      </c>
      <c r="E708" s="381" t="s">
        <v>280</v>
      </c>
      <c r="F708" s="427">
        <v>250</v>
      </c>
      <c r="G708" s="428">
        <v>200</v>
      </c>
      <c r="H708" s="429">
        <v>50</v>
      </c>
      <c r="I708" s="189"/>
    </row>
    <row r="709" spans="1:9">
      <c r="A709" s="424">
        <v>701</v>
      </c>
      <c r="B709" s="379" t="s">
        <v>564</v>
      </c>
      <c r="C709" s="437">
        <v>18001009677</v>
      </c>
      <c r="D709" s="379" t="s">
        <v>464</v>
      </c>
      <c r="E709" s="381" t="s">
        <v>280</v>
      </c>
      <c r="F709" s="427">
        <v>93.75</v>
      </c>
      <c r="G709" s="380">
        <v>75</v>
      </c>
      <c r="H709" s="435">
        <v>18.75</v>
      </c>
      <c r="I709" s="189"/>
    </row>
    <row r="710" spans="1:9">
      <c r="A710" s="424">
        <v>702</v>
      </c>
      <c r="B710" s="377" t="s">
        <v>1052</v>
      </c>
      <c r="C710" s="430">
        <v>18001048466</v>
      </c>
      <c r="D710" s="431" t="s">
        <v>464</v>
      </c>
      <c r="E710" s="381" t="s">
        <v>280</v>
      </c>
      <c r="F710" s="427">
        <v>187.5</v>
      </c>
      <c r="G710" s="432">
        <v>150</v>
      </c>
      <c r="H710" s="429">
        <v>37.5</v>
      </c>
      <c r="I710" s="189"/>
    </row>
    <row r="711" spans="1:9">
      <c r="A711" s="424">
        <v>703</v>
      </c>
      <c r="B711" s="377" t="s">
        <v>1052</v>
      </c>
      <c r="C711" s="430">
        <v>18001048466</v>
      </c>
      <c r="D711" s="379" t="s">
        <v>464</v>
      </c>
      <c r="E711" s="381" t="s">
        <v>280</v>
      </c>
      <c r="F711" s="427">
        <v>93.75</v>
      </c>
      <c r="G711" s="380">
        <v>75</v>
      </c>
      <c r="H711" s="435">
        <v>18.75</v>
      </c>
      <c r="I711" s="189"/>
    </row>
    <row r="712" spans="1:9">
      <c r="A712" s="424">
        <v>704</v>
      </c>
      <c r="B712" s="379" t="s">
        <v>629</v>
      </c>
      <c r="C712" s="437">
        <v>18001015983</v>
      </c>
      <c r="D712" s="379" t="s">
        <v>464</v>
      </c>
      <c r="E712" s="381" t="s">
        <v>280</v>
      </c>
      <c r="F712" s="427">
        <v>93.75</v>
      </c>
      <c r="G712" s="380">
        <v>75</v>
      </c>
      <c r="H712" s="435">
        <v>18.75</v>
      </c>
      <c r="I712" s="189"/>
    </row>
    <row r="713" spans="1:9">
      <c r="A713" s="424">
        <v>705</v>
      </c>
      <c r="B713" s="426" t="s">
        <v>1053</v>
      </c>
      <c r="C713" s="433">
        <v>18001029838</v>
      </c>
      <c r="D713" s="426" t="s">
        <v>767</v>
      </c>
      <c r="E713" s="381" t="s">
        <v>280</v>
      </c>
      <c r="F713" s="427">
        <v>93.75</v>
      </c>
      <c r="G713" s="428">
        <v>75</v>
      </c>
      <c r="H713" s="435">
        <v>18.75</v>
      </c>
      <c r="I713" s="189"/>
    </row>
    <row r="714" spans="1:9">
      <c r="A714" s="424">
        <v>706</v>
      </c>
      <c r="B714" s="426" t="s">
        <v>461</v>
      </c>
      <c r="C714" s="433">
        <v>18001014579</v>
      </c>
      <c r="D714" s="426" t="s">
        <v>772</v>
      </c>
      <c r="E714" s="381" t="s">
        <v>280</v>
      </c>
      <c r="F714" s="427">
        <v>31.25</v>
      </c>
      <c r="G714" s="428">
        <v>25</v>
      </c>
      <c r="H714" s="435">
        <v>6.25</v>
      </c>
      <c r="I714" s="189"/>
    </row>
    <row r="715" spans="1:9" ht="15.75">
      <c r="A715" s="424">
        <v>707</v>
      </c>
      <c r="B715" s="428" t="s">
        <v>461</v>
      </c>
      <c r="C715" s="439">
        <v>18001014579</v>
      </c>
      <c r="D715" s="428" t="s">
        <v>432</v>
      </c>
      <c r="E715" s="381" t="s">
        <v>280</v>
      </c>
      <c r="F715" s="427">
        <v>312.5</v>
      </c>
      <c r="G715" s="428">
        <v>250</v>
      </c>
      <c r="H715" s="429">
        <v>62.5</v>
      </c>
      <c r="I715" s="189"/>
    </row>
    <row r="716" spans="1:9">
      <c r="A716" s="424">
        <v>708</v>
      </c>
      <c r="B716" s="426" t="s">
        <v>1054</v>
      </c>
      <c r="C716" s="433">
        <v>18001045165</v>
      </c>
      <c r="D716" s="426" t="s">
        <v>767</v>
      </c>
      <c r="E716" s="381" t="s">
        <v>280</v>
      </c>
      <c r="F716" s="427">
        <v>93.75</v>
      </c>
      <c r="G716" s="428">
        <v>75</v>
      </c>
      <c r="H716" s="435">
        <v>18.75</v>
      </c>
      <c r="I716" s="189"/>
    </row>
    <row r="717" spans="1:9">
      <c r="A717" s="424">
        <v>709</v>
      </c>
      <c r="B717" s="426" t="s">
        <v>1055</v>
      </c>
      <c r="C717" s="433">
        <v>18001012272</v>
      </c>
      <c r="D717" s="426" t="s">
        <v>767</v>
      </c>
      <c r="E717" s="381" t="s">
        <v>280</v>
      </c>
      <c r="F717" s="427">
        <v>62.5</v>
      </c>
      <c r="G717" s="428">
        <v>50</v>
      </c>
      <c r="H717" s="435">
        <v>12.5</v>
      </c>
      <c r="I717" s="189"/>
    </row>
    <row r="718" spans="1:9">
      <c r="A718" s="424">
        <v>710</v>
      </c>
      <c r="B718" s="377" t="s">
        <v>1056</v>
      </c>
      <c r="C718" s="430">
        <v>18001020071</v>
      </c>
      <c r="D718" s="431" t="s">
        <v>464</v>
      </c>
      <c r="E718" s="381" t="s">
        <v>280</v>
      </c>
      <c r="F718" s="427">
        <v>187.5</v>
      </c>
      <c r="G718" s="432">
        <v>150</v>
      </c>
      <c r="H718" s="429">
        <v>37.5</v>
      </c>
      <c r="I718" s="189"/>
    </row>
    <row r="719" spans="1:9">
      <c r="A719" s="424">
        <v>711</v>
      </c>
      <c r="B719" s="377" t="s">
        <v>1056</v>
      </c>
      <c r="C719" s="430">
        <v>18001020071</v>
      </c>
      <c r="D719" s="379" t="s">
        <v>464</v>
      </c>
      <c r="E719" s="381" t="s">
        <v>280</v>
      </c>
      <c r="F719" s="427">
        <v>93.75</v>
      </c>
      <c r="G719" s="380">
        <v>75</v>
      </c>
      <c r="H719" s="435">
        <v>18.75</v>
      </c>
      <c r="I719" s="189"/>
    </row>
    <row r="720" spans="1:9">
      <c r="A720" s="424">
        <v>712</v>
      </c>
      <c r="B720" s="377" t="s">
        <v>630</v>
      </c>
      <c r="C720" s="433">
        <v>18001004903</v>
      </c>
      <c r="D720" s="426" t="s">
        <v>464</v>
      </c>
      <c r="E720" s="381" t="s">
        <v>280</v>
      </c>
      <c r="F720" s="427">
        <v>93.75</v>
      </c>
      <c r="G720" s="380">
        <v>75</v>
      </c>
      <c r="H720" s="435">
        <v>18.75</v>
      </c>
      <c r="I720" s="189"/>
    </row>
    <row r="721" spans="1:9">
      <c r="A721" s="424">
        <v>713</v>
      </c>
      <c r="B721" s="379" t="s">
        <v>604</v>
      </c>
      <c r="C721" s="437">
        <v>18001040819</v>
      </c>
      <c r="D721" s="379" t="s">
        <v>464</v>
      </c>
      <c r="E721" s="381" t="s">
        <v>280</v>
      </c>
      <c r="F721" s="427">
        <v>93.75</v>
      </c>
      <c r="G721" s="380">
        <v>75</v>
      </c>
      <c r="H721" s="435">
        <v>18.75</v>
      </c>
      <c r="I721" s="189"/>
    </row>
    <row r="722" spans="1:9">
      <c r="A722" s="424">
        <v>714</v>
      </c>
      <c r="B722" s="428" t="s">
        <v>1057</v>
      </c>
      <c r="C722" s="433">
        <v>18001064492</v>
      </c>
      <c r="D722" s="378" t="s">
        <v>817</v>
      </c>
      <c r="E722" s="381" t="s">
        <v>280</v>
      </c>
      <c r="F722" s="427">
        <v>375</v>
      </c>
      <c r="G722" s="428">
        <v>300</v>
      </c>
      <c r="H722" s="429">
        <v>75</v>
      </c>
      <c r="I722" s="189"/>
    </row>
    <row r="723" spans="1:9">
      <c r="A723" s="424">
        <v>715</v>
      </c>
      <c r="B723" s="377" t="s">
        <v>1058</v>
      </c>
      <c r="C723" s="430">
        <v>18001064082</v>
      </c>
      <c r="D723" s="431" t="s">
        <v>464</v>
      </c>
      <c r="E723" s="381" t="s">
        <v>280</v>
      </c>
      <c r="F723" s="427">
        <v>187.5</v>
      </c>
      <c r="G723" s="432">
        <v>150</v>
      </c>
      <c r="H723" s="429">
        <v>37.5</v>
      </c>
      <c r="I723" s="189"/>
    </row>
    <row r="724" spans="1:9">
      <c r="A724" s="424">
        <v>716</v>
      </c>
      <c r="B724" s="377" t="s">
        <v>1058</v>
      </c>
      <c r="C724" s="430">
        <v>18001064082</v>
      </c>
      <c r="D724" s="379" t="s">
        <v>464</v>
      </c>
      <c r="E724" s="381" t="s">
        <v>280</v>
      </c>
      <c r="F724" s="427">
        <v>93.75</v>
      </c>
      <c r="G724" s="380">
        <v>75</v>
      </c>
      <c r="H724" s="435">
        <v>18.75</v>
      </c>
      <c r="I724" s="189"/>
    </row>
    <row r="725" spans="1:9">
      <c r="A725" s="424">
        <v>717</v>
      </c>
      <c r="B725" s="377" t="s">
        <v>1058</v>
      </c>
      <c r="C725" s="430">
        <v>18001064082</v>
      </c>
      <c r="D725" s="377" t="s">
        <v>464</v>
      </c>
      <c r="E725" s="381" t="s">
        <v>280</v>
      </c>
      <c r="F725" s="427">
        <v>93.75</v>
      </c>
      <c r="G725" s="380">
        <v>75</v>
      </c>
      <c r="H725" s="429">
        <v>18.75</v>
      </c>
      <c r="I725" s="189"/>
    </row>
    <row r="726" spans="1:9">
      <c r="A726" s="424">
        <v>718</v>
      </c>
      <c r="B726" s="426" t="s">
        <v>1059</v>
      </c>
      <c r="C726" s="433">
        <v>18001014354</v>
      </c>
      <c r="D726" s="426" t="s">
        <v>767</v>
      </c>
      <c r="E726" s="381" t="s">
        <v>280</v>
      </c>
      <c r="F726" s="427">
        <v>62.5</v>
      </c>
      <c r="G726" s="428">
        <v>50</v>
      </c>
      <c r="H726" s="435">
        <v>12.5</v>
      </c>
      <c r="I726" s="189"/>
    </row>
    <row r="727" spans="1:9">
      <c r="A727" s="424">
        <v>719</v>
      </c>
      <c r="B727" s="426" t="s">
        <v>1060</v>
      </c>
      <c r="C727" s="433">
        <v>18001059706</v>
      </c>
      <c r="D727" s="426" t="s">
        <v>767</v>
      </c>
      <c r="E727" s="381" t="s">
        <v>280</v>
      </c>
      <c r="F727" s="427">
        <v>93.75</v>
      </c>
      <c r="G727" s="428">
        <v>75</v>
      </c>
      <c r="H727" s="435">
        <v>18.75</v>
      </c>
      <c r="I727" s="189"/>
    </row>
    <row r="728" spans="1:9">
      <c r="A728" s="424">
        <v>720</v>
      </c>
      <c r="B728" s="377" t="s">
        <v>572</v>
      </c>
      <c r="C728" s="433">
        <v>18001014257</v>
      </c>
      <c r="D728" s="426" t="s">
        <v>464</v>
      </c>
      <c r="E728" s="381" t="s">
        <v>280</v>
      </c>
      <c r="F728" s="427">
        <v>93.75</v>
      </c>
      <c r="G728" s="380">
        <v>75</v>
      </c>
      <c r="H728" s="435">
        <v>18.75</v>
      </c>
      <c r="I728" s="189"/>
    </row>
    <row r="729" spans="1:9">
      <c r="A729" s="424">
        <v>721</v>
      </c>
      <c r="B729" s="426" t="s">
        <v>1061</v>
      </c>
      <c r="C729" s="433">
        <v>18001002378</v>
      </c>
      <c r="D729" s="426" t="s">
        <v>772</v>
      </c>
      <c r="E729" s="381" t="s">
        <v>280</v>
      </c>
      <c r="F729" s="427">
        <v>25</v>
      </c>
      <c r="G729" s="428">
        <v>20</v>
      </c>
      <c r="H729" s="435">
        <v>5</v>
      </c>
      <c r="I729" s="189"/>
    </row>
    <row r="730" spans="1:9">
      <c r="A730" s="424">
        <v>722</v>
      </c>
      <c r="B730" s="380" t="s">
        <v>565</v>
      </c>
      <c r="C730" s="437">
        <v>18001002378</v>
      </c>
      <c r="D730" s="428" t="s">
        <v>432</v>
      </c>
      <c r="E730" s="381" t="s">
        <v>280</v>
      </c>
      <c r="F730" s="427">
        <v>312.5</v>
      </c>
      <c r="G730" s="428">
        <v>250</v>
      </c>
      <c r="H730" s="429">
        <v>62.5</v>
      </c>
      <c r="I730" s="189"/>
    </row>
    <row r="731" spans="1:9">
      <c r="A731" s="424">
        <v>723</v>
      </c>
      <c r="B731" s="377" t="s">
        <v>1062</v>
      </c>
      <c r="C731" s="430">
        <v>18001005813</v>
      </c>
      <c r="D731" s="431" t="s">
        <v>464</v>
      </c>
      <c r="E731" s="381" t="s">
        <v>280</v>
      </c>
      <c r="F731" s="427">
        <v>187.5</v>
      </c>
      <c r="G731" s="432">
        <v>150</v>
      </c>
      <c r="H731" s="429">
        <v>37.5</v>
      </c>
      <c r="I731" s="189"/>
    </row>
    <row r="732" spans="1:9">
      <c r="A732" s="424">
        <v>724</v>
      </c>
      <c r="B732" s="377" t="s">
        <v>1062</v>
      </c>
      <c r="C732" s="430">
        <v>18001005813</v>
      </c>
      <c r="D732" s="379" t="s">
        <v>464</v>
      </c>
      <c r="E732" s="381" t="s">
        <v>280</v>
      </c>
      <c r="F732" s="427">
        <v>93.75</v>
      </c>
      <c r="G732" s="380">
        <v>75</v>
      </c>
      <c r="H732" s="435">
        <v>18.75</v>
      </c>
      <c r="I732" s="189"/>
    </row>
    <row r="733" spans="1:9">
      <c r="A733" s="424">
        <v>725</v>
      </c>
      <c r="B733" s="377" t="s">
        <v>1062</v>
      </c>
      <c r="C733" s="430">
        <v>18001005813</v>
      </c>
      <c r="D733" s="377" t="s">
        <v>464</v>
      </c>
      <c r="E733" s="381" t="s">
        <v>280</v>
      </c>
      <c r="F733" s="427">
        <v>93.75</v>
      </c>
      <c r="G733" s="380">
        <v>75</v>
      </c>
      <c r="H733" s="429">
        <v>18.75</v>
      </c>
      <c r="I733" s="189"/>
    </row>
    <row r="734" spans="1:9">
      <c r="A734" s="424">
        <v>726</v>
      </c>
      <c r="B734" s="426" t="s">
        <v>1063</v>
      </c>
      <c r="C734" s="433">
        <v>18001065505</v>
      </c>
      <c r="D734" s="426" t="s">
        <v>767</v>
      </c>
      <c r="E734" s="381" t="s">
        <v>280</v>
      </c>
      <c r="F734" s="427">
        <v>93.75</v>
      </c>
      <c r="G734" s="428">
        <v>75</v>
      </c>
      <c r="H734" s="435">
        <v>18.75</v>
      </c>
      <c r="I734" s="189"/>
    </row>
    <row r="735" spans="1:9">
      <c r="A735" s="424">
        <v>727</v>
      </c>
      <c r="B735" s="381" t="s">
        <v>1064</v>
      </c>
      <c r="C735" s="450" t="s">
        <v>1065</v>
      </c>
      <c r="D735" s="377" t="s">
        <v>774</v>
      </c>
      <c r="E735" s="381" t="s">
        <v>280</v>
      </c>
      <c r="F735" s="427">
        <v>187.5</v>
      </c>
      <c r="G735" s="382">
        <v>150</v>
      </c>
      <c r="H735" s="435">
        <v>37.5</v>
      </c>
      <c r="I735" s="189"/>
    </row>
    <row r="736" spans="1:9">
      <c r="A736" s="424">
        <v>728</v>
      </c>
      <c r="B736" s="426" t="s">
        <v>1066</v>
      </c>
      <c r="C736" s="433">
        <v>18001067220</v>
      </c>
      <c r="D736" s="425" t="s">
        <v>790</v>
      </c>
      <c r="E736" s="381" t="s">
        <v>280</v>
      </c>
      <c r="F736" s="427">
        <v>125</v>
      </c>
      <c r="G736" s="378">
        <v>100</v>
      </c>
      <c r="H736" s="435">
        <v>25</v>
      </c>
      <c r="I736" s="189"/>
    </row>
    <row r="737" spans="1:9">
      <c r="A737" s="424">
        <v>729</v>
      </c>
      <c r="B737" s="426" t="s">
        <v>1067</v>
      </c>
      <c r="C737" s="433">
        <v>18001058002</v>
      </c>
      <c r="D737" s="426" t="s">
        <v>767</v>
      </c>
      <c r="E737" s="381" t="s">
        <v>280</v>
      </c>
      <c r="F737" s="427">
        <v>62.5</v>
      </c>
      <c r="G737" s="428">
        <v>50</v>
      </c>
      <c r="H737" s="435">
        <v>12.5</v>
      </c>
      <c r="I737" s="189"/>
    </row>
    <row r="738" spans="1:9">
      <c r="A738" s="424">
        <v>730</v>
      </c>
      <c r="B738" s="428" t="s">
        <v>430</v>
      </c>
      <c r="C738" s="433">
        <v>18001020031</v>
      </c>
      <c r="D738" s="428" t="s">
        <v>423</v>
      </c>
      <c r="E738" s="381" t="s">
        <v>280</v>
      </c>
      <c r="F738" s="427">
        <v>375</v>
      </c>
      <c r="G738" s="428">
        <v>300</v>
      </c>
      <c r="H738" s="429">
        <v>75</v>
      </c>
      <c r="I738" s="189"/>
    </row>
    <row r="739" spans="1:9">
      <c r="A739" s="424">
        <v>731</v>
      </c>
      <c r="B739" s="426" t="s">
        <v>1068</v>
      </c>
      <c r="C739" s="433">
        <v>18001020031</v>
      </c>
      <c r="D739" s="426" t="s">
        <v>423</v>
      </c>
      <c r="E739" s="381" t="s">
        <v>280</v>
      </c>
      <c r="F739" s="427">
        <v>31.25</v>
      </c>
      <c r="G739" s="428">
        <v>25</v>
      </c>
      <c r="H739" s="435">
        <v>6.25</v>
      </c>
      <c r="I739" s="189"/>
    </row>
    <row r="740" spans="1:9" ht="15">
      <c r="A740" s="78"/>
      <c r="B740" s="377"/>
      <c r="C740" s="378"/>
      <c r="D740" s="377"/>
      <c r="E740" s="375"/>
      <c r="F740" s="375"/>
      <c r="G740" s="375"/>
      <c r="H740" s="376"/>
    </row>
    <row r="741" spans="1:9" ht="15">
      <c r="A741" s="78">
        <v>249</v>
      </c>
      <c r="B741" s="79"/>
      <c r="C741" s="79"/>
      <c r="D741" s="79"/>
      <c r="E741" s="67" t="s">
        <v>351</v>
      </c>
      <c r="F741" s="66">
        <f>SUM(F9:F740)</f>
        <v>108812.5</v>
      </c>
      <c r="G741" s="66">
        <f>SUM(G9:G740)</f>
        <v>87050</v>
      </c>
      <c r="H741" s="66">
        <f>SUM(H9:H740)</f>
        <v>21762.5</v>
      </c>
    </row>
    <row r="742" spans="1:9" ht="15">
      <c r="A742" s="188" t="s">
        <v>366</v>
      </c>
      <c r="B742" s="188"/>
      <c r="C742" s="187"/>
      <c r="D742" s="187"/>
      <c r="E742" s="187"/>
      <c r="F742" s="187"/>
      <c r="G742" s="148"/>
      <c r="H742" s="148"/>
    </row>
    <row r="743" spans="1:9" ht="15">
      <c r="A743" s="188"/>
      <c r="B743" s="188"/>
      <c r="C743" s="187"/>
      <c r="D743" s="187"/>
      <c r="E743" s="187"/>
      <c r="F743" s="187"/>
      <c r="G743" s="148"/>
      <c r="H743" s="148"/>
    </row>
    <row r="744" spans="1:9" ht="15">
      <c r="A744" s="188"/>
      <c r="B744" s="188"/>
      <c r="C744" s="148"/>
      <c r="D744" s="148"/>
      <c r="E744" s="148"/>
      <c r="F744" s="148"/>
      <c r="G744" s="148"/>
      <c r="H744" s="148"/>
    </row>
    <row r="745" spans="1:9" ht="15">
      <c r="A745" s="188"/>
      <c r="B745" s="188"/>
      <c r="C745" s="148"/>
      <c r="D745" s="148"/>
      <c r="E745" s="148"/>
      <c r="F745" s="148"/>
      <c r="G745" s="148"/>
      <c r="H745" s="148"/>
    </row>
    <row r="746" spans="1:9">
      <c r="A746" s="185"/>
      <c r="B746" s="185"/>
      <c r="C746" s="185"/>
      <c r="D746" s="185"/>
      <c r="E746" s="185"/>
      <c r="F746" s="185"/>
      <c r="G746" s="185"/>
      <c r="H746" s="185"/>
    </row>
    <row r="747" spans="1:9" ht="15">
      <c r="A747" s="154" t="s">
        <v>96</v>
      </c>
      <c r="B747" s="154"/>
      <c r="C747" s="148"/>
      <c r="D747" s="148"/>
      <c r="E747" s="148"/>
      <c r="F747" s="148"/>
      <c r="G747" s="148"/>
      <c r="H747" s="148"/>
    </row>
    <row r="748" spans="1:9" ht="15">
      <c r="A748" s="148"/>
      <c r="B748" s="148"/>
      <c r="C748" s="148"/>
      <c r="D748" s="148"/>
      <c r="E748" s="148"/>
      <c r="F748" s="148"/>
      <c r="G748" s="148"/>
      <c r="H748" s="148"/>
    </row>
    <row r="749" spans="1:9" ht="15">
      <c r="A749" s="148"/>
      <c r="B749" s="148"/>
      <c r="C749" s="148"/>
      <c r="D749" s="152"/>
      <c r="E749" s="152"/>
      <c r="F749" s="152"/>
      <c r="G749" s="148"/>
      <c r="H749" s="148"/>
    </row>
    <row r="750" spans="1:9" ht="15">
      <c r="A750" s="154"/>
      <c r="B750" s="154"/>
      <c r="C750" s="154"/>
      <c r="D750" s="154"/>
      <c r="E750" s="154"/>
      <c r="F750" s="154"/>
      <c r="G750" s="148"/>
      <c r="H750" s="148"/>
    </row>
    <row r="751" spans="1:9" ht="15">
      <c r="A751" s="148"/>
      <c r="B751" s="148"/>
      <c r="C751" s="148"/>
      <c r="D751" s="148"/>
      <c r="E751" s="148"/>
      <c r="F751" s="148"/>
      <c r="G751" s="148"/>
      <c r="H751" s="148"/>
    </row>
    <row r="752" spans="1:9">
      <c r="A752" s="156"/>
      <c r="B752" s="156"/>
      <c r="C752" s="156"/>
      <c r="D752" s="156"/>
      <c r="E752" s="156"/>
      <c r="F752" s="156"/>
    </row>
  </sheetData>
  <mergeCells count="2">
    <mergeCell ref="H1:I1"/>
    <mergeCell ref="H2:I2"/>
  </mergeCells>
  <printOptions gridLines="1"/>
  <pageMargins left="0.25" right="0.25" top="0.75" bottom="0.75" header="0.3" footer="0.3"/>
  <pageSetup scale="9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57" t="s">
        <v>367</v>
      </c>
      <c r="B1" s="60"/>
      <c r="C1" s="60"/>
      <c r="D1" s="60"/>
      <c r="E1" s="60"/>
      <c r="F1" s="60"/>
      <c r="G1" s="393" t="s">
        <v>97</v>
      </c>
      <c r="H1" s="393"/>
      <c r="I1" s="296"/>
    </row>
    <row r="2" spans="1:9" ht="15">
      <c r="A2" s="59" t="s">
        <v>104</v>
      </c>
      <c r="B2" s="60"/>
      <c r="C2" s="60"/>
      <c r="D2" s="60"/>
      <c r="E2" s="60"/>
      <c r="F2" s="60"/>
      <c r="G2" s="397" t="s">
        <v>408</v>
      </c>
      <c r="H2" s="397"/>
      <c r="I2" s="59"/>
    </row>
    <row r="3" spans="1:9" ht="15">
      <c r="A3" s="59"/>
      <c r="B3" s="59"/>
      <c r="C3" s="59"/>
      <c r="D3" s="59"/>
      <c r="E3" s="59"/>
      <c r="F3" s="59"/>
      <c r="G3" s="216"/>
      <c r="H3" s="216"/>
      <c r="I3" s="296"/>
    </row>
    <row r="4" spans="1:9" ht="15">
      <c r="A4" s="60" t="s">
        <v>215</v>
      </c>
      <c r="B4" s="60"/>
      <c r="C4" s="60"/>
      <c r="D4" s="60"/>
      <c r="E4" s="60"/>
      <c r="F4" s="60"/>
      <c r="G4" s="59"/>
      <c r="H4" s="59"/>
      <c r="I4" s="59"/>
    </row>
    <row r="5" spans="1:9" ht="15">
      <c r="A5" s="63" t="str">
        <f>'ფორმა N1'!D4</f>
        <v>ააიპ ილია კოკაიას საარჩევნო კამპანიის ფონდი</v>
      </c>
      <c r="B5" s="63"/>
      <c r="C5" s="63"/>
      <c r="D5" s="63"/>
      <c r="E5" s="63"/>
      <c r="F5" s="63"/>
      <c r="G5" s="64"/>
      <c r="H5" s="64"/>
      <c r="I5" s="64"/>
    </row>
    <row r="6" spans="1:9" ht="15">
      <c r="A6" s="60"/>
      <c r="B6" s="60"/>
      <c r="C6" s="60"/>
      <c r="D6" s="60"/>
      <c r="E6" s="60"/>
      <c r="F6" s="60"/>
      <c r="G6" s="59"/>
      <c r="H6" s="59"/>
      <c r="I6" s="59"/>
    </row>
    <row r="7" spans="1:9" ht="15">
      <c r="A7" s="215"/>
      <c r="B7" s="215"/>
      <c r="C7" s="215"/>
      <c r="D7" s="215"/>
      <c r="E7" s="215"/>
      <c r="F7" s="215"/>
      <c r="G7" s="61"/>
      <c r="H7" s="61"/>
      <c r="I7" s="296"/>
    </row>
    <row r="8" spans="1:9" ht="45">
      <c r="A8" s="292" t="s">
        <v>64</v>
      </c>
      <c r="B8" s="62" t="s">
        <v>273</v>
      </c>
      <c r="C8" s="70" t="s">
        <v>274</v>
      </c>
      <c r="D8" s="70" t="s">
        <v>187</v>
      </c>
      <c r="E8" s="70" t="s">
        <v>277</v>
      </c>
      <c r="F8" s="70" t="s">
        <v>276</v>
      </c>
      <c r="G8" s="70" t="s">
        <v>315</v>
      </c>
      <c r="H8" s="62" t="s">
        <v>10</v>
      </c>
      <c r="I8" s="62" t="s">
        <v>9</v>
      </c>
    </row>
    <row r="9" spans="1:9" ht="15">
      <c r="A9" s="293"/>
      <c r="B9" s="294"/>
      <c r="C9" s="78"/>
      <c r="D9" s="78"/>
      <c r="E9" s="78"/>
      <c r="F9" s="78"/>
      <c r="G9" s="78"/>
      <c r="H9" s="4"/>
      <c r="I9" s="4"/>
    </row>
    <row r="10" spans="1:9" ht="15">
      <c r="A10" s="293"/>
      <c r="B10" s="294"/>
      <c r="C10" s="78"/>
      <c r="D10" s="78"/>
      <c r="E10" s="78"/>
      <c r="F10" s="78"/>
      <c r="G10" s="78"/>
      <c r="H10" s="4"/>
      <c r="I10" s="4"/>
    </row>
    <row r="11" spans="1:9" ht="15">
      <c r="A11" s="293"/>
      <c r="B11" s="294"/>
      <c r="C11" s="67"/>
      <c r="D11" s="67"/>
      <c r="E11" s="67"/>
      <c r="F11" s="67"/>
      <c r="G11" s="67"/>
      <c r="H11" s="4"/>
      <c r="I11" s="4"/>
    </row>
    <row r="12" spans="1:9" ht="15">
      <c r="A12" s="293"/>
      <c r="B12" s="294"/>
      <c r="C12" s="67"/>
      <c r="D12" s="67"/>
      <c r="E12" s="67"/>
      <c r="F12" s="67"/>
      <c r="G12" s="67"/>
      <c r="H12" s="4"/>
      <c r="I12" s="4"/>
    </row>
    <row r="13" spans="1:9" ht="15">
      <c r="A13" s="293"/>
      <c r="B13" s="294"/>
      <c r="C13" s="67"/>
      <c r="D13" s="67"/>
      <c r="E13" s="67"/>
      <c r="F13" s="67"/>
      <c r="G13" s="67"/>
      <c r="H13" s="4"/>
      <c r="I13" s="4"/>
    </row>
    <row r="14" spans="1:9" ht="15">
      <c r="A14" s="293"/>
      <c r="B14" s="294"/>
      <c r="C14" s="67"/>
      <c r="D14" s="67"/>
      <c r="E14" s="67"/>
      <c r="F14" s="67"/>
      <c r="G14" s="67"/>
      <c r="H14" s="4"/>
      <c r="I14" s="4"/>
    </row>
    <row r="15" spans="1:9" ht="15">
      <c r="A15" s="293"/>
      <c r="B15" s="294"/>
      <c r="C15" s="67"/>
      <c r="D15" s="67"/>
      <c r="E15" s="67"/>
      <c r="F15" s="67"/>
      <c r="G15" s="67"/>
      <c r="H15" s="4"/>
      <c r="I15" s="4"/>
    </row>
    <row r="16" spans="1:9" ht="15">
      <c r="A16" s="293"/>
      <c r="B16" s="294"/>
      <c r="C16" s="67"/>
      <c r="D16" s="67"/>
      <c r="E16" s="67"/>
      <c r="F16" s="67"/>
      <c r="G16" s="67"/>
      <c r="H16" s="4"/>
      <c r="I16" s="4"/>
    </row>
    <row r="17" spans="1:9" ht="15">
      <c r="A17" s="293"/>
      <c r="B17" s="294"/>
      <c r="C17" s="67"/>
      <c r="D17" s="67"/>
      <c r="E17" s="67"/>
      <c r="F17" s="67"/>
      <c r="G17" s="67"/>
      <c r="H17" s="4"/>
      <c r="I17" s="4"/>
    </row>
    <row r="18" spans="1:9" ht="15">
      <c r="A18" s="293"/>
      <c r="B18" s="294"/>
      <c r="C18" s="67"/>
      <c r="D18" s="67"/>
      <c r="E18" s="67"/>
      <c r="F18" s="67"/>
      <c r="G18" s="67"/>
      <c r="H18" s="4"/>
      <c r="I18" s="4"/>
    </row>
    <row r="19" spans="1:9" ht="15">
      <c r="A19" s="293"/>
      <c r="B19" s="294"/>
      <c r="C19" s="67"/>
      <c r="D19" s="67"/>
      <c r="E19" s="67"/>
      <c r="F19" s="67"/>
      <c r="G19" s="67"/>
      <c r="H19" s="4"/>
      <c r="I19" s="4"/>
    </row>
    <row r="20" spans="1:9" ht="15">
      <c r="A20" s="293"/>
      <c r="B20" s="294"/>
      <c r="C20" s="67"/>
      <c r="D20" s="67"/>
      <c r="E20" s="67"/>
      <c r="F20" s="67"/>
      <c r="G20" s="67"/>
      <c r="H20" s="4"/>
      <c r="I20" s="4"/>
    </row>
    <row r="21" spans="1:9" ht="15">
      <c r="A21" s="293"/>
      <c r="B21" s="294"/>
      <c r="C21" s="67"/>
      <c r="D21" s="67"/>
      <c r="E21" s="67"/>
      <c r="F21" s="67"/>
      <c r="G21" s="67"/>
      <c r="H21" s="4"/>
      <c r="I21" s="4"/>
    </row>
    <row r="22" spans="1:9" ht="15">
      <c r="A22" s="293"/>
      <c r="B22" s="294"/>
      <c r="C22" s="67"/>
      <c r="D22" s="67"/>
      <c r="E22" s="67"/>
      <c r="F22" s="67"/>
      <c r="G22" s="67"/>
      <c r="H22" s="4"/>
      <c r="I22" s="4"/>
    </row>
    <row r="23" spans="1:9" ht="15">
      <c r="A23" s="293"/>
      <c r="B23" s="294"/>
      <c r="C23" s="67"/>
      <c r="D23" s="67"/>
      <c r="E23" s="67"/>
      <c r="F23" s="67"/>
      <c r="G23" s="67"/>
      <c r="H23" s="4"/>
      <c r="I23" s="4"/>
    </row>
    <row r="24" spans="1:9" ht="15">
      <c r="A24" s="293"/>
      <c r="B24" s="294"/>
      <c r="C24" s="67"/>
      <c r="D24" s="67"/>
      <c r="E24" s="67"/>
      <c r="F24" s="67"/>
      <c r="G24" s="67"/>
      <c r="H24" s="4"/>
      <c r="I24" s="4"/>
    </row>
    <row r="25" spans="1:9" ht="15">
      <c r="A25" s="293"/>
      <c r="B25" s="294"/>
      <c r="C25" s="67"/>
      <c r="D25" s="67"/>
      <c r="E25" s="67"/>
      <c r="F25" s="67"/>
      <c r="G25" s="67"/>
      <c r="H25" s="4"/>
      <c r="I25" s="4"/>
    </row>
    <row r="26" spans="1:9" ht="15">
      <c r="A26" s="293"/>
      <c r="B26" s="294"/>
      <c r="C26" s="67"/>
      <c r="D26" s="67"/>
      <c r="E26" s="67"/>
      <c r="F26" s="67"/>
      <c r="G26" s="67"/>
      <c r="H26" s="4"/>
      <c r="I26" s="4"/>
    </row>
    <row r="27" spans="1:9" ht="15">
      <c r="A27" s="293"/>
      <c r="B27" s="294"/>
      <c r="C27" s="67"/>
      <c r="D27" s="67"/>
      <c r="E27" s="67"/>
      <c r="F27" s="67"/>
      <c r="G27" s="67"/>
      <c r="H27" s="4"/>
      <c r="I27" s="4"/>
    </row>
    <row r="28" spans="1:9" ht="15">
      <c r="A28" s="293"/>
      <c r="B28" s="294"/>
      <c r="C28" s="67"/>
      <c r="D28" s="67"/>
      <c r="E28" s="67"/>
      <c r="F28" s="67"/>
      <c r="G28" s="67"/>
      <c r="H28" s="4"/>
      <c r="I28" s="4"/>
    </row>
    <row r="29" spans="1:9" ht="15">
      <c r="A29" s="293"/>
      <c r="B29" s="294"/>
      <c r="C29" s="67"/>
      <c r="D29" s="67"/>
      <c r="E29" s="67"/>
      <c r="F29" s="67"/>
      <c r="G29" s="67"/>
      <c r="H29" s="4"/>
      <c r="I29" s="4"/>
    </row>
    <row r="30" spans="1:9" ht="15">
      <c r="A30" s="293"/>
      <c r="B30" s="294"/>
      <c r="C30" s="67"/>
      <c r="D30" s="67"/>
      <c r="E30" s="67"/>
      <c r="F30" s="67"/>
      <c r="G30" s="67"/>
      <c r="H30" s="4"/>
      <c r="I30" s="4"/>
    </row>
    <row r="31" spans="1:9" ht="15">
      <c r="A31" s="293"/>
      <c r="B31" s="294"/>
      <c r="C31" s="67"/>
      <c r="D31" s="67"/>
      <c r="E31" s="67"/>
      <c r="F31" s="67"/>
      <c r="G31" s="67"/>
      <c r="H31" s="4"/>
      <c r="I31" s="4"/>
    </row>
    <row r="32" spans="1:9" ht="15">
      <c r="A32" s="293"/>
      <c r="B32" s="294"/>
      <c r="C32" s="67"/>
      <c r="D32" s="67"/>
      <c r="E32" s="67"/>
      <c r="F32" s="67"/>
      <c r="G32" s="67"/>
      <c r="H32" s="4"/>
      <c r="I32" s="4"/>
    </row>
    <row r="33" spans="1:9" ht="15">
      <c r="A33" s="293"/>
      <c r="B33" s="294"/>
      <c r="C33" s="67"/>
      <c r="D33" s="67"/>
      <c r="E33" s="67"/>
      <c r="F33" s="67"/>
      <c r="G33" s="67"/>
      <c r="H33" s="4"/>
      <c r="I33" s="4"/>
    </row>
    <row r="34" spans="1:9" ht="15">
      <c r="A34" s="293"/>
      <c r="B34" s="295"/>
      <c r="C34" s="79"/>
      <c r="D34" s="79"/>
      <c r="E34" s="79"/>
      <c r="F34" s="79"/>
      <c r="G34" s="79" t="s">
        <v>272</v>
      </c>
      <c r="H34" s="66">
        <f>SUM(H9:H33)</f>
        <v>0</v>
      </c>
      <c r="I34" s="66">
        <f>SUM(I9:I33)</f>
        <v>0</v>
      </c>
    </row>
    <row r="35" spans="1:9" ht="15">
      <c r="A35" s="32"/>
      <c r="B35" s="32"/>
      <c r="C35" s="32"/>
      <c r="D35" s="32"/>
      <c r="E35" s="32"/>
      <c r="F35" s="32"/>
      <c r="G35" s="2"/>
      <c r="H35" s="2"/>
    </row>
    <row r="36" spans="1:9" ht="15">
      <c r="A36" s="179" t="s">
        <v>368</v>
      </c>
      <c r="B36" s="32"/>
      <c r="C36" s="32"/>
      <c r="D36" s="32"/>
      <c r="E36" s="32"/>
      <c r="F36" s="32"/>
      <c r="G36" s="2"/>
      <c r="H36" s="2"/>
    </row>
    <row r="37" spans="1:9" ht="15">
      <c r="A37" s="179"/>
      <c r="B37" s="32"/>
      <c r="C37" s="32"/>
      <c r="D37" s="32"/>
      <c r="E37" s="32"/>
      <c r="F37" s="32"/>
      <c r="G37" s="2"/>
      <c r="H37" s="2"/>
    </row>
    <row r="38" spans="1:9" ht="15">
      <c r="A38" s="179"/>
      <c r="B38" s="2"/>
      <c r="C38" s="2"/>
      <c r="D38" s="2"/>
      <c r="E38" s="2"/>
      <c r="F38" s="2"/>
      <c r="G38" s="2"/>
      <c r="H38" s="2"/>
    </row>
    <row r="39" spans="1:9" ht="15">
      <c r="A39" s="179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53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53"/>
      <c r="B44" s="53" t="s">
        <v>212</v>
      </c>
      <c r="C44" s="53"/>
      <c r="D44" s="53"/>
      <c r="E44" s="53"/>
      <c r="F44" s="53"/>
      <c r="G44" s="2"/>
      <c r="H44" s="12"/>
    </row>
    <row r="45" spans="1:9" ht="15">
      <c r="A45" s="2"/>
      <c r="B45" s="2" t="s">
        <v>211</v>
      </c>
      <c r="C45" s="2"/>
      <c r="D45" s="2"/>
      <c r="E45" s="2"/>
      <c r="F45" s="2"/>
      <c r="G45" s="2"/>
      <c r="H45" s="12"/>
    </row>
    <row r="46" spans="1:9">
      <c r="A46" s="51"/>
      <c r="B46" s="51" t="s">
        <v>103</v>
      </c>
      <c r="C46" s="51"/>
      <c r="D46" s="51"/>
      <c r="E46" s="51"/>
      <c r="F46" s="51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A9" sqref="A9:H10"/>
    </sheetView>
  </sheetViews>
  <sheetFormatPr defaultRowHeight="12.75"/>
  <cols>
    <col min="1" max="1" width="5.42578125" style="149" customWidth="1"/>
    <col min="2" max="2" width="13.140625" style="149" customWidth="1"/>
    <col min="3" max="3" width="15.140625" style="149" customWidth="1"/>
    <col min="4" max="4" width="18" style="149" customWidth="1"/>
    <col min="5" max="5" width="20.5703125" style="149" customWidth="1"/>
    <col min="6" max="6" width="21.28515625" style="149" customWidth="1"/>
    <col min="7" max="7" width="15.140625" style="149" customWidth="1"/>
    <col min="8" max="8" width="15.5703125" style="149" customWidth="1"/>
    <col min="9" max="9" width="13.42578125" style="149" customWidth="1"/>
    <col min="10" max="10" width="0" style="149" hidden="1" customWidth="1"/>
    <col min="11" max="16384" width="9.140625" style="149"/>
  </cols>
  <sheetData>
    <row r="1" spans="1:10" ht="15">
      <c r="A1" s="57" t="s">
        <v>369</v>
      </c>
      <c r="B1" s="57"/>
      <c r="C1" s="60"/>
      <c r="D1" s="60"/>
      <c r="E1" s="60"/>
      <c r="F1" s="60"/>
      <c r="G1" s="393" t="s">
        <v>97</v>
      </c>
      <c r="H1" s="393"/>
    </row>
    <row r="2" spans="1:10" ht="15">
      <c r="A2" s="59" t="s">
        <v>104</v>
      </c>
      <c r="B2" s="57"/>
      <c r="C2" s="60"/>
      <c r="D2" s="60"/>
      <c r="E2" s="60"/>
      <c r="F2" s="60"/>
      <c r="G2" s="397" t="str">
        <f>'ფორმა N1'!L2</f>
        <v>21.09-08.10</v>
      </c>
      <c r="H2" s="397"/>
    </row>
    <row r="3" spans="1:10" ht="15">
      <c r="A3" s="59"/>
      <c r="B3" s="59"/>
      <c r="C3" s="59"/>
      <c r="D3" s="59"/>
      <c r="E3" s="59"/>
      <c r="F3" s="59"/>
      <c r="G3" s="216"/>
      <c r="H3" s="216"/>
    </row>
    <row r="4" spans="1:10" ht="15">
      <c r="A4" s="60" t="s">
        <v>215</v>
      </c>
      <c r="B4" s="60"/>
      <c r="C4" s="60"/>
      <c r="D4" s="60"/>
      <c r="E4" s="60"/>
      <c r="F4" s="60"/>
      <c r="G4" s="59"/>
      <c r="H4" s="59"/>
    </row>
    <row r="5" spans="1:10" ht="15">
      <c r="A5" s="63" t="str">
        <f>'ფორმა N1'!D4</f>
        <v>ააიპ ილია კოკაიას საარჩევნო კამპანიის ფონდი</v>
      </c>
      <c r="B5" s="63"/>
      <c r="C5" s="63"/>
      <c r="D5" s="63"/>
      <c r="E5" s="63"/>
      <c r="F5" s="63"/>
      <c r="G5" s="64"/>
      <c r="H5" s="64"/>
    </row>
    <row r="6" spans="1:10" ht="15">
      <c r="A6" s="60"/>
      <c r="B6" s="60"/>
      <c r="C6" s="60"/>
      <c r="D6" s="60"/>
      <c r="E6" s="60"/>
      <c r="F6" s="60"/>
      <c r="G6" s="59"/>
      <c r="H6" s="59"/>
    </row>
    <row r="7" spans="1:10" ht="15">
      <c r="A7" s="215"/>
      <c r="B7" s="215"/>
      <c r="C7" s="215"/>
      <c r="D7" s="215"/>
      <c r="E7" s="215"/>
      <c r="F7" s="215"/>
      <c r="G7" s="61"/>
      <c r="H7" s="61"/>
    </row>
    <row r="8" spans="1:10" ht="30">
      <c r="A8" s="70" t="s">
        <v>64</v>
      </c>
      <c r="B8" s="70" t="s">
        <v>273</v>
      </c>
      <c r="C8" s="70" t="s">
        <v>274</v>
      </c>
      <c r="D8" s="70" t="s">
        <v>187</v>
      </c>
      <c r="E8" s="70" t="s">
        <v>281</v>
      </c>
      <c r="F8" s="70" t="s">
        <v>275</v>
      </c>
      <c r="G8" s="62" t="s">
        <v>10</v>
      </c>
      <c r="H8" s="62" t="s">
        <v>9</v>
      </c>
      <c r="J8" s="189" t="s">
        <v>280</v>
      </c>
    </row>
    <row r="9" spans="1:10" ht="15">
      <c r="A9" s="78"/>
      <c r="B9" s="78"/>
      <c r="C9" s="78"/>
      <c r="D9" s="78"/>
      <c r="E9" s="78"/>
      <c r="F9" s="78"/>
      <c r="G9" s="4"/>
      <c r="H9" s="4"/>
      <c r="J9" s="189" t="s">
        <v>0</v>
      </c>
    </row>
    <row r="10" spans="1:10" ht="15">
      <c r="A10" s="78"/>
      <c r="B10" s="78"/>
      <c r="C10" s="78"/>
      <c r="D10" s="78"/>
      <c r="E10" s="78"/>
      <c r="F10" s="78"/>
      <c r="G10" s="4"/>
      <c r="H10" s="4"/>
    </row>
    <row r="11" spans="1:10" ht="15">
      <c r="A11" s="67"/>
      <c r="B11" s="67"/>
      <c r="C11" s="67"/>
      <c r="D11" s="67"/>
      <c r="E11" s="67"/>
      <c r="F11" s="67"/>
      <c r="G11" s="4"/>
      <c r="H11" s="4"/>
    </row>
    <row r="12" spans="1:10" ht="15">
      <c r="A12" s="67"/>
      <c r="B12" s="67"/>
      <c r="C12" s="67"/>
      <c r="D12" s="67"/>
      <c r="E12" s="67"/>
      <c r="F12" s="67"/>
      <c r="G12" s="4"/>
      <c r="H12" s="4"/>
    </row>
    <row r="13" spans="1:10" ht="15">
      <c r="A13" s="67"/>
      <c r="B13" s="67"/>
      <c r="C13" s="67"/>
      <c r="D13" s="67"/>
      <c r="E13" s="67"/>
      <c r="F13" s="67"/>
      <c r="G13" s="4"/>
      <c r="H13" s="4"/>
    </row>
    <row r="14" spans="1:10" ht="15">
      <c r="A14" s="67"/>
      <c r="B14" s="67"/>
      <c r="C14" s="67"/>
      <c r="D14" s="67"/>
      <c r="E14" s="67"/>
      <c r="F14" s="67"/>
      <c r="G14" s="4"/>
      <c r="H14" s="4"/>
    </row>
    <row r="15" spans="1:10" ht="15">
      <c r="A15" s="67"/>
      <c r="B15" s="67"/>
      <c r="C15" s="67"/>
      <c r="D15" s="67"/>
      <c r="E15" s="67"/>
      <c r="F15" s="67"/>
      <c r="G15" s="4"/>
      <c r="H15" s="4"/>
    </row>
    <row r="16" spans="1:10" ht="15">
      <c r="A16" s="67"/>
      <c r="B16" s="67"/>
      <c r="C16" s="67"/>
      <c r="D16" s="67"/>
      <c r="E16" s="67"/>
      <c r="F16" s="67"/>
      <c r="G16" s="4"/>
      <c r="H16" s="4"/>
    </row>
    <row r="17" spans="1:8" ht="15">
      <c r="A17" s="67"/>
      <c r="B17" s="67"/>
      <c r="C17" s="67"/>
      <c r="D17" s="67"/>
      <c r="E17" s="67"/>
      <c r="F17" s="67"/>
      <c r="G17" s="4"/>
      <c r="H17" s="4"/>
    </row>
    <row r="18" spans="1:8" ht="15">
      <c r="A18" s="67"/>
      <c r="B18" s="67"/>
      <c r="C18" s="67"/>
      <c r="D18" s="67"/>
      <c r="E18" s="67"/>
      <c r="F18" s="67"/>
      <c r="G18" s="4"/>
      <c r="H18" s="4"/>
    </row>
    <row r="19" spans="1:8" ht="15">
      <c r="A19" s="67"/>
      <c r="B19" s="67"/>
      <c r="C19" s="67"/>
      <c r="D19" s="67"/>
      <c r="E19" s="67"/>
      <c r="F19" s="67"/>
      <c r="G19" s="4"/>
      <c r="H19" s="4"/>
    </row>
    <row r="20" spans="1:8" ht="15">
      <c r="A20" s="67"/>
      <c r="B20" s="67"/>
      <c r="C20" s="67"/>
      <c r="D20" s="67"/>
      <c r="E20" s="67"/>
      <c r="F20" s="67"/>
      <c r="G20" s="4"/>
      <c r="H20" s="4"/>
    </row>
    <row r="21" spans="1:8" ht="15">
      <c r="A21" s="67"/>
      <c r="B21" s="67"/>
      <c r="C21" s="67"/>
      <c r="D21" s="67"/>
      <c r="E21" s="67"/>
      <c r="F21" s="67"/>
      <c r="G21" s="4"/>
      <c r="H21" s="4"/>
    </row>
    <row r="22" spans="1:8" ht="15">
      <c r="A22" s="67"/>
      <c r="B22" s="67"/>
      <c r="C22" s="67"/>
      <c r="D22" s="67"/>
      <c r="E22" s="67"/>
      <c r="F22" s="67"/>
      <c r="G22" s="4"/>
      <c r="H22" s="4"/>
    </row>
    <row r="23" spans="1:8" ht="15">
      <c r="A23" s="67"/>
      <c r="B23" s="67"/>
      <c r="C23" s="67"/>
      <c r="D23" s="67"/>
      <c r="E23" s="67"/>
      <c r="F23" s="67"/>
      <c r="G23" s="4"/>
      <c r="H23" s="4"/>
    </row>
    <row r="24" spans="1:8" ht="15">
      <c r="A24" s="67"/>
      <c r="B24" s="67"/>
      <c r="C24" s="67"/>
      <c r="D24" s="67"/>
      <c r="E24" s="67"/>
      <c r="F24" s="67"/>
      <c r="G24" s="4"/>
      <c r="H24" s="4"/>
    </row>
    <row r="25" spans="1:8" ht="15">
      <c r="A25" s="67"/>
      <c r="B25" s="67"/>
      <c r="C25" s="67"/>
      <c r="D25" s="67"/>
      <c r="E25" s="67"/>
      <c r="F25" s="67"/>
      <c r="G25" s="4"/>
      <c r="H25" s="4"/>
    </row>
    <row r="26" spans="1:8" ht="15">
      <c r="A26" s="67"/>
      <c r="B26" s="67"/>
      <c r="C26" s="67"/>
      <c r="D26" s="67"/>
      <c r="E26" s="67"/>
      <c r="F26" s="67"/>
      <c r="G26" s="4"/>
      <c r="H26" s="4"/>
    </row>
    <row r="27" spans="1:8" ht="15">
      <c r="A27" s="67"/>
      <c r="B27" s="67"/>
      <c r="C27" s="67"/>
      <c r="D27" s="67"/>
      <c r="E27" s="67"/>
      <c r="F27" s="67"/>
      <c r="G27" s="4"/>
      <c r="H27" s="4"/>
    </row>
    <row r="28" spans="1:8" ht="15">
      <c r="A28" s="67"/>
      <c r="B28" s="67"/>
      <c r="C28" s="67"/>
      <c r="D28" s="67"/>
      <c r="E28" s="67"/>
      <c r="F28" s="67"/>
      <c r="G28" s="4"/>
      <c r="H28" s="4"/>
    </row>
    <row r="29" spans="1:8" ht="15">
      <c r="A29" s="67"/>
      <c r="B29" s="67"/>
      <c r="C29" s="67"/>
      <c r="D29" s="67"/>
      <c r="E29" s="67"/>
      <c r="F29" s="67"/>
      <c r="G29" s="4"/>
      <c r="H29" s="4"/>
    </row>
    <row r="30" spans="1:8" ht="15">
      <c r="A30" s="67"/>
      <c r="B30" s="67"/>
      <c r="C30" s="67"/>
      <c r="D30" s="67"/>
      <c r="E30" s="67"/>
      <c r="F30" s="67"/>
      <c r="G30" s="4"/>
      <c r="H30" s="4"/>
    </row>
    <row r="31" spans="1:8" ht="15">
      <c r="A31" s="67"/>
      <c r="B31" s="67"/>
      <c r="C31" s="67"/>
      <c r="D31" s="67"/>
      <c r="E31" s="67"/>
      <c r="F31" s="67"/>
      <c r="G31" s="4"/>
      <c r="H31" s="4"/>
    </row>
    <row r="32" spans="1:8" ht="15">
      <c r="A32" s="67"/>
      <c r="B32" s="67"/>
      <c r="C32" s="67"/>
      <c r="D32" s="67"/>
      <c r="E32" s="67"/>
      <c r="F32" s="67"/>
      <c r="G32" s="4"/>
      <c r="H32" s="4"/>
    </row>
    <row r="33" spans="1:9" ht="15">
      <c r="A33" s="67"/>
      <c r="B33" s="67"/>
      <c r="C33" s="67"/>
      <c r="D33" s="67"/>
      <c r="E33" s="67"/>
      <c r="F33" s="67"/>
      <c r="G33" s="4"/>
      <c r="H33" s="4"/>
    </row>
    <row r="34" spans="1:9" ht="15">
      <c r="A34" s="67"/>
      <c r="B34" s="79"/>
      <c r="C34" s="79"/>
      <c r="D34" s="79"/>
      <c r="E34" s="79"/>
      <c r="F34" s="79" t="s">
        <v>279</v>
      </c>
      <c r="G34" s="66">
        <f>SUM(G9:G33)</f>
        <v>0</v>
      </c>
      <c r="H34" s="66">
        <f>SUM(H9:H33)</f>
        <v>0</v>
      </c>
    </row>
    <row r="35" spans="1:9" ht="15">
      <c r="A35" s="187"/>
      <c r="B35" s="187"/>
      <c r="C35" s="187"/>
      <c r="D35" s="187"/>
      <c r="E35" s="187"/>
      <c r="F35" s="187"/>
      <c r="G35" s="187"/>
      <c r="H35" s="148"/>
      <c r="I35" s="148"/>
    </row>
    <row r="36" spans="1:9" ht="15">
      <c r="A36" s="188" t="s">
        <v>370</v>
      </c>
      <c r="B36" s="188"/>
      <c r="C36" s="187"/>
      <c r="D36" s="187"/>
      <c r="E36" s="187"/>
      <c r="F36" s="187"/>
      <c r="G36" s="187"/>
      <c r="H36" s="148"/>
      <c r="I36" s="148"/>
    </row>
    <row r="37" spans="1:9" ht="15">
      <c r="A37" s="188"/>
      <c r="B37" s="188"/>
      <c r="C37" s="187"/>
      <c r="D37" s="187"/>
      <c r="E37" s="187"/>
      <c r="F37" s="187"/>
      <c r="G37" s="187"/>
      <c r="H37" s="148"/>
      <c r="I37" s="148"/>
    </row>
    <row r="38" spans="1:9" ht="15">
      <c r="A38" s="188"/>
      <c r="B38" s="188"/>
      <c r="C38" s="148"/>
      <c r="D38" s="148"/>
      <c r="E38" s="148"/>
      <c r="F38" s="148"/>
      <c r="G38" s="148"/>
      <c r="H38" s="148"/>
      <c r="I38" s="148"/>
    </row>
    <row r="39" spans="1:9" ht="15">
      <c r="A39" s="188"/>
      <c r="B39" s="188"/>
      <c r="C39" s="148"/>
      <c r="D39" s="148"/>
      <c r="E39" s="148"/>
      <c r="F39" s="148"/>
      <c r="G39" s="148"/>
      <c r="H39" s="148"/>
      <c r="I39" s="148"/>
    </row>
    <row r="40" spans="1:9">
      <c r="A40" s="185"/>
      <c r="B40" s="185"/>
      <c r="C40" s="185"/>
      <c r="D40" s="185"/>
      <c r="E40" s="185"/>
      <c r="F40" s="185"/>
      <c r="G40" s="185"/>
      <c r="H40" s="185"/>
      <c r="I40" s="185"/>
    </row>
    <row r="41" spans="1:9" ht="15">
      <c r="A41" s="154" t="s">
        <v>96</v>
      </c>
      <c r="B41" s="154"/>
      <c r="C41" s="148"/>
      <c r="D41" s="148"/>
      <c r="E41" s="148"/>
      <c r="F41" s="148"/>
      <c r="G41" s="148"/>
      <c r="H41" s="148"/>
      <c r="I41" s="148"/>
    </row>
    <row r="42" spans="1:9" ht="15">
      <c r="A42" s="148"/>
      <c r="B42" s="148"/>
      <c r="C42" s="148"/>
      <c r="D42" s="148"/>
      <c r="E42" s="148"/>
      <c r="F42" s="148"/>
      <c r="G42" s="148"/>
      <c r="H42" s="148"/>
      <c r="I42" s="148"/>
    </row>
    <row r="43" spans="1:9" ht="15">
      <c r="A43" s="148"/>
      <c r="B43" s="148"/>
      <c r="C43" s="148"/>
      <c r="D43" s="148"/>
      <c r="E43" s="148"/>
      <c r="F43" s="148"/>
      <c r="G43" s="148"/>
      <c r="H43" s="148"/>
      <c r="I43" s="155"/>
    </row>
    <row r="44" spans="1:9" ht="15">
      <c r="A44" s="154"/>
      <c r="B44" s="154"/>
      <c r="C44" s="154" t="s">
        <v>334</v>
      </c>
      <c r="D44" s="154"/>
      <c r="E44" s="187"/>
      <c r="F44" s="154"/>
      <c r="G44" s="154"/>
      <c r="H44" s="148"/>
      <c r="I44" s="155"/>
    </row>
    <row r="45" spans="1:9" ht="15">
      <c r="A45" s="148"/>
      <c r="B45" s="148"/>
      <c r="C45" s="148" t="s">
        <v>211</v>
      </c>
      <c r="D45" s="148"/>
      <c r="E45" s="148"/>
      <c r="F45" s="148"/>
      <c r="G45" s="148"/>
      <c r="H45" s="148"/>
      <c r="I45" s="155"/>
    </row>
    <row r="46" spans="1:9">
      <c r="A46" s="156"/>
      <c r="B46" s="156"/>
      <c r="C46" s="156" t="s">
        <v>103</v>
      </c>
      <c r="D46" s="156"/>
      <c r="E46" s="156"/>
      <c r="F46" s="156"/>
      <c r="G46" s="156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2:L39"/>
  <sheetViews>
    <sheetView view="pageBreakPreview" zoomScale="80" zoomScaleSheetLayoutView="80" workbookViewId="0">
      <selection activeCell="A10" sqref="A10:K22"/>
    </sheetView>
  </sheetViews>
  <sheetFormatPr defaultRowHeight="12.75"/>
  <cols>
    <col min="1" max="1" width="5.42578125" style="149" customWidth="1"/>
    <col min="2" max="2" width="27.5703125" style="149" customWidth="1"/>
    <col min="3" max="3" width="19.28515625" style="149" customWidth="1"/>
    <col min="4" max="4" width="16.85546875" style="149" customWidth="1"/>
    <col min="5" max="5" width="13.140625" style="149" customWidth="1"/>
    <col min="6" max="6" width="17" style="149" customWidth="1"/>
    <col min="7" max="7" width="13.7109375" style="149" customWidth="1"/>
    <col min="8" max="8" width="19.42578125" style="149" bestFit="1" customWidth="1"/>
    <col min="9" max="9" width="18.5703125" style="149" bestFit="1" customWidth="1"/>
    <col min="10" max="10" width="16.7109375" style="149" customWidth="1"/>
    <col min="11" max="11" width="17.7109375" style="149" customWidth="1"/>
    <col min="12" max="12" width="12.85546875" style="149" customWidth="1"/>
    <col min="13" max="16384" width="9.140625" style="149"/>
  </cols>
  <sheetData>
    <row r="2" spans="1:12" ht="15">
      <c r="A2" s="402" t="s">
        <v>371</v>
      </c>
      <c r="B2" s="402"/>
      <c r="C2" s="402"/>
      <c r="D2" s="402"/>
      <c r="E2" s="284"/>
      <c r="F2" s="60"/>
      <c r="G2" s="60"/>
      <c r="H2" s="60"/>
      <c r="I2" s="60"/>
      <c r="J2" s="216"/>
      <c r="K2" s="217"/>
      <c r="L2" s="217" t="s">
        <v>97</v>
      </c>
    </row>
    <row r="3" spans="1:12" ht="15">
      <c r="A3" s="59" t="s">
        <v>104</v>
      </c>
      <c r="B3" s="57"/>
      <c r="C3" s="60"/>
      <c r="D3" s="60"/>
      <c r="E3" s="60"/>
      <c r="F3" s="60"/>
      <c r="G3" s="60"/>
      <c r="H3" s="60"/>
      <c r="I3" s="60"/>
      <c r="J3" s="216"/>
      <c r="K3" s="397" t="str">
        <f>'ფორმა N1'!L2</f>
        <v>21.09-08.10</v>
      </c>
      <c r="L3" s="397"/>
    </row>
    <row r="4" spans="1:12" ht="15">
      <c r="A4" s="59"/>
      <c r="B4" s="59"/>
      <c r="C4" s="57"/>
      <c r="D4" s="57"/>
      <c r="E4" s="57"/>
      <c r="F4" s="57"/>
      <c r="G4" s="57"/>
      <c r="H4" s="57"/>
      <c r="I4" s="57"/>
      <c r="J4" s="216"/>
      <c r="K4" s="216"/>
      <c r="L4" s="216"/>
    </row>
    <row r="5" spans="1:12" ht="15">
      <c r="A5" s="60" t="s">
        <v>215</v>
      </c>
      <c r="B5" s="60"/>
      <c r="C5" s="60"/>
      <c r="D5" s="60"/>
      <c r="E5" s="60"/>
      <c r="F5" s="60"/>
      <c r="G5" s="60"/>
      <c r="H5" s="60"/>
      <c r="I5" s="60"/>
      <c r="J5" s="59"/>
      <c r="K5" s="59"/>
      <c r="L5" s="59"/>
    </row>
    <row r="6" spans="1:12" ht="15">
      <c r="A6" s="63" t="str">
        <f>'ფორმა N1'!D4</f>
        <v>ააიპ ილია კოკაიას საარჩევნო კამპანიის ფონდი</v>
      </c>
      <c r="B6" s="63"/>
      <c r="C6" s="63"/>
      <c r="D6" s="63"/>
      <c r="E6" s="63"/>
      <c r="F6" s="63"/>
      <c r="G6" s="63"/>
      <c r="H6" s="63"/>
      <c r="I6" s="63"/>
      <c r="J6" s="64"/>
      <c r="K6" s="64"/>
    </row>
    <row r="7" spans="1:12" ht="15">
      <c r="A7" s="60"/>
      <c r="B7" s="60"/>
      <c r="C7" s="60"/>
      <c r="D7" s="60"/>
      <c r="E7" s="60"/>
      <c r="F7" s="60"/>
      <c r="G7" s="60"/>
      <c r="H7" s="60"/>
      <c r="I7" s="60"/>
      <c r="J7" s="59"/>
      <c r="K7" s="59"/>
      <c r="L7" s="59"/>
    </row>
    <row r="8" spans="1:12" ht="15">
      <c r="A8" s="215"/>
      <c r="B8" s="215"/>
      <c r="C8" s="215"/>
      <c r="D8" s="215"/>
      <c r="E8" s="215"/>
      <c r="F8" s="215"/>
      <c r="G8" s="215"/>
      <c r="H8" s="215"/>
      <c r="I8" s="215"/>
      <c r="J8" s="61"/>
      <c r="K8" s="61"/>
      <c r="L8" s="61"/>
    </row>
    <row r="9" spans="1:12" ht="45">
      <c r="A9" s="70" t="s">
        <v>64</v>
      </c>
      <c r="B9" s="70" t="s">
        <v>372</v>
      </c>
      <c r="C9" s="70" t="s">
        <v>373</v>
      </c>
      <c r="D9" s="70" t="s">
        <v>374</v>
      </c>
      <c r="E9" s="70" t="s">
        <v>375</v>
      </c>
      <c r="F9" s="70" t="s">
        <v>376</v>
      </c>
      <c r="G9" s="70" t="s">
        <v>377</v>
      </c>
      <c r="H9" s="70" t="s">
        <v>378</v>
      </c>
      <c r="I9" s="70" t="s">
        <v>379</v>
      </c>
      <c r="J9" s="70" t="s">
        <v>380</v>
      </c>
      <c r="K9" s="70" t="s">
        <v>381</v>
      </c>
      <c r="L9" s="70" t="s">
        <v>253</v>
      </c>
    </row>
    <row r="10" spans="1:12" ht="15">
      <c r="A10" s="78">
        <v>1</v>
      </c>
      <c r="B10" s="420" t="s">
        <v>653</v>
      </c>
      <c r="C10" s="67" t="s">
        <v>654</v>
      </c>
      <c r="D10" s="67">
        <v>404416324</v>
      </c>
      <c r="E10" s="421" t="s">
        <v>404</v>
      </c>
      <c r="F10" s="67" t="s">
        <v>746</v>
      </c>
      <c r="G10" s="67"/>
      <c r="H10" s="67"/>
      <c r="I10" s="67"/>
      <c r="J10" s="422"/>
      <c r="K10" s="422">
        <v>4500</v>
      </c>
      <c r="L10" s="67"/>
    </row>
    <row r="11" spans="1:12" ht="25.5">
      <c r="A11" s="78">
        <v>2</v>
      </c>
      <c r="B11" s="420" t="s">
        <v>409</v>
      </c>
      <c r="C11" s="78" t="s">
        <v>652</v>
      </c>
      <c r="D11" s="78">
        <v>202450962</v>
      </c>
      <c r="E11" s="421" t="s">
        <v>404</v>
      </c>
      <c r="F11" s="67" t="s">
        <v>742</v>
      </c>
      <c r="G11" s="67"/>
      <c r="H11" s="67"/>
      <c r="I11" s="67"/>
      <c r="J11" s="422"/>
      <c r="K11" s="422">
        <v>5500</v>
      </c>
      <c r="L11" s="67"/>
    </row>
    <row r="12" spans="1:12" ht="25.5">
      <c r="A12" s="78">
        <v>3</v>
      </c>
      <c r="B12" s="420" t="s">
        <v>409</v>
      </c>
      <c r="C12" s="67" t="s">
        <v>743</v>
      </c>
      <c r="D12" s="67">
        <v>249271167</v>
      </c>
      <c r="E12" s="421" t="s">
        <v>404</v>
      </c>
      <c r="F12" s="67" t="s">
        <v>744</v>
      </c>
      <c r="G12" s="67"/>
      <c r="H12" s="67"/>
      <c r="I12" s="67"/>
      <c r="J12" s="422"/>
      <c r="K12" s="422">
        <v>2050</v>
      </c>
      <c r="L12" s="67"/>
    </row>
    <row r="13" spans="1:12" ht="15">
      <c r="A13" s="78">
        <v>4</v>
      </c>
      <c r="B13" s="420" t="s">
        <v>289</v>
      </c>
      <c r="C13" s="67" t="s">
        <v>745</v>
      </c>
      <c r="D13" s="67">
        <v>55001024295</v>
      </c>
      <c r="E13" s="421" t="s">
        <v>404</v>
      </c>
      <c r="F13" s="67"/>
      <c r="G13" s="67"/>
      <c r="H13" s="67"/>
      <c r="I13" s="67"/>
      <c r="J13" s="422"/>
      <c r="K13" s="422">
        <v>1800</v>
      </c>
      <c r="L13" s="67"/>
    </row>
    <row r="14" spans="1:12" ht="15">
      <c r="A14" s="78">
        <v>5</v>
      </c>
      <c r="B14" s="420" t="s">
        <v>653</v>
      </c>
      <c r="C14" s="67" t="s">
        <v>747</v>
      </c>
      <c r="D14" s="67">
        <v>400088711</v>
      </c>
      <c r="E14" s="421" t="s">
        <v>404</v>
      </c>
      <c r="F14" s="67"/>
      <c r="G14" s="67"/>
      <c r="H14" s="67"/>
      <c r="I14" s="67"/>
      <c r="J14" s="422"/>
      <c r="K14" s="422">
        <v>7719</v>
      </c>
      <c r="L14" s="67"/>
    </row>
    <row r="15" spans="1:12" ht="25.5">
      <c r="A15" s="78">
        <v>6</v>
      </c>
      <c r="B15" s="420" t="s">
        <v>409</v>
      </c>
      <c r="C15" s="67" t="s">
        <v>747</v>
      </c>
      <c r="D15" s="67">
        <v>400088711</v>
      </c>
      <c r="E15" s="421" t="s">
        <v>404</v>
      </c>
      <c r="F15" s="67"/>
      <c r="G15" s="67"/>
      <c r="H15" s="67"/>
      <c r="I15" s="67"/>
      <c r="J15" s="422"/>
      <c r="K15" s="422">
        <v>1390</v>
      </c>
      <c r="L15" s="67"/>
    </row>
    <row r="16" spans="1:12" ht="15">
      <c r="A16" s="78">
        <v>7</v>
      </c>
      <c r="B16" s="420" t="s">
        <v>289</v>
      </c>
      <c r="C16" s="67" t="s">
        <v>747</v>
      </c>
      <c r="D16" s="67">
        <v>400088711</v>
      </c>
      <c r="E16" s="421" t="s">
        <v>404</v>
      </c>
      <c r="F16" s="67"/>
      <c r="G16" s="67"/>
      <c r="H16" s="67"/>
      <c r="I16" s="67"/>
      <c r="J16" s="422"/>
      <c r="K16" s="422">
        <v>4961</v>
      </c>
      <c r="L16" s="67"/>
    </row>
    <row r="17" spans="1:12" ht="30">
      <c r="A17" s="78">
        <v>8</v>
      </c>
      <c r="B17" s="420" t="s">
        <v>289</v>
      </c>
      <c r="C17" s="67" t="s">
        <v>655</v>
      </c>
      <c r="D17" s="67">
        <v>445448436</v>
      </c>
      <c r="E17" s="421" t="s">
        <v>404</v>
      </c>
      <c r="F17" s="67"/>
      <c r="G17" s="67"/>
      <c r="H17" s="67"/>
      <c r="I17" s="67"/>
      <c r="J17" s="422"/>
      <c r="K17" s="422">
        <v>2885</v>
      </c>
      <c r="L17" s="67"/>
    </row>
    <row r="18" spans="1:12" ht="30">
      <c r="A18" s="78">
        <v>9</v>
      </c>
      <c r="B18" s="420" t="s">
        <v>748</v>
      </c>
      <c r="C18" s="67" t="s">
        <v>749</v>
      </c>
      <c r="D18" s="67">
        <v>18001060121</v>
      </c>
      <c r="E18" s="421" t="s">
        <v>404</v>
      </c>
      <c r="F18" s="67"/>
      <c r="G18" s="67"/>
      <c r="H18" s="67"/>
      <c r="I18" s="67"/>
      <c r="J18" s="422"/>
      <c r="K18" s="422">
        <v>1500</v>
      </c>
      <c r="L18" s="67"/>
    </row>
    <row r="19" spans="1:12" ht="30">
      <c r="A19" s="78">
        <v>10</v>
      </c>
      <c r="B19" s="420" t="s">
        <v>748</v>
      </c>
      <c r="C19" s="67" t="s">
        <v>750</v>
      </c>
      <c r="D19" s="67">
        <v>18001066756</v>
      </c>
      <c r="E19" s="421" t="s">
        <v>404</v>
      </c>
      <c r="F19" s="67"/>
      <c r="G19" s="67"/>
      <c r="H19" s="67"/>
      <c r="I19" s="67"/>
      <c r="J19" s="422"/>
      <c r="K19" s="422">
        <v>1500</v>
      </c>
      <c r="L19" s="67"/>
    </row>
    <row r="20" spans="1:12" ht="15">
      <c r="A20" s="78">
        <v>11</v>
      </c>
      <c r="B20" s="420"/>
      <c r="C20" s="67"/>
      <c r="D20" s="67"/>
      <c r="E20" s="67"/>
      <c r="F20" s="67"/>
      <c r="G20" s="67"/>
      <c r="H20" s="67"/>
      <c r="I20" s="67"/>
      <c r="J20" s="422"/>
      <c r="K20" s="422"/>
      <c r="L20" s="67"/>
    </row>
    <row r="21" spans="1:12" ht="15">
      <c r="A21" s="78">
        <v>12</v>
      </c>
      <c r="B21" s="420"/>
      <c r="C21" s="67"/>
      <c r="D21" s="67"/>
      <c r="E21" s="67"/>
      <c r="F21" s="67"/>
      <c r="G21" s="67"/>
      <c r="H21" s="67"/>
      <c r="I21" s="67"/>
      <c r="J21" s="422"/>
      <c r="K21" s="422"/>
      <c r="L21" s="67"/>
    </row>
    <row r="22" spans="1:12" ht="15">
      <c r="A22" s="78">
        <v>13</v>
      </c>
      <c r="B22" s="420"/>
      <c r="C22" s="67"/>
      <c r="D22" s="67"/>
      <c r="E22" s="67"/>
      <c r="F22" s="67"/>
      <c r="G22" s="67"/>
      <c r="H22" s="67"/>
      <c r="I22" s="67"/>
      <c r="J22" s="422"/>
      <c r="K22" s="422"/>
      <c r="L22" s="67"/>
    </row>
    <row r="23" spans="1:12" ht="15">
      <c r="A23" s="78">
        <v>14</v>
      </c>
      <c r="B23" s="420"/>
      <c r="C23" s="67"/>
      <c r="D23" s="67"/>
      <c r="E23" s="67"/>
      <c r="F23" s="67"/>
      <c r="G23" s="67"/>
      <c r="H23" s="67"/>
      <c r="I23" s="67"/>
      <c r="J23" s="422"/>
      <c r="K23" s="422"/>
      <c r="L23" s="67"/>
    </row>
    <row r="24" spans="1:12" ht="15">
      <c r="A24" s="78">
        <v>15</v>
      </c>
      <c r="B24" s="420"/>
      <c r="C24" s="67"/>
      <c r="D24" s="67"/>
      <c r="E24" s="67"/>
      <c r="F24" s="67"/>
      <c r="G24" s="67"/>
      <c r="H24" s="67"/>
      <c r="I24" s="67"/>
      <c r="J24" s="422"/>
      <c r="K24" s="422"/>
      <c r="L24" s="67"/>
    </row>
    <row r="25" spans="1:12" ht="15">
      <c r="A25" s="78">
        <v>16</v>
      </c>
      <c r="B25" s="420"/>
      <c r="C25" s="67"/>
      <c r="D25" s="67"/>
      <c r="E25" s="67"/>
      <c r="F25" s="67"/>
      <c r="G25" s="67"/>
      <c r="H25" s="67"/>
      <c r="I25" s="67"/>
      <c r="J25" s="422"/>
      <c r="K25" s="422"/>
      <c r="L25" s="67"/>
    </row>
    <row r="26" spans="1:12" ht="15">
      <c r="A26" s="67"/>
      <c r="B26" s="420"/>
      <c r="C26" s="79"/>
      <c r="D26" s="79"/>
      <c r="E26" s="79"/>
      <c r="F26" s="79"/>
      <c r="G26" s="67"/>
      <c r="H26" s="67"/>
      <c r="I26" s="67"/>
      <c r="J26" s="67" t="s">
        <v>382</v>
      </c>
      <c r="K26" s="423">
        <f>SUM(K10:K25)</f>
        <v>33805</v>
      </c>
      <c r="L26" s="67"/>
    </row>
    <row r="27" spans="1:12" ht="15">
      <c r="A27" s="187"/>
      <c r="B27" s="187"/>
      <c r="C27" s="187"/>
      <c r="D27" s="187"/>
      <c r="E27" s="187"/>
      <c r="F27" s="187"/>
      <c r="G27" s="187"/>
      <c r="H27" s="187"/>
      <c r="I27" s="187"/>
      <c r="J27" s="187"/>
      <c r="K27" s="148"/>
    </row>
    <row r="28" spans="1:12" ht="15">
      <c r="A28" s="188" t="s">
        <v>383</v>
      </c>
      <c r="B28" s="188"/>
      <c r="C28" s="187"/>
      <c r="D28" s="187"/>
      <c r="E28" s="187"/>
      <c r="F28" s="187"/>
      <c r="G28" s="187"/>
      <c r="H28" s="187"/>
      <c r="I28" s="187"/>
      <c r="J28" s="187"/>
      <c r="K28" s="148"/>
    </row>
    <row r="29" spans="1:12" ht="15">
      <c r="A29" s="188" t="s">
        <v>384</v>
      </c>
      <c r="B29" s="188"/>
      <c r="C29" s="187"/>
      <c r="D29" s="187"/>
      <c r="E29" s="187"/>
      <c r="F29" s="187"/>
      <c r="G29" s="187"/>
      <c r="H29" s="187"/>
      <c r="I29" s="187"/>
      <c r="J29" s="187"/>
      <c r="K29" s="148"/>
    </row>
    <row r="30" spans="1:12" ht="15">
      <c r="A30" s="179" t="s">
        <v>385</v>
      </c>
      <c r="B30" s="188"/>
      <c r="C30" s="148"/>
      <c r="D30" s="148"/>
      <c r="E30" s="148"/>
      <c r="F30" s="148"/>
      <c r="G30" s="148"/>
      <c r="H30" s="148"/>
      <c r="I30" s="148"/>
      <c r="J30" s="148"/>
      <c r="K30" s="148"/>
    </row>
    <row r="31" spans="1:12" ht="15">
      <c r="A31" s="179" t="s">
        <v>386</v>
      </c>
      <c r="B31" s="188"/>
      <c r="C31" s="148"/>
      <c r="D31" s="148"/>
      <c r="E31" s="148"/>
      <c r="F31" s="148"/>
      <c r="G31" s="148"/>
      <c r="H31" s="148"/>
      <c r="I31" s="148"/>
      <c r="J31" s="148"/>
      <c r="K31" s="148"/>
    </row>
    <row r="32" spans="1:12" ht="15" customHeight="1">
      <c r="A32" s="407" t="s">
        <v>401</v>
      </c>
      <c r="B32" s="407"/>
      <c r="C32" s="407"/>
      <c r="D32" s="407"/>
      <c r="E32" s="407"/>
      <c r="F32" s="407"/>
      <c r="G32" s="407"/>
      <c r="H32" s="407"/>
      <c r="I32" s="407"/>
      <c r="J32" s="407"/>
      <c r="K32" s="407"/>
    </row>
    <row r="33" spans="1:11" ht="15" customHeight="1">
      <c r="A33" s="407"/>
      <c r="B33" s="407"/>
      <c r="C33" s="407"/>
      <c r="D33" s="407"/>
      <c r="E33" s="407"/>
      <c r="F33" s="407"/>
      <c r="G33" s="407"/>
      <c r="H33" s="407"/>
      <c r="I33" s="407"/>
      <c r="J33" s="407"/>
      <c r="K33" s="407"/>
    </row>
    <row r="34" spans="1:11" ht="12.75" customHeight="1">
      <c r="A34" s="308"/>
      <c r="B34" s="308"/>
      <c r="C34" s="308"/>
      <c r="D34" s="308"/>
      <c r="E34" s="308"/>
      <c r="F34" s="308"/>
      <c r="G34" s="308"/>
      <c r="H34" s="308"/>
      <c r="I34" s="308"/>
      <c r="J34" s="308"/>
      <c r="K34" s="308"/>
    </row>
    <row r="35" spans="1:11" ht="15">
      <c r="A35" s="403" t="s">
        <v>96</v>
      </c>
      <c r="B35" s="403"/>
      <c r="C35" s="285"/>
      <c r="D35" s="286"/>
      <c r="E35" s="286"/>
      <c r="F35" s="285"/>
      <c r="G35" s="285"/>
      <c r="H35" s="285"/>
      <c r="I35" s="285"/>
      <c r="J35" s="285"/>
      <c r="K35" s="148"/>
    </row>
    <row r="36" spans="1:11" ht="15">
      <c r="A36" s="285"/>
      <c r="B36" s="286"/>
      <c r="C36" s="285"/>
      <c r="D36" s="286"/>
      <c r="E36" s="286"/>
      <c r="F36" s="285"/>
      <c r="G36" s="285"/>
      <c r="H36" s="285"/>
      <c r="I36" s="285"/>
      <c r="J36" s="287"/>
      <c r="K36" s="148"/>
    </row>
    <row r="37" spans="1:11" ht="15" customHeight="1">
      <c r="A37" s="285"/>
      <c r="B37" s="286"/>
      <c r="C37" s="404" t="s">
        <v>209</v>
      </c>
      <c r="D37" s="404"/>
      <c r="E37" s="288"/>
      <c r="F37" s="289"/>
      <c r="G37" s="405" t="s">
        <v>387</v>
      </c>
      <c r="H37" s="405"/>
      <c r="I37" s="405"/>
      <c r="J37" s="290"/>
      <c r="K37" s="148"/>
    </row>
    <row r="38" spans="1:11" ht="15">
      <c r="A38" s="285"/>
      <c r="B38" s="286"/>
      <c r="C38" s="285"/>
      <c r="D38" s="286"/>
      <c r="E38" s="286"/>
      <c r="F38" s="285"/>
      <c r="G38" s="406"/>
      <c r="H38" s="406"/>
      <c r="I38" s="406"/>
      <c r="J38" s="290"/>
      <c r="K38" s="148"/>
    </row>
    <row r="39" spans="1:11" ht="15">
      <c r="A39" s="285"/>
      <c r="B39" s="286"/>
      <c r="C39" s="401" t="s">
        <v>103</v>
      </c>
      <c r="D39" s="401"/>
      <c r="E39" s="288"/>
      <c r="F39" s="289"/>
      <c r="G39" s="285"/>
      <c r="H39" s="285"/>
      <c r="I39" s="285"/>
      <c r="J39" s="285"/>
      <c r="K39" s="148"/>
    </row>
  </sheetData>
  <mergeCells count="7">
    <mergeCell ref="C39:D39"/>
    <mergeCell ref="A2:D2"/>
    <mergeCell ref="K3:L3"/>
    <mergeCell ref="A35:B35"/>
    <mergeCell ref="C37:D37"/>
    <mergeCell ref="G37:I38"/>
    <mergeCell ref="A32:K33"/>
  </mergeCells>
  <dataValidations count="1">
    <dataValidation type="list" allowBlank="1" showInputMessage="1" showErrorMessage="1" sqref="B10:B26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>
    <tabColor rgb="FFFFFF00"/>
  </sheetPr>
  <dimension ref="A1:I93"/>
  <sheetViews>
    <sheetView showGridLines="0" tabSelected="1" view="pageBreakPreview" topLeftCell="A46" zoomScale="80" zoomScaleSheetLayoutView="80" workbookViewId="0">
      <selection activeCell="H74" sqref="H74"/>
    </sheetView>
  </sheetViews>
  <sheetFormatPr defaultRowHeight="15"/>
  <cols>
    <col min="1" max="1" width="12.85546875" style="28" customWidth="1"/>
    <col min="2" max="2" width="65.5703125" style="27" customWidth="1"/>
    <col min="3" max="3" width="14.85546875" style="2" customWidth="1"/>
    <col min="4" max="4" width="14.85546875" style="463" customWidth="1"/>
    <col min="5" max="5" width="0.85546875" style="2" customWidth="1"/>
    <col min="6" max="16384" width="9.140625" style="2"/>
  </cols>
  <sheetData>
    <row r="1" spans="1:5">
      <c r="A1" s="57" t="s">
        <v>184</v>
      </c>
      <c r="B1" s="96"/>
      <c r="C1" s="408" t="s">
        <v>162</v>
      </c>
      <c r="D1" s="408"/>
      <c r="E1" s="84"/>
    </row>
    <row r="2" spans="1:5">
      <c r="A2" s="59" t="s">
        <v>104</v>
      </c>
      <c r="B2" s="96"/>
      <c r="C2" s="60"/>
      <c r="D2" s="452" t="str">
        <f>'ფორმა N1'!L2</f>
        <v>21.09-08.10</v>
      </c>
      <c r="E2" s="84"/>
    </row>
    <row r="3" spans="1:5">
      <c r="A3" s="93"/>
      <c r="B3" s="96"/>
      <c r="C3" s="60"/>
      <c r="D3" s="453"/>
      <c r="E3" s="84"/>
    </row>
    <row r="4" spans="1:5">
      <c r="A4" s="59" t="e">
        <f>#REF!</f>
        <v>#REF!</v>
      </c>
      <c r="B4" s="59"/>
      <c r="C4" s="59"/>
      <c r="D4" s="454"/>
      <c r="E4" s="87"/>
    </row>
    <row r="5" spans="1:5">
      <c r="A5" s="94" t="str">
        <f>'ფორმა N1'!D4</f>
        <v>ააიპ ილია კოკაიას საარჩევნო კამპანიის ფონდი</v>
      </c>
      <c r="B5" s="95"/>
      <c r="C5" s="95"/>
      <c r="D5" s="455"/>
      <c r="E5" s="87"/>
    </row>
    <row r="6" spans="1:5">
      <c r="A6" s="60"/>
      <c r="B6" s="59"/>
      <c r="C6" s="59"/>
      <c r="D6" s="454"/>
      <c r="E6" s="87"/>
    </row>
    <row r="7" spans="1:5">
      <c r="A7" s="92"/>
      <c r="B7" s="97"/>
      <c r="C7" s="98"/>
      <c r="D7" s="456"/>
      <c r="E7" s="84"/>
    </row>
    <row r="8" spans="1:5" ht="45">
      <c r="A8" s="99" t="s">
        <v>101</v>
      </c>
      <c r="B8" s="99" t="s">
        <v>154</v>
      </c>
      <c r="C8" s="99" t="s">
        <v>241</v>
      </c>
      <c r="D8" s="457" t="s">
        <v>208</v>
      </c>
      <c r="E8" s="84"/>
    </row>
    <row r="9" spans="1:5">
      <c r="A9" s="37"/>
      <c r="B9" s="38"/>
      <c r="C9" s="121"/>
      <c r="D9" s="458"/>
      <c r="E9" s="84"/>
    </row>
    <row r="10" spans="1:5">
      <c r="A10" s="39" t="s">
        <v>155</v>
      </c>
      <c r="B10" s="40"/>
      <c r="C10" s="100">
        <f>SUM(C11,C34)</f>
        <v>93297.5</v>
      </c>
      <c r="D10" s="459">
        <f>SUM(D11,D34)</f>
        <v>40181.93</v>
      </c>
      <c r="E10" s="84"/>
    </row>
    <row r="11" spans="1:5">
      <c r="A11" s="41" t="s">
        <v>156</v>
      </c>
      <c r="B11" s="42"/>
      <c r="C11" s="65">
        <f>SUM(C12:C32)</f>
        <v>62995.509999999995</v>
      </c>
      <c r="D11" s="462">
        <f>SUM(D12:D32)</f>
        <v>15950.82</v>
      </c>
      <c r="E11" s="84"/>
    </row>
    <row r="12" spans="1:5">
      <c r="A12" s="45">
        <v>1110</v>
      </c>
      <c r="B12" s="44" t="s">
        <v>106</v>
      </c>
      <c r="C12" s="8"/>
      <c r="D12" s="460"/>
      <c r="E12" s="84"/>
    </row>
    <row r="13" spans="1:5">
      <c r="A13" s="45">
        <v>1120</v>
      </c>
      <c r="B13" s="44" t="s">
        <v>107</v>
      </c>
      <c r="C13" s="8"/>
      <c r="D13" s="460"/>
      <c r="E13" s="84"/>
    </row>
    <row r="14" spans="1:5">
      <c r="A14" s="45">
        <v>1211</v>
      </c>
      <c r="B14" s="44" t="s">
        <v>108</v>
      </c>
      <c r="C14" s="331">
        <v>51727.03</v>
      </c>
      <c r="D14" s="460">
        <v>14864</v>
      </c>
      <c r="E14" s="84"/>
    </row>
    <row r="15" spans="1:5">
      <c r="A15" s="45">
        <v>1212</v>
      </c>
      <c r="B15" s="44" t="s">
        <v>109</v>
      </c>
      <c r="C15" s="331"/>
      <c r="D15" s="460"/>
      <c r="E15" s="84"/>
    </row>
    <row r="16" spans="1:5">
      <c r="A16" s="45">
        <v>1213</v>
      </c>
      <c r="B16" s="44" t="s">
        <v>110</v>
      </c>
      <c r="C16" s="331"/>
      <c r="D16" s="460"/>
      <c r="E16" s="84"/>
    </row>
    <row r="17" spans="1:5">
      <c r="A17" s="45">
        <v>1214</v>
      </c>
      <c r="B17" s="44" t="s">
        <v>111</v>
      </c>
      <c r="C17" s="331"/>
      <c r="D17" s="460"/>
      <c r="E17" s="84"/>
    </row>
    <row r="18" spans="1:5">
      <c r="A18" s="45">
        <v>1215</v>
      </c>
      <c r="B18" s="44" t="s">
        <v>112</v>
      </c>
      <c r="C18" s="331"/>
      <c r="D18" s="460"/>
      <c r="E18" s="84"/>
    </row>
    <row r="19" spans="1:5">
      <c r="A19" s="45">
        <v>1300</v>
      </c>
      <c r="B19" s="44" t="s">
        <v>113</v>
      </c>
      <c r="C19" s="331"/>
      <c r="D19" s="460"/>
      <c r="E19" s="84"/>
    </row>
    <row r="20" spans="1:5">
      <c r="A20" s="45">
        <v>1410</v>
      </c>
      <c r="B20" s="44" t="s">
        <v>114</v>
      </c>
      <c r="C20" s="331"/>
      <c r="D20" s="460"/>
      <c r="E20" s="84"/>
    </row>
    <row r="21" spans="1:5">
      <c r="A21" s="45">
        <v>1421</v>
      </c>
      <c r="B21" s="44" t="s">
        <v>115</v>
      </c>
      <c r="C21" s="331"/>
      <c r="D21" s="460"/>
      <c r="E21" s="84"/>
    </row>
    <row r="22" spans="1:5">
      <c r="A22" s="45">
        <v>1422</v>
      </c>
      <c r="B22" s="44" t="s">
        <v>116</v>
      </c>
      <c r="C22" s="331"/>
      <c r="D22" s="460"/>
      <c r="E22" s="84"/>
    </row>
    <row r="23" spans="1:5">
      <c r="A23" s="45">
        <v>1423</v>
      </c>
      <c r="B23" s="44" t="s">
        <v>117</v>
      </c>
      <c r="C23" s="331"/>
      <c r="D23" s="460"/>
      <c r="E23" s="84"/>
    </row>
    <row r="24" spans="1:5">
      <c r="A24" s="45">
        <v>1431</v>
      </c>
      <c r="B24" s="44" t="s">
        <v>118</v>
      </c>
      <c r="C24" s="331"/>
      <c r="D24" s="460"/>
      <c r="E24" s="84"/>
    </row>
    <row r="25" spans="1:5">
      <c r="A25" s="45">
        <v>1432</v>
      </c>
      <c r="B25" s="44" t="s">
        <v>119</v>
      </c>
      <c r="C25" s="331"/>
      <c r="D25" s="460"/>
      <c r="E25" s="84"/>
    </row>
    <row r="26" spans="1:5">
      <c r="A26" s="45">
        <v>1433</v>
      </c>
      <c r="B26" s="44" t="s">
        <v>120</v>
      </c>
      <c r="C26" s="331"/>
      <c r="D26" s="460"/>
      <c r="E26" s="84"/>
    </row>
    <row r="27" spans="1:5">
      <c r="A27" s="45">
        <v>1441</v>
      </c>
      <c r="B27" s="44" t="s">
        <v>121</v>
      </c>
      <c r="C27" s="331">
        <v>662.5</v>
      </c>
      <c r="D27" s="460"/>
      <c r="E27" s="84"/>
    </row>
    <row r="28" spans="1:5">
      <c r="A28" s="45">
        <v>1442</v>
      </c>
      <c r="B28" s="44" t="s">
        <v>122</v>
      </c>
      <c r="C28" s="331">
        <v>10605.98</v>
      </c>
      <c r="D28" s="460">
        <v>1086.82</v>
      </c>
      <c r="E28" s="84"/>
    </row>
    <row r="29" spans="1:5">
      <c r="A29" s="45">
        <v>1443</v>
      </c>
      <c r="B29" s="44" t="s">
        <v>123</v>
      </c>
      <c r="C29" s="331"/>
      <c r="D29" s="460"/>
      <c r="E29" s="84"/>
    </row>
    <row r="30" spans="1:5">
      <c r="A30" s="45">
        <v>1444</v>
      </c>
      <c r="B30" s="44" t="s">
        <v>124</v>
      </c>
      <c r="C30" s="331"/>
      <c r="D30" s="460"/>
      <c r="E30" s="84"/>
    </row>
    <row r="31" spans="1:5">
      <c r="A31" s="45">
        <v>1445</v>
      </c>
      <c r="B31" s="44" t="s">
        <v>125</v>
      </c>
      <c r="C31" s="331"/>
      <c r="D31" s="460"/>
      <c r="E31" s="84"/>
    </row>
    <row r="32" spans="1:5">
      <c r="A32" s="45">
        <v>1446</v>
      </c>
      <c r="B32" s="44" t="s">
        <v>126</v>
      </c>
      <c r="C32" s="331"/>
      <c r="D32" s="460"/>
      <c r="E32" s="84"/>
    </row>
    <row r="33" spans="1:5">
      <c r="A33" s="29"/>
      <c r="C33" s="25"/>
      <c r="D33" s="461"/>
      <c r="E33" s="84"/>
    </row>
    <row r="34" spans="1:5">
      <c r="A34" s="46" t="s">
        <v>157</v>
      </c>
      <c r="B34" s="44"/>
      <c r="C34" s="330">
        <f>SUM(C35:C42)</f>
        <v>30301.99</v>
      </c>
      <c r="D34" s="462">
        <f>SUM(D35:D42)</f>
        <v>24231.11</v>
      </c>
      <c r="E34" s="84"/>
    </row>
    <row r="35" spans="1:5">
      <c r="A35" s="45">
        <v>2110</v>
      </c>
      <c r="B35" s="44" t="s">
        <v>89</v>
      </c>
      <c r="C35" s="331"/>
      <c r="D35" s="460"/>
      <c r="E35" s="84"/>
    </row>
    <row r="36" spans="1:5">
      <c r="A36" s="45">
        <v>2120</v>
      </c>
      <c r="B36" s="44" t="s">
        <v>127</v>
      </c>
      <c r="C36" s="331"/>
      <c r="D36" s="460"/>
      <c r="E36" s="84"/>
    </row>
    <row r="37" spans="1:5">
      <c r="A37" s="45">
        <v>2130</v>
      </c>
      <c r="B37" s="44" t="s">
        <v>90</v>
      </c>
      <c r="C37" s="331"/>
      <c r="D37" s="460"/>
      <c r="E37" s="84"/>
    </row>
    <row r="38" spans="1:5">
      <c r="A38" s="45">
        <v>2140</v>
      </c>
      <c r="B38" s="44" t="s">
        <v>325</v>
      </c>
      <c r="C38" s="331"/>
      <c r="D38" s="460"/>
      <c r="E38" s="84"/>
    </row>
    <row r="39" spans="1:5">
      <c r="A39" s="45">
        <v>2150</v>
      </c>
      <c r="B39" s="44" t="s">
        <v>327</v>
      </c>
      <c r="C39" s="331"/>
      <c r="D39" s="460"/>
      <c r="E39" s="84"/>
    </row>
    <row r="40" spans="1:5">
      <c r="A40" s="45">
        <v>2220</v>
      </c>
      <c r="B40" s="44" t="s">
        <v>91</v>
      </c>
      <c r="C40" s="331">
        <v>30301.99</v>
      </c>
      <c r="D40" s="460">
        <v>24231.11</v>
      </c>
      <c r="E40" s="84"/>
    </row>
    <row r="41" spans="1:5">
      <c r="A41" s="45">
        <v>2300</v>
      </c>
      <c r="B41" s="44" t="s">
        <v>128</v>
      </c>
      <c r="C41" s="331"/>
      <c r="D41" s="460"/>
      <c r="E41" s="84"/>
    </row>
    <row r="42" spans="1:5">
      <c r="A42" s="45">
        <v>2400</v>
      </c>
      <c r="B42" s="44" t="s">
        <v>129</v>
      </c>
      <c r="C42" s="331"/>
      <c r="D42" s="460"/>
      <c r="E42" s="84"/>
    </row>
    <row r="43" spans="1:5">
      <c r="A43" s="30"/>
      <c r="C43" s="25"/>
      <c r="D43" s="461"/>
      <c r="E43" s="84"/>
    </row>
    <row r="44" spans="1:5">
      <c r="A44" s="43" t="s">
        <v>161</v>
      </c>
      <c r="B44" s="44"/>
      <c r="C44" s="330">
        <f>SUM(C45,C64)</f>
        <v>93297.5</v>
      </c>
      <c r="D44" s="462">
        <f>SUM(D45,D64)</f>
        <v>40182.19</v>
      </c>
      <c r="E44" s="84"/>
    </row>
    <row r="45" spans="1:5">
      <c r="A45" s="46" t="s">
        <v>158</v>
      </c>
      <c r="B45" s="44"/>
      <c r="C45" s="330">
        <f>SUM(C46:C61)</f>
        <v>3464.5</v>
      </c>
      <c r="D45" s="462">
        <f>SUM(D46:D61)</f>
        <v>18261</v>
      </c>
      <c r="E45" s="84"/>
    </row>
    <row r="46" spans="1:5">
      <c r="A46" s="45">
        <v>3100</v>
      </c>
      <c r="B46" s="44" t="s">
        <v>130</v>
      </c>
      <c r="C46" s="331"/>
      <c r="D46" s="460"/>
      <c r="E46" s="84"/>
    </row>
    <row r="47" spans="1:5">
      <c r="A47" s="45">
        <v>3210</v>
      </c>
      <c r="B47" s="44" t="s">
        <v>131</v>
      </c>
      <c r="C47" s="331"/>
      <c r="D47" s="460"/>
      <c r="E47" s="84"/>
    </row>
    <row r="48" spans="1:5">
      <c r="A48" s="45">
        <v>3221</v>
      </c>
      <c r="B48" s="44" t="s">
        <v>132</v>
      </c>
      <c r="C48" s="331"/>
      <c r="D48" s="460"/>
      <c r="E48" s="84"/>
    </row>
    <row r="49" spans="1:5">
      <c r="A49" s="45">
        <v>3222</v>
      </c>
      <c r="B49" s="44" t="s">
        <v>133</v>
      </c>
      <c r="C49" s="331"/>
      <c r="D49" s="460">
        <v>3168</v>
      </c>
      <c r="E49" s="84"/>
    </row>
    <row r="50" spans="1:5">
      <c r="A50" s="45">
        <v>3223</v>
      </c>
      <c r="B50" s="44" t="s">
        <v>134</v>
      </c>
      <c r="C50" s="331"/>
      <c r="D50" s="460"/>
      <c r="E50" s="84"/>
    </row>
    <row r="51" spans="1:5">
      <c r="A51" s="45">
        <v>3224</v>
      </c>
      <c r="B51" s="44" t="s">
        <v>135</v>
      </c>
      <c r="C51" s="331"/>
      <c r="D51" s="460"/>
      <c r="E51" s="84"/>
    </row>
    <row r="52" spans="1:5">
      <c r="A52" s="45">
        <v>3231</v>
      </c>
      <c r="B52" s="44" t="s">
        <v>136</v>
      </c>
      <c r="C52" s="331"/>
      <c r="D52" s="460"/>
      <c r="E52" s="84"/>
    </row>
    <row r="53" spans="1:5">
      <c r="A53" s="45">
        <v>3232</v>
      </c>
      <c r="B53" s="44" t="s">
        <v>137</v>
      </c>
      <c r="C53" s="331"/>
      <c r="D53" s="460">
        <f>375+75</f>
        <v>450</v>
      </c>
      <c r="E53" s="84"/>
    </row>
    <row r="54" spans="1:5">
      <c r="A54" s="45">
        <v>3234</v>
      </c>
      <c r="B54" s="44" t="s">
        <v>138</v>
      </c>
      <c r="C54" s="331"/>
      <c r="D54" s="460"/>
      <c r="E54" s="84"/>
    </row>
    <row r="55" spans="1:5" ht="30">
      <c r="A55" s="45">
        <v>3236</v>
      </c>
      <c r="B55" s="44" t="s">
        <v>153</v>
      </c>
      <c r="C55" s="331"/>
      <c r="D55" s="460"/>
      <c r="E55" s="84"/>
    </row>
    <row r="56" spans="1:5" ht="45">
      <c r="A56" s="45">
        <v>3237</v>
      </c>
      <c r="B56" s="44" t="s">
        <v>139</v>
      </c>
      <c r="C56" s="331"/>
      <c r="D56" s="460"/>
      <c r="E56" s="84"/>
    </row>
    <row r="57" spans="1:5">
      <c r="A57" s="45">
        <v>3241</v>
      </c>
      <c r="B57" s="44" t="s">
        <v>140</v>
      </c>
      <c r="C57" s="331"/>
      <c r="D57" s="460"/>
      <c r="E57" s="84"/>
    </row>
    <row r="58" spans="1:5">
      <c r="A58" s="45">
        <v>3242</v>
      </c>
      <c r="B58" s="44" t="s">
        <v>141</v>
      </c>
      <c r="C58" s="331"/>
      <c r="D58" s="460"/>
      <c r="E58" s="84"/>
    </row>
    <row r="59" spans="1:5">
      <c r="A59" s="45">
        <v>3243</v>
      </c>
      <c r="B59" s="44" t="s">
        <v>142</v>
      </c>
      <c r="C59" s="331"/>
      <c r="D59" s="460"/>
      <c r="E59" s="84"/>
    </row>
    <row r="60" spans="1:5">
      <c r="A60" s="45">
        <v>3245</v>
      </c>
      <c r="B60" s="44" t="s">
        <v>143</v>
      </c>
      <c r="C60" s="331"/>
      <c r="D60" s="460"/>
      <c r="E60" s="84"/>
    </row>
    <row r="61" spans="1:5">
      <c r="A61" s="45">
        <v>3246</v>
      </c>
      <c r="B61" s="44" t="s">
        <v>144</v>
      </c>
      <c r="C61" s="331">
        <v>3464.5</v>
      </c>
      <c r="D61" s="460">
        <f>12264+2379</f>
        <v>14643</v>
      </c>
      <c r="E61" s="84"/>
    </row>
    <row r="62" spans="1:5">
      <c r="A62" s="30"/>
      <c r="C62" s="25"/>
      <c r="D62" s="461"/>
      <c r="E62" s="84"/>
    </row>
    <row r="63" spans="1:5">
      <c r="A63" s="31"/>
      <c r="C63" s="25"/>
      <c r="D63" s="461"/>
      <c r="E63" s="84"/>
    </row>
    <row r="64" spans="1:5">
      <c r="A64" s="46" t="s">
        <v>159</v>
      </c>
      <c r="B64" s="44"/>
      <c r="C64" s="330">
        <f>SUM(C65:C67)</f>
        <v>89833</v>
      </c>
      <c r="D64" s="462">
        <f>SUM(D65:D67)</f>
        <v>21921.19</v>
      </c>
      <c r="E64" s="84"/>
    </row>
    <row r="65" spans="1:5">
      <c r="A65" s="45">
        <v>5100</v>
      </c>
      <c r="B65" s="44" t="s">
        <v>412</v>
      </c>
      <c r="C65" s="331">
        <v>89833</v>
      </c>
      <c r="D65" s="460">
        <v>21921.19</v>
      </c>
      <c r="E65" s="84"/>
    </row>
    <row r="66" spans="1:5">
      <c r="A66" s="45">
        <v>5220</v>
      </c>
      <c r="B66" s="44" t="s">
        <v>336</v>
      </c>
      <c r="C66" s="331"/>
      <c r="D66" s="460"/>
      <c r="E66" s="84"/>
    </row>
    <row r="67" spans="1:5">
      <c r="A67" s="45">
        <v>5230</v>
      </c>
      <c r="B67" s="44" t="s">
        <v>337</v>
      </c>
      <c r="C67" s="331"/>
      <c r="D67" s="460"/>
      <c r="E67" s="84"/>
    </row>
    <row r="68" spans="1:5">
      <c r="A68" s="30"/>
      <c r="C68" s="25"/>
      <c r="D68" s="461"/>
      <c r="E68" s="84"/>
    </row>
    <row r="69" spans="1:5">
      <c r="A69" s="2"/>
      <c r="C69" s="25"/>
      <c r="D69" s="461"/>
      <c r="E69" s="84"/>
    </row>
    <row r="70" spans="1:5">
      <c r="A70" s="43" t="s">
        <v>160</v>
      </c>
      <c r="B70" s="44"/>
      <c r="C70" s="331">
        <f>C10-C44</f>
        <v>0</v>
      </c>
      <c r="D70" s="460">
        <f>D10-D44</f>
        <v>-0.26000000000203727</v>
      </c>
      <c r="E70" s="84"/>
    </row>
    <row r="71" spans="1:5" ht="30">
      <c r="A71" s="45">
        <v>1</v>
      </c>
      <c r="B71" s="44" t="s">
        <v>145</v>
      </c>
      <c r="C71" s="331"/>
      <c r="D71" s="460"/>
      <c r="E71" s="84"/>
    </row>
    <row r="72" spans="1:5">
      <c r="A72" s="45">
        <v>2</v>
      </c>
      <c r="B72" s="44" t="s">
        <v>146</v>
      </c>
      <c r="C72" s="331"/>
      <c r="D72" s="460"/>
      <c r="E72" s="84"/>
    </row>
    <row r="73" spans="1:5">
      <c r="A73" s="45">
        <v>3</v>
      </c>
      <c r="B73" s="44" t="s">
        <v>147</v>
      </c>
      <c r="C73" s="8"/>
      <c r="D73" s="460"/>
      <c r="E73" s="84"/>
    </row>
    <row r="74" spans="1:5">
      <c r="A74" s="45">
        <v>4</v>
      </c>
      <c r="B74" s="44" t="s">
        <v>294</v>
      </c>
      <c r="C74" s="8"/>
      <c r="D74" s="460"/>
      <c r="E74" s="84"/>
    </row>
    <row r="75" spans="1:5">
      <c r="A75" s="45">
        <v>5</v>
      </c>
      <c r="B75" s="44" t="s">
        <v>148</v>
      </c>
      <c r="C75" s="8"/>
      <c r="D75" s="460"/>
      <c r="E75" s="84"/>
    </row>
    <row r="76" spans="1:5">
      <c r="A76" s="45">
        <v>6</v>
      </c>
      <c r="B76" s="44" t="s">
        <v>149</v>
      </c>
      <c r="C76" s="8"/>
      <c r="D76" s="460"/>
      <c r="E76" s="84"/>
    </row>
    <row r="77" spans="1:5">
      <c r="A77" s="45">
        <v>7</v>
      </c>
      <c r="B77" s="44" t="s">
        <v>150</v>
      </c>
      <c r="C77" s="8"/>
      <c r="D77" s="460"/>
      <c r="E77" s="84"/>
    </row>
    <row r="78" spans="1:5">
      <c r="A78" s="45">
        <v>8</v>
      </c>
      <c r="B78" s="44" t="s">
        <v>151</v>
      </c>
      <c r="C78" s="8"/>
      <c r="D78" s="460"/>
      <c r="E78" s="84"/>
    </row>
    <row r="79" spans="1:5">
      <c r="A79" s="45">
        <v>9</v>
      </c>
      <c r="B79" s="44" t="s">
        <v>152</v>
      </c>
      <c r="C79" s="8"/>
      <c r="D79" s="460"/>
      <c r="E79" s="84"/>
    </row>
    <row r="80" spans="1:5">
      <c r="D80" s="461"/>
    </row>
    <row r="81" spans="1:9">
      <c r="D81" s="461"/>
    </row>
    <row r="82" spans="1:9">
      <c r="D82" s="461"/>
    </row>
    <row r="83" spans="1:9">
      <c r="A83" s="2"/>
      <c r="B83" s="2"/>
      <c r="D83" s="461"/>
    </row>
    <row r="84" spans="1:9">
      <c r="A84" s="53" t="s">
        <v>96</v>
      </c>
      <c r="B84" s="2"/>
      <c r="D84" s="461"/>
      <c r="E84" s="5"/>
    </row>
    <row r="85" spans="1:9">
      <c r="A85" s="2"/>
      <c r="B85" s="2"/>
      <c r="D85" s="461"/>
      <c r="E85"/>
      <c r="F85"/>
      <c r="G85"/>
      <c r="H85"/>
      <c r="I85"/>
    </row>
    <row r="86" spans="1:9">
      <c r="A86" s="2"/>
      <c r="B86" s="2"/>
      <c r="D86" s="464"/>
      <c r="E86"/>
      <c r="F86"/>
      <c r="G86"/>
      <c r="H86"/>
      <c r="I86"/>
    </row>
    <row r="87" spans="1:9">
      <c r="A87"/>
      <c r="B87" s="53" t="s">
        <v>343</v>
      </c>
      <c r="D87" s="464"/>
      <c r="E87"/>
      <c r="F87"/>
      <c r="G87"/>
      <c r="H87"/>
      <c r="I87"/>
    </row>
    <row r="88" spans="1:9">
      <c r="A88"/>
      <c r="B88" s="2" t="s">
        <v>344</v>
      </c>
      <c r="D88" s="464"/>
      <c r="E88"/>
      <c r="F88"/>
      <c r="G88"/>
      <c r="H88"/>
      <c r="I88"/>
    </row>
    <row r="89" spans="1:9" customFormat="1" ht="12.75">
      <c r="B89" s="51" t="s">
        <v>103</v>
      </c>
      <c r="D89" s="465"/>
    </row>
    <row r="90" spans="1:9" customFormat="1" ht="12.75">
      <c r="D90" s="465"/>
    </row>
    <row r="91" spans="1:9" customFormat="1" ht="12.75">
      <c r="D91" s="465"/>
    </row>
    <row r="92" spans="1:9" customFormat="1" ht="12.75">
      <c r="D92" s="465"/>
    </row>
    <row r="93" spans="1:9" customFormat="1" ht="12.75">
      <c r="D93" s="465"/>
    </row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9.5</vt:lpstr>
      <vt:lpstr>ფორმა 9.4</vt:lpstr>
      <vt:lpstr>ფორმა 9.6</vt:lpstr>
      <vt:lpstr>ფორმა N 9.7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USER-1</cp:lastModifiedBy>
  <cp:lastPrinted>2016-10-21T12:49:26Z</cp:lastPrinted>
  <dcterms:created xsi:type="dcterms:W3CDTF">2011-12-27T13:20:18Z</dcterms:created>
  <dcterms:modified xsi:type="dcterms:W3CDTF">2016-10-21T13:34:10Z</dcterms:modified>
</cp:coreProperties>
</file>