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0" yWindow="60" windowWidth="15600" windowHeight="9240" tabRatio="954" firstSheet="3" activeTab="3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N5" sheetId="47" r:id="rId8"/>
    <sheet name="ფორმა 4.4" sheetId="34" r:id="rId9"/>
    <sheet name="ფორმა 4.5" sheetId="55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</sheets>
  <externalReferences>
    <externalReference r:id="rId31"/>
    <externalReference r:id="rId32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N4.1'!$B$9:$D$24</definedName>
    <definedName name="_xlnm._FilterDatabase" localSheetId="7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8">#REF!</definedName>
    <definedName name="Date" localSheetId="9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7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4.2'!$A$1:$I$37</definedName>
    <definedName name="_xlnm.Print_Area" localSheetId="8">'ფორმა 4.4'!$A$1:$H$46</definedName>
    <definedName name="_xlnm.Print_Area" localSheetId="9">'ფორმა 4.5'!$A$1:$L$49</definedName>
    <definedName name="_xlnm.Print_Area" localSheetId="11">'ფორმა 5.2'!$A$1:$I$29</definedName>
    <definedName name="_xlnm.Print_Area" localSheetId="13">'ფორმა 5.4'!$A$1:$H$46</definedName>
    <definedName name="_xlnm.Print_Area" localSheetId="14">'ფორმა 5.5'!$A$1:$L$49</definedName>
    <definedName name="_xlnm.Print_Area" localSheetId="23">'ფორმა 9.3'!$A$1:$G$28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9.7'!$A$1:$I$77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N4.1'!$A$1:$D$39</definedName>
    <definedName name="_xlnm.Print_Area" localSheetId="7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N8'!$A$1:$J$21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52511"/>
</workbook>
</file>

<file path=xl/calcChain.xml><?xml version="1.0" encoding="utf-8"?>
<calcChain xmlns="http://schemas.openxmlformats.org/spreadsheetml/2006/main">
  <c r="I67" i="35" l="1"/>
  <c r="D64" i="12"/>
  <c r="A6" i="55"/>
  <c r="G23" i="29" l="1"/>
  <c r="C25" i="26"/>
  <c r="D25" i="40"/>
  <c r="A5" i="9" l="1"/>
  <c r="K35" i="55" l="1"/>
  <c r="A5" i="41" l="1"/>
  <c r="A5" i="35"/>
  <c r="A5" i="39"/>
  <c r="A5" i="32"/>
  <c r="A5" i="33"/>
  <c r="A5" i="25"/>
  <c r="A5" i="17"/>
  <c r="A5" i="16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I34" i="44" l="1"/>
  <c r="H34" i="44"/>
  <c r="D31" i="7" l="1"/>
  <c r="C31" i="7"/>
  <c r="D27" i="7"/>
  <c r="D26" i="7" s="1"/>
  <c r="C27" i="7"/>
  <c r="C26" i="7" s="1"/>
  <c r="D19" i="7"/>
  <c r="C19" i="7"/>
  <c r="D16" i="7"/>
  <c r="C16" i="7"/>
  <c r="D12" i="7"/>
  <c r="C12" i="7"/>
  <c r="D10" i="7"/>
  <c r="D31" i="3"/>
  <c r="C31" i="3"/>
  <c r="D9" i="7" l="1"/>
  <c r="C10" i="7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 s="1"/>
  <c r="K35" i="46"/>
  <c r="H34" i="45"/>
  <c r="G34" i="45"/>
  <c r="I15" i="43"/>
  <c r="H15" i="43"/>
  <c r="G15" i="43"/>
  <c r="D27" i="3" l="1"/>
  <c r="C27" i="3"/>
  <c r="D17" i="28" l="1"/>
  <c r="C17" i="28"/>
  <c r="C12" i="3" l="1"/>
  <c r="I23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D38" i="40"/>
  <c r="C38" i="40"/>
  <c r="D34" i="40"/>
  <c r="C34" i="40"/>
  <c r="D19" i="40"/>
  <c r="C25" i="40"/>
  <c r="C19" i="40" s="1"/>
  <c r="D16" i="40"/>
  <c r="C16" i="40"/>
  <c r="D12" i="40"/>
  <c r="C12" i="40"/>
  <c r="A6" i="40"/>
  <c r="D15" i="40" l="1"/>
  <c r="D11" i="40" s="1"/>
  <c r="C15" i="40"/>
  <c r="C11" i="40" s="1"/>
  <c r="H39" i="10" l="1"/>
  <c r="H36" i="10" s="1"/>
  <c r="H32" i="10"/>
  <c r="H24" i="10"/>
  <c r="H19" i="10"/>
  <c r="H17" i="10" s="1"/>
  <c r="H14" i="10"/>
  <c r="A4" i="39" l="1"/>
  <c r="A4" i="35" l="1"/>
  <c r="H34" i="34" l="1"/>
  <c r="G34" i="34"/>
  <c r="A4" i="34"/>
  <c r="A4" i="33" l="1"/>
  <c r="A4" i="32"/>
  <c r="I34" i="30" l="1"/>
  <c r="H34" i="30"/>
  <c r="A4" i="30"/>
  <c r="H23" i="29"/>
  <c r="A4" i="29"/>
  <c r="A5" i="28" l="1"/>
  <c r="D25" i="27"/>
  <c r="C25" i="27"/>
  <c r="A5" i="27"/>
  <c r="D25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A4" i="17" l="1"/>
  <c r="A4" i="16"/>
  <c r="A4" i="10"/>
  <c r="A4" i="9"/>
  <c r="A4" i="12"/>
  <c r="A5" i="5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7" i="10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7" i="10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C11" i="5"/>
  <c r="D19" i="3"/>
  <c r="C19" i="3"/>
  <c r="D16" i="3"/>
  <c r="C16" i="3"/>
  <c r="D12" i="3"/>
  <c r="D10" i="5" l="1"/>
  <c r="C10" i="5"/>
  <c r="C26" i="3"/>
  <c r="C10" i="3" s="1"/>
  <c r="D10" i="3"/>
  <c r="B9" i="10"/>
  <c r="D10" i="12"/>
  <c r="D44" i="12"/>
  <c r="J9" i="10"/>
  <c r="D26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<sst xmlns="http://schemas.openxmlformats.org/spreadsheetml/2006/main" count="1602" uniqueCount="805">
  <si>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</si>
  <si>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</si>
  <si>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</si>
  <si>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</si>
  <si>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</si>
  <si>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</si>
  <si>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</si>
  <si>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</si>
  <si>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</si>
  <si>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</si>
  <si>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</si>
  <si>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</si>
  <si>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</si>
  <si>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</si>
  <si>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</si>
  <si>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</si>
  <si>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</si>
  <si>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</si>
  <si>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</si>
  <si>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</si>
  <si>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</si>
  <si>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</si>
  <si>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</si>
  <si>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</si>
  <si>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</si>
  <si>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</si>
  <si>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</si>
  <si>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</si>
  <si>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</si>
  <si>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</si>
  <si>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</si>
  <si>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</si>
  <si>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</si>
  <si>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</si>
  <si>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</si>
  <si>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</si>
  <si>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</si>
  <si>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</si>
  <si>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</si>
  <si>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</si>
  <si>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</si>
  <si>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</si>
  <si>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</si>
  <si>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</si>
  <si>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</si>
  <si>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</si>
  <si>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</si>
  <si>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</si>
  <si>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</si>
  <si>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</si>
  <si>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</si>
  <si>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</si>
  <si>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</si>
  <si>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</si>
  <si>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</si>
  <si>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</si>
  <si>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</si>
  <si>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</si>
  <si>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</si>
  <si>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</si>
  <si>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</si>
  <si>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</si>
  <si>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</si>
  <si>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</si>
  <si>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</si>
  <si>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</si>
  <si>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</si>
  <si>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</si>
  <si>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</si>
  <si>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</si>
  <si>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</si>
  <si>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</si>
  <si>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</si>
  <si>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</si>
  <si>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</si>
  <si>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</si>
  <si>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</si>
  <si>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</si>
  <si>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</si>
  <si>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</si>
  <si>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</si>
  <si>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</si>
  <si>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</si>
  <si>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</si>
  <si>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</si>
  <si>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</si>
  <si>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</si>
  <si>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</si>
  <si>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</si>
  <si>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</si>
  <si>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</si>
  <si>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</si>
  <si>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</si>
  <si>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</si>
  <si>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</si>
  <si>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</si>
  <si>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</si>
  <si>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</si>
  <si>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</si>
  <si>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</si>
  <si>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</si>
  <si>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</si>
  <si>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</si>
  <si>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</si>
  <si>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</si>
  <si>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</si>
  <si>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</si>
  <si>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</si>
  <si>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</si>
  <si>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</si>
  <si>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</si>
  <si>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</si>
  <si>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</si>
  <si>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</si>
  <si>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</si>
  <si>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</si>
  <si>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</si>
  <si>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</si>
  <si>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</si>
  <si>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</si>
  <si>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</si>
  <si>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</si>
  <si>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</si>
  <si>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</si>
  <si>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</si>
  <si>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</si>
  <si>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</si>
  <si>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</si>
  <si>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</si>
  <si>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</si>
  <si>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</si>
  <si>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</si>
  <si>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</si>
  <si>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</si>
  <si>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</si>
  <si>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</si>
  <si>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</si>
  <si>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</si>
  <si>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</si>
  <si>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</si>
  <si>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</si>
  <si>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</si>
  <si>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</si>
  <si>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</si>
  <si>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</si>
  <si>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</si>
  <si>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</si>
  <si>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</si>
  <si>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</si>
  <si>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</si>
  <si>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</si>
  <si>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</si>
  <si>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</si>
  <si>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</si>
  <si>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</si>
  <si>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</si>
  <si>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</si>
  <si>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</si>
  <si>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</si>
  <si>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</si>
  <si>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</si>
  <si>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</si>
  <si>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</si>
  <si>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</si>
  <si>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</si>
  <si>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</si>
  <si>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</si>
  <si>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</si>
  <si>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</si>
  <si>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</si>
  <si>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</si>
  <si>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</si>
  <si>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</si>
  <si>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</si>
  <si>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</si>
  <si>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</si>
  <si>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</si>
  <si>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</si>
  <si>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</si>
  <si>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</si>
  <si>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</si>
  <si>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</si>
  <si>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</si>
  <si>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</si>
  <si>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</si>
  <si>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</si>
  <si>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</si>
  <si>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</si>
  <si>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</si>
  <si>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</si>
  <si>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</si>
  <si>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</si>
  <si>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</si>
  <si>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</si>
  <si>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</si>
  <si>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</si>
  <si>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</si>
  <si>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</si>
  <si>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</si>
  <si>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</si>
  <si>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</si>
  <si>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</si>
  <si>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</si>
  <si>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</si>
  <si>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</si>
  <si>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</si>
  <si>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</si>
  <si>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</si>
  <si>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</si>
  <si>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</si>
  <si>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</si>
  <si>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</si>
  <si>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</si>
  <si>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</si>
  <si>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</si>
  <si>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</si>
  <si>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</si>
  <si>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</si>
  <si>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</si>
  <si>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</si>
  <si>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</si>
  <si>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</si>
  <si>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</si>
  <si>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</si>
  <si>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</si>
  <si>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</si>
  <si>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</si>
  <si>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</si>
  <si>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</si>
  <si>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</si>
  <si>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</si>
  <si>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</si>
  <si>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</si>
  <si>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</si>
  <si>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</si>
  <si>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</si>
  <si>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</si>
  <si>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</si>
  <si>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</si>
  <si>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</si>
  <si>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</si>
  <si>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</si>
  <si>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</si>
  <si>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</si>
  <si>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</si>
  <si>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</si>
  <si>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</si>
  <si>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</si>
  <si>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</si>
  <si>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</si>
  <si>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</si>
  <si>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</si>
  <si>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</si>
  <si>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</si>
  <si>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</si>
  <si>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</si>
  <si>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</si>
  <si>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</si>
  <si>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</si>
  <si>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</si>
  <si>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</si>
  <si>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</si>
  <si>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</si>
  <si>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</si>
  <si>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</si>
  <si>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</si>
  <si>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</si>
  <si>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</si>
  <si>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</si>
  <si>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</si>
  <si>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</si>
  <si>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</si>
  <si>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</si>
  <si>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</si>
  <si>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</si>
  <si>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</si>
  <si>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</si>
  <si>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</si>
  <si>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</si>
  <si>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</si>
  <si>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</si>
  <si>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</si>
  <si>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</si>
  <si>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</si>
  <si>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</si>
  <si>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</si>
  <si>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</si>
  <si>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</si>
  <si>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</si>
  <si>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</si>
  <si>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</si>
  <si>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</si>
  <si>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</si>
  <si>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</si>
  <si>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</si>
  <si>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</si>
  <si>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</si>
  <si>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</si>
  <si>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</si>
  <si>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</si>
  <si>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</si>
  <si>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</si>
  <si>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</si>
  <si>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</si>
  <si>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</si>
  <si>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</si>
  <si>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</si>
  <si>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</si>
  <si>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</si>
  <si>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</si>
  <si>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</si>
  <si>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</si>
  <si>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</si>
  <si>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</si>
  <si>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</si>
  <si>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</si>
  <si>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</si>
  <si>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</si>
  <si>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</si>
  <si>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</si>
  <si>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</si>
  <si>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</si>
  <si>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</si>
  <si>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</si>
  <si>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</si>
  <si>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</si>
  <si>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</si>
  <si>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</si>
  <si>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</si>
  <si>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</si>
  <si>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</si>
  <si>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</si>
  <si>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</si>
  <si>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</si>
  <si>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</si>
  <si>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</si>
  <si>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</si>
  <si>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</si>
  <si>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</si>
  <si>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</si>
  <si>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</si>
  <si>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</si>
  <si>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</si>
  <si>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</si>
  <si>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</si>
  <si>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</si>
  <si>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</si>
  <si>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</si>
  <si>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</si>
  <si>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</si>
  <si>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</si>
  <si>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</si>
  <si>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</si>
  <si>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</si>
  <si>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</si>
  <si>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</si>
  <si>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</si>
  <si>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</si>
  <si>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</si>
  <si>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</si>
  <si>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</si>
  <si>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</si>
  <si>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</si>
  <si>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</si>
  <si>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</si>
  <si>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</si>
  <si>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</si>
  <si>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</si>
  <si>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</si>
  <si>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</si>
  <si>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</si>
  <si>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</si>
  <si>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</si>
  <si>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</si>
  <si>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</si>
  <si>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</si>
  <si>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</si>
  <si>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</si>
  <si>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</si>
  <si>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</si>
  <si>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</si>
  <si>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</si>
  <si>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</si>
  <si>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</si>
  <si>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</si>
  <si>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</si>
  <si>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</si>
  <si>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</si>
  <si>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</si>
  <si>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</si>
  <si>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</si>
  <si>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</si>
  <si>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</si>
  <si>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</si>
  <si>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</si>
  <si>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</si>
  <si>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</si>
  <si>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</si>
  <si>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</si>
  <si>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</si>
  <si>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</si>
  <si>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</si>
  <si>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</si>
  <si>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</si>
  <si>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</si>
  <si>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</si>
  <si>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</si>
  <si>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</si>
  <si>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</si>
  <si>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</si>
  <si>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</si>
  <si>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</si>
  <si>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</si>
  <si>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</si>
  <si>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</si>
  <si>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</si>
  <si>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</si>
  <si>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</si>
  <si>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</si>
  <si>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</si>
  <si>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</si>
  <si>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</si>
  <si>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</si>
  <si>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</si>
  <si>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</si>
  <si>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</si>
  <si>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</si>
  <si>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</si>
  <si>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</si>
  <si>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</si>
  <si>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</si>
  <si>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</si>
  <si>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</si>
  <si>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</si>
  <si>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</si>
  <si>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</si>
  <si>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</si>
  <si>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</si>
  <si>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</si>
  <si>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</si>
  <si>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</si>
  <si>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</si>
  <si>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</si>
  <si>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</si>
  <si>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</si>
  <si>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</si>
  <si>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</si>
  <si>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</si>
  <si>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</si>
  <si>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</si>
  <si>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</si>
  <si>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</si>
  <si>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</si>
  <si>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</si>
  <si>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</si>
  <si>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</si>
  <si>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</si>
  <si>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</si>
  <si>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</si>
  <si>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</si>
  <si>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</si>
  <si>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</si>
  <si>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</si>
  <si>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</si>
  <si>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</si>
  <si>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</si>
  <si>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</si>
  <si>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</si>
  <si>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</si>
  <si>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</si>
  <si>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</si>
  <si>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</si>
  <si>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</si>
  <si>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</si>
  <si>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</si>
  <si>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</si>
  <si>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</si>
  <si>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</si>
  <si>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</si>
  <si>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</si>
  <si>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</si>
  <si>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</si>
  <si>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</si>
  <si>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</si>
  <si>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</si>
  <si>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</si>
  <si>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</si>
  <si>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</si>
  <si>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</si>
  <si>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</si>
  <si>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</si>
  <si>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</si>
  <si>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</si>
  <si>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</si>
  <si>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</si>
  <si>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</si>
  <si>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</si>
  <si>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</si>
  <si>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</si>
  <si>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</si>
  <si>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</si>
  <si>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</si>
  <si>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</si>
  <si>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</si>
  <si>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</si>
  <si>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</si>
  <si>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</si>
  <si>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</si>
  <si>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</si>
  <si>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</si>
  <si>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</si>
  <si>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</si>
  <si>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</si>
  <si>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</si>
  <si>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</si>
  <si>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მპგ "ევროპული საქართველო-მოძრაობა თავისუფლებისთვის"</t>
  </si>
  <si>
    <t>მომსახურების ხარჯი</t>
  </si>
  <si>
    <t>თეონა</t>
  </si>
  <si>
    <t>ოთანაძე</t>
  </si>
  <si>
    <t>პრესასთან ურთიერთობის სამსახური,სპეციალისტი</t>
  </si>
  <si>
    <t>გიორგი</t>
  </si>
  <si>
    <t>გათენაშვილი</t>
  </si>
  <si>
    <t>სოციალური მედიის სპეციალისტი</t>
  </si>
  <si>
    <t>დავით</t>
  </si>
  <si>
    <t>ებანოიძე</t>
  </si>
  <si>
    <t>ოპერატორი</t>
  </si>
  <si>
    <t xml:space="preserve">ლევან </t>
  </si>
  <si>
    <t>სარაჯევი</t>
  </si>
  <si>
    <t>ინფორმაციული ტექნოლოგიების სამსახურის უფროსი</t>
  </si>
  <si>
    <t>ვლადიმერ</t>
  </si>
  <si>
    <t>ლომსაძე</t>
  </si>
  <si>
    <t>იურიდიული სამსახურის უფროსი</t>
  </si>
  <si>
    <t xml:space="preserve">ბესარიონ </t>
  </si>
  <si>
    <t>არველაძე</t>
  </si>
  <si>
    <t>რეგიონალური სამსახური, სპეციალისტი</t>
  </si>
  <si>
    <t>ნინო</t>
  </si>
  <si>
    <t>გოგოლიძე</t>
  </si>
  <si>
    <t>ბუღალტერი</t>
  </si>
  <si>
    <t xml:space="preserve">ზაური </t>
  </si>
  <si>
    <t>სესიტაშვილი</t>
  </si>
  <si>
    <t>მატ-ტექნიკ.უზრუნვ. და შესყიდვების სამსახურის უფროსი</t>
  </si>
  <si>
    <t>სიდამონიძე</t>
  </si>
  <si>
    <t>მატ-ტექნიკ.უზრუნვ. და შესყიდვების სამსახურის სპეციალისტი</t>
  </si>
  <si>
    <t xml:space="preserve">ინგა </t>
  </si>
  <si>
    <t>მატ-ტექნიკ.უზრუნვ. და შესყიდვების სამსახური დამლაგებელი</t>
  </si>
  <si>
    <t>ვარდოსანიძე</t>
  </si>
  <si>
    <t>მატ-ტექნიკ.უზრუნვ. და შესყიდვების სამსახური მძღოლი</t>
  </si>
  <si>
    <t xml:space="preserve">კობა </t>
  </si>
  <si>
    <t>შურღაია</t>
  </si>
  <si>
    <t>თბილისი, დ. გულუას ქ. 1 (სასტ. "ასტერიონ პალასის" მე-2 სართ)</t>
  </si>
  <si>
    <t xml:space="preserve"> 11 თვე</t>
  </si>
  <si>
    <t>401956219</t>
  </si>
  <si>
    <t>შპს "ლინდა"</t>
  </si>
  <si>
    <t>თბილისი, დ. გულუას ქ. 1 (სასტ. "ასტერიონ პალასის" მე-3 და მე-4 სართ)</t>
  </si>
  <si>
    <t>9 თვე</t>
  </si>
  <si>
    <t>თბილისი, ალ.ყაზბეგის გამზ.# 47</t>
  </si>
  <si>
    <t>12 თვე</t>
  </si>
  <si>
    <t>01009007857</t>
  </si>
  <si>
    <t>პაატა</t>
  </si>
  <si>
    <t>შენგელია</t>
  </si>
  <si>
    <t>თბილისი, პეკინის №34/ალ. ყაზბეგის გამზ. №2 (შენობა №1)</t>
  </si>
  <si>
    <t>205272863</t>
  </si>
  <si>
    <t>შპს ”ბიზნეს ცენტრი საბურთალო”</t>
  </si>
  <si>
    <t>თბილისი, ხიზანიშვილის ქ. №15</t>
  </si>
  <si>
    <t>შპს ”ლიდერ თრეიდი”</t>
  </si>
  <si>
    <t>209437420</t>
  </si>
  <si>
    <t>01019008803</t>
  </si>
  <si>
    <t>ბონდო</t>
  </si>
  <si>
    <t>ყაზიშვილი</t>
  </si>
  <si>
    <t>თბილისი, წმინდა ქეთევან დედოფლის გამზირი 65ა</t>
  </si>
  <si>
    <t>11 თვე</t>
  </si>
  <si>
    <t>თბილისი, ვარკეთილი-3 3მ/რ,კორპ.304, 1 სართ.</t>
  </si>
  <si>
    <t>ირაკლი</t>
  </si>
  <si>
    <t>ვაშაკიძე</t>
  </si>
  <si>
    <t>01011029634</t>
  </si>
  <si>
    <t>თბილისი, მირცხულავას ქ. 10</t>
  </si>
  <si>
    <t>თამარ</t>
  </si>
  <si>
    <t>ფურცხვანიძე</t>
  </si>
  <si>
    <t>01019014262</t>
  </si>
  <si>
    <t>01024027019</t>
  </si>
  <si>
    <t>რევაზ</t>
  </si>
  <si>
    <t>ქვარცხავა</t>
  </si>
  <si>
    <t>თბილისი, ლადო ასათიანის ქ. 52</t>
  </si>
  <si>
    <t>10 თვე</t>
  </si>
  <si>
    <t>თბილისი, მოსკოვის გამზ. 37</t>
  </si>
  <si>
    <t>ავთანდილ</t>
  </si>
  <si>
    <t>ბუჩუკური</t>
  </si>
  <si>
    <t>01029003648</t>
  </si>
  <si>
    <t>თბილისი, გურამიშვილის გამზ. 21</t>
  </si>
  <si>
    <t xml:space="preserve">თეიმურაზ </t>
  </si>
  <si>
    <t>დიასამიძე</t>
  </si>
  <si>
    <t>61001005634</t>
  </si>
  <si>
    <t>01030019711</t>
  </si>
  <si>
    <t>მანანა</t>
  </si>
  <si>
    <t>მაკასარაშვილი</t>
  </si>
  <si>
    <t>თბილისი, დიმიტრი უზნაძის ქ. 33</t>
  </si>
  <si>
    <t>31001011053</t>
  </si>
  <si>
    <t>მერაბ</t>
  </si>
  <si>
    <t>ოკინაშვილი</t>
  </si>
  <si>
    <t>ქ.მცხეთა, სამხედროს ქუჩა, უსინათლოთა საზ.საცხ.კორპ.მიმდ.</t>
  </si>
  <si>
    <t>15 თვე</t>
  </si>
  <si>
    <t>01008000927</t>
  </si>
  <si>
    <t>ნოღაიდელი</t>
  </si>
  <si>
    <t>ბათუმი, მ. აბაშიძის ქ. 53</t>
  </si>
  <si>
    <t>61009004129</t>
  </si>
  <si>
    <t xml:space="preserve">რამაზ </t>
  </si>
  <si>
    <t>ბოლქვაძე</t>
  </si>
  <si>
    <t>ხულო, ჭავჭავაძის ქ. 2</t>
  </si>
  <si>
    <t>61010008215</t>
  </si>
  <si>
    <t>მავილე</t>
  </si>
  <si>
    <t>დავითაძე</t>
  </si>
  <si>
    <t>დაბა შუახევი, რუსთაველის ქ.16</t>
  </si>
  <si>
    <t>26001001511</t>
  </si>
  <si>
    <t>თეა</t>
  </si>
  <si>
    <t>ორაგველიძე</t>
  </si>
  <si>
    <t>ქ.ლანჩხუთი ჟორდანიას ქ.116</t>
  </si>
  <si>
    <t>33001004331</t>
  </si>
  <si>
    <t>ვახტანგ</t>
  </si>
  <si>
    <t>ბერიშვილი</t>
  </si>
  <si>
    <t>ოზურგეთი, გურიას ქ.8</t>
  </si>
  <si>
    <t>ლამზირა</t>
  </si>
  <si>
    <t>დვალიშვილი</t>
  </si>
  <si>
    <t>ქ.ზესტაფონი, ფარნავაზ მეფეს ქ.#12</t>
  </si>
  <si>
    <t>გურამი</t>
  </si>
  <si>
    <t>ოქრუაძე</t>
  </si>
  <si>
    <t>ქ.თერჯოლა, კოსტავას ქ #1</t>
  </si>
  <si>
    <t>01013017693</t>
  </si>
  <si>
    <t>თემური</t>
  </si>
  <si>
    <t>ზამთარაძე</t>
  </si>
  <si>
    <t>სამტრედია, რესპუბლიკის ქ. 5</t>
  </si>
  <si>
    <t>01027035837</t>
  </si>
  <si>
    <t>მზია</t>
  </si>
  <si>
    <t>უგულავა</t>
  </si>
  <si>
    <t>ხონი, მოსე ხონელის ქ. 1</t>
  </si>
  <si>
    <t>60002006906</t>
  </si>
  <si>
    <t>ჯანელიძე</t>
  </si>
  <si>
    <t>ქუთაისი, ნიუპორტის ქ. 5</t>
  </si>
  <si>
    <t>54001007105</t>
  </si>
  <si>
    <t>ერგემლიძე</t>
  </si>
  <si>
    <t>ჭიათურა, ეგ.ნინოშვილის ქ.#17</t>
  </si>
  <si>
    <t>41001006396</t>
  </si>
  <si>
    <t>კახაბერი</t>
  </si>
  <si>
    <t>კახიძე</t>
  </si>
  <si>
    <t>ქ.ტყიბული, კ.გამსახურდიას ქ#27</t>
  </si>
  <si>
    <t>56001004037</t>
  </si>
  <si>
    <t>თაბუკაშვილი</t>
  </si>
  <si>
    <t>დაბა ხარაგაული, სოლომონ მეფის ქ.51</t>
  </si>
  <si>
    <t>221291144</t>
  </si>
  <si>
    <t>შპს "წყალტუბოპროფკურორტი"</t>
  </si>
  <si>
    <t>ქ.წყალტუბო, რუსთაველის ქ.6</t>
  </si>
  <si>
    <t>17001001286</t>
  </si>
  <si>
    <t>ირინე</t>
  </si>
  <si>
    <t>ქ.ვანი, ჯორჯიაშვილის ქ.#36</t>
  </si>
  <si>
    <t>38001011089</t>
  </si>
  <si>
    <t>მუხრანი</t>
  </si>
  <si>
    <t>სივსივაძე</t>
  </si>
  <si>
    <t>საჩხერე,თამარ მეფის ქ.5</t>
  </si>
  <si>
    <t>09001011961</t>
  </si>
  <si>
    <t>სოსო</t>
  </si>
  <si>
    <t>გრძელიძე</t>
  </si>
  <si>
    <t>ბაღდათი, აკ.წერეთლის ქ.#6ა</t>
  </si>
  <si>
    <t>19001028769</t>
  </si>
  <si>
    <t>ბერულავა</t>
  </si>
  <si>
    <t>ზუგდიდი, რუსთაველის ქ. 90</t>
  </si>
  <si>
    <t>42031001437</t>
  </si>
  <si>
    <t>ვახტანგი</t>
  </si>
  <si>
    <t>დარცმელიძე</t>
  </si>
  <si>
    <t>ფოთი, გორგასლის ქ. 24</t>
  </si>
  <si>
    <t>02001002978</t>
  </si>
  <si>
    <t>გენადი</t>
  </si>
  <si>
    <t>ჯღამაძე</t>
  </si>
  <si>
    <t>აბაშა,თავისუფლების ქ.50 ბ.6</t>
  </si>
  <si>
    <t>58001006638</t>
  </si>
  <si>
    <t>რომეო</t>
  </si>
  <si>
    <t>ჭითავა</t>
  </si>
  <si>
    <t>14 თვე</t>
  </si>
  <si>
    <t>ხობი, ცოტნე დადიანის N208</t>
  </si>
  <si>
    <t>39001020966</t>
  </si>
  <si>
    <t>ნონა</t>
  </si>
  <si>
    <t>კუპრეიშვილი</t>
  </si>
  <si>
    <t>სენაკი,დ.ვახანიას ქ.#10</t>
  </si>
  <si>
    <t>35001045369</t>
  </si>
  <si>
    <t>პაპუნა</t>
  </si>
  <si>
    <t>პაპავა</t>
  </si>
  <si>
    <t>რუსთავი, კოსტავას გამზ. 22</t>
  </si>
  <si>
    <t>28001008957</t>
  </si>
  <si>
    <t>გასანოვი</t>
  </si>
  <si>
    <t>მარნეული, ჩოლოყაშვილის N3</t>
  </si>
  <si>
    <t>61009005988</t>
  </si>
  <si>
    <t>ქ.წალკა, არისტოტელეს #15</t>
  </si>
  <si>
    <t>15001006042</t>
  </si>
  <si>
    <t>აკაკი</t>
  </si>
  <si>
    <t>ოქრიაშვილი</t>
  </si>
  <si>
    <t>დმანისი, წმინდა ნინოს ჩიხი 1</t>
  </si>
  <si>
    <t>12001020139</t>
  </si>
  <si>
    <t>ეთერი</t>
  </si>
  <si>
    <t>მამედოვა</t>
  </si>
  <si>
    <t xml:space="preserve">ქ.გარდაბანი, აღმაშენებლის #6 </t>
  </si>
  <si>
    <t>59001032210</t>
  </si>
  <si>
    <t>ხარებაშვილი</t>
  </si>
  <si>
    <t>ქ.გორი ქუთაისის ქ. 41</t>
  </si>
  <si>
    <t>01026005055</t>
  </si>
  <si>
    <t>ჭონიაშვილი</t>
  </si>
  <si>
    <t>ქ.კასპი დავით აღმაშენებლის ქ.#80</t>
  </si>
  <si>
    <t>424066352</t>
  </si>
  <si>
    <t>შპს "მესხეთი პალასი"</t>
  </si>
  <si>
    <t>ახალციხე, ნათენაძის ქ. 2</t>
  </si>
  <si>
    <t>07001000144</t>
  </si>
  <si>
    <t>ნარცის</t>
  </si>
  <si>
    <t>კარაპეტიანი</t>
  </si>
  <si>
    <t>ახალქალაქი, თავისუფლების ქ. 97</t>
  </si>
  <si>
    <t>05001003789</t>
  </si>
  <si>
    <t>ნაზი</t>
  </si>
  <si>
    <t>გიორგაძე</t>
  </si>
  <si>
    <t>7 თვე</t>
  </si>
  <si>
    <t>დაბა ასპინძა, ვარძიის ქ.#44</t>
  </si>
  <si>
    <t>49001012385</t>
  </si>
  <si>
    <t>ლარცულიანი</t>
  </si>
  <si>
    <t>ქ.ცაგერი, კოსტავას ქ#29</t>
  </si>
  <si>
    <t>04001002669</t>
  </si>
  <si>
    <t>ციცინო</t>
  </si>
  <si>
    <t>ნეფარიძე</t>
  </si>
  <si>
    <t>ამბროლაური,კოსტავას ქ 1</t>
  </si>
  <si>
    <t>ზარიძე</t>
  </si>
  <si>
    <t>ქ.თელავი, აბანოს ქ.#1</t>
  </si>
  <si>
    <t>08001025021</t>
  </si>
  <si>
    <t>მარინე</t>
  </si>
  <si>
    <t>იდიძე</t>
  </si>
  <si>
    <t>ქ.ამეტა, რუსთაველის #58</t>
  </si>
  <si>
    <t>45001017359</t>
  </si>
  <si>
    <t>ნოდარი</t>
  </si>
  <si>
    <t>კუპრაშვილი</t>
  </si>
  <si>
    <t>ქ.ყვარელი კ.მარჯანიშვილის 43</t>
  </si>
  <si>
    <t>14001003829</t>
  </si>
  <si>
    <t>ზინა</t>
  </si>
  <si>
    <t>გელაშვილი</t>
  </si>
  <si>
    <t>დედოფლისწყარო,სტალინის ქ.41 კ.4.ბ-3</t>
  </si>
  <si>
    <t>36001002618</t>
  </si>
  <si>
    <t>როსტიაშვილი</t>
  </si>
  <si>
    <t>ქ.საგარეჯო, აღმაშენებლის ქ.#6</t>
  </si>
  <si>
    <t>13001020067</t>
  </si>
  <si>
    <t>ნათელა</t>
  </si>
  <si>
    <t>სარქისაშვილი</t>
  </si>
  <si>
    <t>გურჯაანი, ნონეშვილის გამზ.  N10</t>
  </si>
  <si>
    <t>ავტომობილი</t>
  </si>
  <si>
    <t>გრანდ ვიტარა</t>
  </si>
  <si>
    <t>სუზუკი</t>
  </si>
  <si>
    <t>PQ295QP</t>
  </si>
  <si>
    <t>28.03.2017</t>
  </si>
  <si>
    <t>რუხი, მაღალიგამავლობის, ძრავის მოცულობა 1995</t>
  </si>
  <si>
    <t>ოფისის იჯარა</t>
  </si>
  <si>
    <t>ლიბერთი</t>
  </si>
  <si>
    <t>GE12LB0123110265015000</t>
  </si>
  <si>
    <t>მოქმედი</t>
  </si>
  <si>
    <t>ირაკლი ვაშაკიძე</t>
  </si>
  <si>
    <t>თამარ ფურცხვანიძე</t>
  </si>
  <si>
    <t>რევაზ ქვარცხავა</t>
  </si>
  <si>
    <t>ავთანდილ ბუჩუკური</t>
  </si>
  <si>
    <t>თეიმურაზ დიასამიძე</t>
  </si>
  <si>
    <t>მანანა მაკასარაშვილი</t>
  </si>
  <si>
    <t>მერაბ ოკინაშვილი</t>
  </si>
  <si>
    <t>რამაზ ბოლქვაძე</t>
  </si>
  <si>
    <t>მავილე დავითაძე</t>
  </si>
  <si>
    <t>თეა ორაგველიძე</t>
  </si>
  <si>
    <t>ვახტანგ ბერიშვილი</t>
  </si>
  <si>
    <t>ლამზირა დვალიშვილი</t>
  </si>
  <si>
    <t>გურამი ოქრუაძე</t>
  </si>
  <si>
    <t>თემური ზამთარაძე</t>
  </si>
  <si>
    <t>მზია უგულავა</t>
  </si>
  <si>
    <t>გურამი ჯანელიძე</t>
  </si>
  <si>
    <t>დავით ერგემლიძე</t>
  </si>
  <si>
    <t>კახაბერი კახიძე</t>
  </si>
  <si>
    <t>გიორგი თაბუკაშვილი</t>
  </si>
  <si>
    <t>ირინე დვალიშვილი</t>
  </si>
  <si>
    <t>მუხრანი სივსივაძე</t>
  </si>
  <si>
    <t>სოსო გრძელიძე</t>
  </si>
  <si>
    <t>ირაკლი ბერულავა</t>
  </si>
  <si>
    <t>ვახტანგი დარცმელიძე</t>
  </si>
  <si>
    <t>გენადი ჯღამაძე</t>
  </si>
  <si>
    <t>რომეო ჭითავა</t>
  </si>
  <si>
    <t>ნონა კუპრეიშვილი</t>
  </si>
  <si>
    <t>პაპუნა პაპავა</t>
  </si>
  <si>
    <t>სამირ გასანოვი</t>
  </si>
  <si>
    <t>სამირ</t>
  </si>
  <si>
    <t>კახაბერი ბოლქვაძე</t>
  </si>
  <si>
    <t>აკაკი ოქრიაშვილი</t>
  </si>
  <si>
    <t>ეთერი მამედოვა</t>
  </si>
  <si>
    <t>თეიმურაზ ხარებაშვილი</t>
  </si>
  <si>
    <t>მერაბ ჭონიაშვილი</t>
  </si>
  <si>
    <t>ნარცის კარაპეტიანი</t>
  </si>
  <si>
    <t>ნაზი გიორგაძე</t>
  </si>
  <si>
    <t>ირაკლი ლარცულიანი</t>
  </si>
  <si>
    <t>ციცინო ნეფარიძე</t>
  </si>
  <si>
    <t>ნინო ზარიძე</t>
  </si>
  <si>
    <t>მარინე იდიძე</t>
  </si>
  <si>
    <t>ნოდარი კუპრაშვილი</t>
  </si>
  <si>
    <t>ზინა გელაშვილი</t>
  </si>
  <si>
    <t>მარინე როსტიაშვილი</t>
  </si>
  <si>
    <t>ნათელა სარქისაშვილი</t>
  </si>
  <si>
    <t>შენობა-ნაგებობა</t>
  </si>
  <si>
    <t>კომუნალური ხარჯი</t>
  </si>
  <si>
    <t>საკონფერენციო მომსახურება</t>
  </si>
  <si>
    <t>შპს "დეიზი"</t>
  </si>
  <si>
    <t>249271167</t>
  </si>
  <si>
    <t>6/1/2017-06/30/2017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</si>
</sst>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7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sz val="10"/>
      <color theme="1"/>
      <name val="Sylfaen"/>
      <family val="1"/>
      <charset val="204"/>
    </font>
    <font>
      <sz val="10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98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0" fontId="16" fillId="5" borderId="0" xfId="1" applyFont="1" applyFill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6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7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1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3" xfId="9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3" xfId="9" applyFont="1" applyFill="1" applyBorder="1" applyAlignment="1" applyProtection="1">
      <alignment vertical="center"/>
    </xf>
    <xf numFmtId="14" fontId="18" fillId="0" borderId="42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3" xfId="0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3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3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3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5" fillId="0" borderId="1" xfId="0" applyFont="1" applyFill="1" applyBorder="1" applyAlignment="1">
      <alignment horizontal="left" vertical="center" wrapText="1"/>
    </xf>
    <xf numFmtId="49" fontId="35" fillId="0" borderId="1" xfId="0" applyNumberFormat="1" applyFont="1" applyFill="1" applyBorder="1" applyAlignment="1">
      <alignment horizontal="left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left" vertical="center" wrapText="1"/>
    </xf>
    <xf numFmtId="49" fontId="36" fillId="0" borderId="1" xfId="0" applyNumberFormat="1" applyFont="1" applyFill="1" applyBorder="1" applyAlignment="1">
      <alignment horizontal="left" vertical="center" wrapText="1"/>
    </xf>
    <xf numFmtId="0" fontId="35" fillId="0" borderId="1" xfId="0" applyFont="1" applyFill="1" applyBorder="1" applyAlignment="1">
      <alignment horizontal="right" vertical="center" wrapText="1"/>
    </xf>
    <xf numFmtId="0" fontId="18" fillId="0" borderId="1" xfId="4" applyFont="1" applyBorder="1" applyAlignment="1" applyProtection="1">
      <alignment horizontal="right" vertical="center" wrapText="1"/>
      <protection locked="0"/>
    </xf>
    <xf numFmtId="0" fontId="18" fillId="0" borderId="1" xfId="4" applyFont="1" applyFill="1" applyBorder="1" applyAlignment="1" applyProtection="1">
      <alignment vertical="center" wrapText="1"/>
      <protection locked="0"/>
    </xf>
    <xf numFmtId="2" fontId="36" fillId="0" borderId="1" xfId="0" applyNumberFormat="1" applyFont="1" applyFill="1" applyBorder="1" applyAlignment="1">
      <alignment horizontal="right" vertical="center" wrapText="1"/>
    </xf>
    <xf numFmtId="0" fontId="18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 wrapText="1"/>
    </xf>
    <xf numFmtId="49" fontId="18" fillId="0" borderId="1" xfId="0" applyNumberFormat="1" applyFont="1" applyFill="1" applyBorder="1" applyAlignment="1">
      <alignment horizontal="left" vertical="center"/>
    </xf>
    <xf numFmtId="14" fontId="35" fillId="0" borderId="1" xfId="0" applyNumberFormat="1" applyFont="1" applyFill="1" applyBorder="1" applyAlignment="1">
      <alignment horizontal="left" vertical="center" wrapText="1"/>
    </xf>
    <xf numFmtId="14" fontId="36" fillId="0" borderId="1" xfId="0" applyNumberFormat="1" applyFont="1" applyFill="1" applyBorder="1" applyAlignment="1">
      <alignment horizontal="left" vertical="center" wrapText="1"/>
    </xf>
    <xf numFmtId="0" fontId="23" fillId="0" borderId="44" xfId="2" applyFont="1" applyFill="1" applyBorder="1" applyAlignment="1" applyProtection="1">
      <alignment horizontal="left" vertical="top" wrapText="1"/>
      <protection locked="0"/>
    </xf>
    <xf numFmtId="0" fontId="23" fillId="0" borderId="27" xfId="2" applyFont="1" applyFill="1" applyBorder="1" applyAlignment="1" applyProtection="1">
      <alignment horizontal="left" vertical="top" wrapText="1"/>
      <protection locked="0"/>
    </xf>
    <xf numFmtId="0" fontId="23" fillId="0" borderId="45" xfId="2" applyFont="1" applyFill="1" applyBorder="1" applyAlignment="1" applyProtection="1">
      <alignment horizontal="left" vertical="top" wrapText="1"/>
      <protection locked="0"/>
    </xf>
    <xf numFmtId="1" fontId="25" fillId="5" borderId="9" xfId="2" applyNumberFormat="1" applyFont="1" applyFill="1" applyBorder="1" applyAlignment="1" applyProtection="1">
      <alignment horizontal="center" vertical="center" wrapText="1"/>
    </xf>
    <xf numFmtId="0" fontId="16" fillId="2" borderId="1" xfId="0" applyFont="1" applyFill="1" applyBorder="1" applyProtection="1">
      <protection locked="0"/>
    </xf>
    <xf numFmtId="0" fontId="0" fillId="5" borderId="0" xfId="0" applyFill="1" applyAlignment="1" applyProtection="1">
      <alignment horizontal="left"/>
    </xf>
    <xf numFmtId="0" fontId="16" fillId="2" borderId="0" xfId="0" applyFont="1" applyFill="1" applyBorder="1" applyAlignment="1" applyProtection="1">
      <alignment horizontal="left"/>
    </xf>
    <xf numFmtId="0" fontId="10" fillId="5" borderId="0" xfId="0" applyFont="1" applyFill="1" applyAlignment="1" applyProtection="1">
      <alignment horizontal="left"/>
    </xf>
    <xf numFmtId="0" fontId="18" fillId="0" borderId="1" xfId="4" applyFont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2" fontId="36" fillId="0" borderId="1" xfId="0" applyNumberFormat="1" applyFont="1" applyFill="1" applyBorder="1" applyAlignment="1">
      <alignment horizontal="left" vertical="center" wrapText="1"/>
    </xf>
    <xf numFmtId="0" fontId="16" fillId="0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168" fontId="33" fillId="0" borderId="2" xfId="10" applyNumberFormat="1" applyFont="1" applyFill="1" applyBorder="1" applyAlignment="1" applyProtection="1">
      <alignment horizontal="left" vertical="center" wrapText="1"/>
      <protection locked="0"/>
    </xf>
    <xf numFmtId="3" fontId="21" fillId="0" borderId="1" xfId="1" applyNumberFormat="1" applyFont="1" applyFill="1" applyBorder="1" applyAlignment="1" applyProtection="1">
      <alignment horizontal="center" vertical="center" wrapText="1"/>
      <protection locked="0"/>
    </xf>
    <xf numFmtId="3" fontId="21" fillId="0" borderId="1" xfId="1" applyNumberFormat="1" applyFont="1" applyFill="1" applyBorder="1" applyAlignment="1" applyProtection="1">
      <alignment horizontal="center" vertical="center" wrapText="1"/>
    </xf>
    <xf numFmtId="3" fontId="21" fillId="0" borderId="1" xfId="1" applyNumberFormat="1" applyFont="1" applyFill="1" applyBorder="1" applyAlignment="1" applyProtection="1">
      <alignment horizontal="right" vertical="center"/>
    </xf>
    <xf numFmtId="3" fontId="16" fillId="0" borderId="1" xfId="1" applyNumberFormat="1" applyFont="1" applyFill="1" applyBorder="1" applyAlignment="1" applyProtection="1">
      <alignment horizontal="right" vertical="center" wrapText="1"/>
    </xf>
    <xf numFmtId="3" fontId="21" fillId="0" borderId="1" xfId="1" applyNumberFormat="1" applyFont="1" applyFill="1" applyBorder="1" applyAlignment="1" applyProtection="1">
      <alignment horizontal="right" vertical="center" wrapText="1"/>
    </xf>
    <xf numFmtId="0" fontId="21" fillId="0" borderId="1" xfId="0" applyFont="1" applyFill="1" applyBorder="1" applyProtection="1"/>
    <xf numFmtId="0" fontId="16" fillId="0" borderId="35" xfId="0" applyFont="1" applyFill="1" applyBorder="1" applyAlignment="1" applyProtection="1">
      <alignment horizontal="center"/>
    </xf>
    <xf numFmtId="0" fontId="16" fillId="0" borderId="2" xfId="0" applyFont="1" applyFill="1" applyBorder="1" applyAlignment="1" applyProtection="1">
      <alignment horizontal="center"/>
    </xf>
    <xf numFmtId="0" fontId="0" fillId="0" borderId="0" xfId="0" applyFill="1" applyProtection="1">
      <protection locked="0"/>
    </xf>
    <xf numFmtId="3" fontId="21" fillId="0" borderId="1" xfId="1" applyNumberFormat="1" applyFont="1" applyFill="1" applyBorder="1" applyAlignment="1" applyProtection="1">
      <alignment horizontal="right" vertical="center" wrapText="1"/>
      <protection locked="0"/>
    </xf>
    <xf numFmtId="0" fontId="18" fillId="0" borderId="1" xfId="4" applyFont="1" applyFill="1" applyBorder="1" applyAlignment="1" applyProtection="1">
      <alignment vertical="center" wrapText="1"/>
    </xf>
    <xf numFmtId="14" fontId="26" fillId="0" borderId="2" xfId="5" applyNumberFormat="1" applyFont="1" applyBorder="1" applyAlignment="1" applyProtection="1">
      <alignment horizontal="right" wrapText="1"/>
      <protection locked="0"/>
    </xf>
    <xf numFmtId="0" fontId="18" fillId="0" borderId="1" xfId="4" applyFont="1" applyFill="1" applyBorder="1" applyAlignment="1" applyProtection="1">
      <alignment horizontal="left" vertical="center" wrapText="1"/>
      <protection locked="0"/>
    </xf>
    <xf numFmtId="0" fontId="23" fillId="0" borderId="9" xfId="2" applyFont="1" applyFill="1" applyBorder="1" applyAlignment="1" applyProtection="1">
      <alignment horizontal="center" vertical="top" wrapText="1"/>
      <protection locked="0"/>
    </xf>
    <xf numFmtId="14" fontId="35" fillId="0" borderId="37" xfId="0" applyNumberFormat="1" applyFont="1" applyFill="1" applyBorder="1" applyAlignment="1">
      <alignment horizontal="left" vertical="center" wrapText="1"/>
    </xf>
    <xf numFmtId="0" fontId="18" fillId="0" borderId="35" xfId="4" applyFont="1" applyBorder="1" applyAlignment="1" applyProtection="1">
      <alignment vertical="center" wrapText="1"/>
      <protection locked="0"/>
    </xf>
    <xf numFmtId="49" fontId="35" fillId="0" borderId="37" xfId="0" applyNumberFormat="1" applyFont="1" applyFill="1" applyBorder="1" applyAlignment="1">
      <alignment horizontal="left" vertical="center" wrapText="1"/>
    </xf>
    <xf numFmtId="0" fontId="18" fillId="0" borderId="37" xfId="4" applyFont="1" applyBorder="1" applyAlignment="1" applyProtection="1">
      <alignment horizontal="left" vertical="center" wrapText="1"/>
      <protection locked="0"/>
    </xf>
    <xf numFmtId="0" fontId="16" fillId="2" borderId="37" xfId="0" applyFont="1" applyFill="1" applyBorder="1" applyProtection="1">
      <protection locked="0"/>
    </xf>
    <xf numFmtId="0" fontId="18" fillId="0" borderId="37" xfId="4" applyFont="1" applyBorder="1" applyAlignment="1" applyProtection="1">
      <alignment vertical="center" wrapText="1"/>
      <protection locked="0"/>
    </xf>
    <xf numFmtId="0" fontId="23" fillId="0" borderId="8" xfId="2" applyFont="1" applyFill="1" applyBorder="1" applyAlignment="1" applyProtection="1">
      <alignment horizontal="center" vertical="top" wrapText="1"/>
      <protection locked="0"/>
    </xf>
    <xf numFmtId="14" fontId="10" fillId="0" borderId="2" xfId="3" applyNumberFormat="1" applyBorder="1" applyProtection="1">
      <protection locked="0"/>
    </xf>
    <xf numFmtId="1" fontId="23" fillId="0" borderId="46" xfId="2" applyNumberFormat="1" applyFont="1" applyFill="1" applyBorder="1" applyAlignment="1" applyProtection="1">
      <alignment horizontal="left" vertical="top" wrapText="1"/>
      <protection locked="0"/>
    </xf>
    <xf numFmtId="0" fontId="23" fillId="0" borderId="46" xfId="2" applyFont="1" applyFill="1" applyBorder="1" applyAlignment="1" applyProtection="1">
      <alignment horizontal="left" vertical="top" wrapText="1"/>
      <protection locked="0"/>
    </xf>
    <xf numFmtId="0" fontId="23" fillId="0" borderId="28" xfId="2" applyFont="1" applyFill="1" applyBorder="1" applyAlignment="1" applyProtection="1">
      <alignment horizontal="left" vertical="top" wrapText="1"/>
      <protection locked="0"/>
    </xf>
    <xf numFmtId="0" fontId="23" fillId="0" borderId="8" xfId="2" applyFont="1" applyFill="1" applyBorder="1" applyAlignment="1" applyProtection="1">
      <alignment horizontal="left" vertical="top" wrapText="1"/>
      <protection locked="0"/>
    </xf>
    <xf numFmtId="0" fontId="23" fillId="0" borderId="1" xfId="2" applyFont="1" applyFill="1" applyBorder="1" applyAlignment="1" applyProtection="1">
      <alignment horizontal="center" vertical="top" wrapText="1"/>
      <protection locked="0"/>
    </xf>
    <xf numFmtId="0" fontId="23" fillId="0" borderId="1" xfId="2" applyFont="1" applyFill="1" applyBorder="1" applyAlignment="1" applyProtection="1">
      <alignment horizontal="left" vertical="top" wrapText="1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8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8" xfId="10" applyNumberFormat="1" applyFont="1" applyFill="1" applyBorder="1" applyAlignment="1" applyProtection="1">
      <alignment horizontal="center" vertical="center"/>
    </xf>
    <xf numFmtId="14" fontId="20" fillId="2" borderId="38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0" borderId="3" xfId="0" applyFont="1" applyBorder="1" applyAlignment="1" applyProtection="1">
      <alignment horizontal="center"/>
      <protection locked="0"/>
    </xf>
    <xf numFmtId="14" fontId="16" fillId="0" borderId="0" xfId="1" applyNumberFormat="1" applyFont="1" applyFill="1" applyBorder="1" applyAlignment="1" applyProtection="1">
      <alignment horizontal="left" vertical="center"/>
    </xf>
    <xf numFmtId="0" fontId="16" fillId="0" borderId="0" xfId="1" applyFont="1" applyFill="1" applyBorder="1" applyAlignment="1" applyProtection="1">
      <alignment horizontal="left" vertical="center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23</xdr:row>
      <xdr:rowOff>171450</xdr:rowOff>
    </xdr:from>
    <xdr:to>
      <xdr:col>2</xdr:col>
      <xdr:colOff>1495425</xdr:colOff>
      <xdr:row>23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171450</xdr:rowOff>
    </xdr:from>
    <xdr:to>
      <xdr:col>2</xdr:col>
      <xdr:colOff>1495425</xdr:colOff>
      <xdr:row>29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zaalishvili\AppData\Local\Microsoft\Windows\Temporary%20Internet%20Files\Content.Outlook\NKXX6P1B\Users\lmerabishvili\AppData\Local\Microsoft\Windows\Temporary%20Internet%20Files\Content.Outlook\DELNJLCD\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view="pageBreakPreview" zoomScale="80" zoomScaleNormal="100" zoomScaleSheetLayoutView="80" workbookViewId="0">
      <selection activeCell="L2" sqref="L2"/>
    </sheetView>
  </sheetViews>
  <sheetFormatPr defaultRowHeight="15" x14ac:dyDescent="0.2"/>
  <cols>
    <col min="1" max="1" width="6.28515625" style="298" bestFit="1" customWidth="1"/>
    <col min="2" max="2" width="13.140625" style="298" customWidth="1"/>
    <col min="3" max="3" width="17.85546875" style="298" customWidth="1"/>
    <col min="4" max="4" width="15.140625" style="298" customWidth="1"/>
    <col min="5" max="5" width="24.5703125" style="298" customWidth="1"/>
    <col min="6" max="8" width="19.140625" style="299" customWidth="1"/>
    <col min="9" max="9" width="16.42578125" style="298" bestFit="1" customWidth="1"/>
    <col min="10" max="10" width="17.42578125" style="298" customWidth="1"/>
    <col min="11" max="11" width="13.140625" style="298" bestFit="1" customWidth="1"/>
    <col min="12" max="12" width="20.28515625" style="298" customWidth="1"/>
    <col min="13" max="16384" width="9.140625" style="298"/>
  </cols>
  <sheetData>
    <row r="1" spans="1:12" s="309" customFormat="1" x14ac:dyDescent="0.2">
      <c r="A1" s="378" t="s">
        <v>307</v>
      </c>
      <c r="B1" s="363"/>
      <c r="C1" s="363"/>
      <c r="D1" s="363"/>
      <c r="E1" s="364"/>
      <c r="F1" s="358"/>
      <c r="G1" s="364"/>
      <c r="H1" s="377"/>
      <c r="I1" s="363"/>
      <c r="J1" s="364"/>
      <c r="K1" s="364"/>
      <c r="L1" s="376" t="s">
        <v>109</v>
      </c>
    </row>
    <row r="2" spans="1:12" s="309" customFormat="1" x14ac:dyDescent="0.2">
      <c r="A2" s="375" t="s">
        <v>140</v>
      </c>
      <c r="B2" s="363"/>
      <c r="C2" s="363"/>
      <c r="D2" s="363"/>
      <c r="E2" s="364"/>
      <c r="F2" s="358"/>
      <c r="G2" s="364"/>
      <c r="H2" s="374"/>
      <c r="I2" s="363"/>
      <c r="J2" s="364"/>
      <c r="K2" s="364"/>
      <c r="L2" s="373" t="s">
        <v>804</v>
      </c>
    </row>
    <row r="3" spans="1:12" s="309" customFormat="1" x14ac:dyDescent="0.2">
      <c r="A3" s="372"/>
      <c r="B3" s="363"/>
      <c r="C3" s="371"/>
      <c r="D3" s="370"/>
      <c r="E3" s="364"/>
      <c r="F3" s="369"/>
      <c r="G3" s="364"/>
      <c r="H3" s="364"/>
      <c r="I3" s="358"/>
      <c r="J3" s="363"/>
      <c r="K3" s="363"/>
      <c r="L3" s="362"/>
    </row>
    <row r="4" spans="1:12" s="309" customFormat="1" x14ac:dyDescent="0.2">
      <c r="A4" s="409" t="s">
        <v>274</v>
      </c>
      <c r="B4" s="358"/>
      <c r="C4" s="358"/>
      <c r="D4" s="411" t="s">
        <v>515</v>
      </c>
      <c r="E4" s="401"/>
      <c r="F4" s="308"/>
      <c r="G4" s="301"/>
      <c r="H4" s="402"/>
      <c r="I4" s="401"/>
      <c r="J4" s="403"/>
      <c r="K4" s="301"/>
      <c r="L4" s="404"/>
    </row>
    <row r="5" spans="1:12" s="309" customFormat="1" ht="15.75" thickBot="1" x14ac:dyDescent="0.25">
      <c r="A5" s="368"/>
      <c r="B5" s="364"/>
      <c r="C5" s="367"/>
      <c r="D5" s="366"/>
      <c r="E5" s="364"/>
      <c r="F5" s="365"/>
      <c r="G5" s="365"/>
      <c r="H5" s="365"/>
      <c r="I5" s="364"/>
      <c r="J5" s="363"/>
      <c r="K5" s="363"/>
      <c r="L5" s="362"/>
    </row>
    <row r="6" spans="1:12" ht="15.75" thickBot="1" x14ac:dyDescent="0.25">
      <c r="A6" s="361"/>
      <c r="B6" s="360"/>
      <c r="C6" s="359"/>
      <c r="D6" s="359"/>
      <c r="E6" s="359"/>
      <c r="F6" s="358"/>
      <c r="G6" s="358"/>
      <c r="H6" s="358"/>
      <c r="I6" s="474" t="s">
        <v>475</v>
      </c>
      <c r="J6" s="475"/>
      <c r="K6" s="476"/>
      <c r="L6" s="357"/>
    </row>
    <row r="7" spans="1:12" s="345" customFormat="1" ht="51.75" thickBot="1" x14ac:dyDescent="0.25">
      <c r="A7" s="356" t="s">
        <v>64</v>
      </c>
      <c r="B7" s="355" t="s">
        <v>141</v>
      </c>
      <c r="C7" s="355" t="s">
        <v>474</v>
      </c>
      <c r="D7" s="354" t="s">
        <v>280</v>
      </c>
      <c r="E7" s="353" t="s">
        <v>473</v>
      </c>
      <c r="F7" s="352" t="s">
        <v>472</v>
      </c>
      <c r="G7" s="351" t="s">
        <v>228</v>
      </c>
      <c r="H7" s="350" t="s">
        <v>225</v>
      </c>
      <c r="I7" s="349" t="s">
        <v>471</v>
      </c>
      <c r="J7" s="348" t="s">
        <v>277</v>
      </c>
      <c r="K7" s="347" t="s">
        <v>229</v>
      </c>
      <c r="L7" s="346" t="s">
        <v>230</v>
      </c>
    </row>
    <row r="8" spans="1:12" s="339" customFormat="1" ht="15.75" thickBot="1" x14ac:dyDescent="0.25">
      <c r="A8" s="343">
        <v>1</v>
      </c>
      <c r="B8" s="342">
        <v>2</v>
      </c>
      <c r="C8" s="344">
        <v>3</v>
      </c>
      <c r="D8" s="344">
        <v>4</v>
      </c>
      <c r="E8" s="343">
        <v>5</v>
      </c>
      <c r="F8" s="342">
        <v>6</v>
      </c>
      <c r="G8" s="344">
        <v>7</v>
      </c>
      <c r="H8" s="342">
        <v>8</v>
      </c>
      <c r="I8" s="343">
        <v>9</v>
      </c>
      <c r="J8" s="342">
        <v>10</v>
      </c>
      <c r="K8" s="341">
        <v>11</v>
      </c>
      <c r="L8" s="340">
        <v>12</v>
      </c>
    </row>
    <row r="9" spans="1:12" x14ac:dyDescent="0.2">
      <c r="A9" s="338">
        <v>1</v>
      </c>
      <c r="B9" s="329"/>
      <c r="C9" s="328"/>
      <c r="D9" s="337"/>
      <c r="E9" s="336"/>
      <c r="F9" s="325"/>
      <c r="G9" s="335"/>
      <c r="H9" s="335"/>
      <c r="I9" s="334"/>
      <c r="J9" s="333"/>
      <c r="K9" s="332"/>
      <c r="L9" s="331"/>
    </row>
    <row r="10" spans="1:12" x14ac:dyDescent="0.2">
      <c r="A10" s="330">
        <v>2</v>
      </c>
      <c r="B10" s="329"/>
      <c r="C10" s="328"/>
      <c r="D10" s="327"/>
      <c r="E10" s="326"/>
      <c r="F10" s="325"/>
      <c r="G10" s="325"/>
      <c r="H10" s="325"/>
      <c r="I10" s="324"/>
      <c r="J10" s="323"/>
      <c r="K10" s="322"/>
      <c r="L10" s="321"/>
    </row>
    <row r="11" spans="1:12" x14ac:dyDescent="0.2">
      <c r="A11" s="330">
        <v>3</v>
      </c>
      <c r="B11" s="329"/>
      <c r="C11" s="328"/>
      <c r="D11" s="327"/>
      <c r="E11" s="326"/>
      <c r="F11" s="365"/>
      <c r="G11" s="325"/>
      <c r="H11" s="325"/>
      <c r="I11" s="324"/>
      <c r="J11" s="323"/>
      <c r="K11" s="322"/>
      <c r="L11" s="321"/>
    </row>
    <row r="12" spans="1:12" x14ac:dyDescent="0.2">
      <c r="A12" s="330">
        <v>4</v>
      </c>
      <c r="B12" s="329"/>
      <c r="C12" s="328"/>
      <c r="D12" s="327"/>
      <c r="E12" s="326"/>
      <c r="F12" s="325"/>
      <c r="G12" s="325"/>
      <c r="H12" s="325"/>
      <c r="I12" s="324"/>
      <c r="J12" s="323"/>
      <c r="K12" s="322"/>
      <c r="L12" s="321"/>
    </row>
    <row r="13" spans="1:12" x14ac:dyDescent="0.2">
      <c r="A13" s="330">
        <v>5</v>
      </c>
      <c r="B13" s="329"/>
      <c r="C13" s="328"/>
      <c r="D13" s="327"/>
      <c r="E13" s="326"/>
      <c r="F13" s="325"/>
      <c r="G13" s="325"/>
      <c r="H13" s="325"/>
      <c r="I13" s="324"/>
      <c r="J13" s="323"/>
      <c r="K13" s="322"/>
      <c r="L13" s="321"/>
    </row>
    <row r="14" spans="1:12" x14ac:dyDescent="0.2">
      <c r="A14" s="330">
        <v>6</v>
      </c>
      <c r="B14" s="329"/>
      <c r="C14" s="328"/>
      <c r="D14" s="327"/>
      <c r="E14" s="326"/>
      <c r="F14" s="325"/>
      <c r="G14" s="325"/>
      <c r="H14" s="325"/>
      <c r="I14" s="324"/>
      <c r="J14" s="323"/>
      <c r="K14" s="322"/>
      <c r="L14" s="321"/>
    </row>
    <row r="15" spans="1:12" x14ac:dyDescent="0.2">
      <c r="A15" s="330">
        <v>7</v>
      </c>
      <c r="B15" s="329"/>
      <c r="C15" s="328"/>
      <c r="D15" s="327"/>
      <c r="E15" s="326"/>
      <c r="F15" s="325"/>
      <c r="G15" s="325"/>
      <c r="H15" s="325"/>
      <c r="I15" s="324"/>
      <c r="J15" s="323"/>
      <c r="K15" s="322"/>
      <c r="L15" s="321"/>
    </row>
    <row r="16" spans="1:12" x14ac:dyDescent="0.2">
      <c r="A16" s="330">
        <v>8</v>
      </c>
      <c r="B16" s="329"/>
      <c r="C16" s="328"/>
      <c r="D16" s="327"/>
      <c r="E16" s="326"/>
      <c r="F16" s="325"/>
      <c r="G16" s="325"/>
      <c r="H16" s="325"/>
      <c r="I16" s="324"/>
      <c r="J16" s="323"/>
      <c r="K16" s="322"/>
      <c r="L16" s="321"/>
    </row>
    <row r="17" spans="1:12" x14ac:dyDescent="0.2">
      <c r="A17" s="330">
        <v>9</v>
      </c>
      <c r="B17" s="329"/>
      <c r="C17" s="328"/>
      <c r="D17" s="327"/>
      <c r="E17" s="326"/>
      <c r="F17" s="325"/>
      <c r="G17" s="325"/>
      <c r="H17" s="325"/>
      <c r="I17" s="324"/>
      <c r="J17" s="323"/>
      <c r="K17" s="322"/>
      <c r="L17" s="321"/>
    </row>
    <row r="18" spans="1:12" x14ac:dyDescent="0.2">
      <c r="A18" s="330">
        <v>10</v>
      </c>
      <c r="B18" s="329"/>
      <c r="C18" s="328"/>
      <c r="D18" s="327"/>
      <c r="E18" s="326"/>
      <c r="F18" s="325"/>
      <c r="G18" s="325"/>
      <c r="H18" s="325"/>
      <c r="I18" s="324"/>
      <c r="J18" s="323"/>
      <c r="K18" s="322"/>
      <c r="L18" s="321"/>
    </row>
    <row r="19" spans="1:12" x14ac:dyDescent="0.2">
      <c r="A19" s="330">
        <v>11</v>
      </c>
      <c r="B19" s="329"/>
      <c r="C19" s="328"/>
      <c r="D19" s="327"/>
      <c r="E19" s="326"/>
      <c r="F19" s="325"/>
      <c r="G19" s="325"/>
      <c r="H19" s="325"/>
      <c r="I19" s="324"/>
      <c r="J19" s="323"/>
      <c r="K19" s="322"/>
      <c r="L19" s="321"/>
    </row>
    <row r="20" spans="1:12" x14ac:dyDescent="0.2">
      <c r="A20" s="330">
        <v>12</v>
      </c>
      <c r="B20" s="329"/>
      <c r="C20" s="328"/>
      <c r="D20" s="327"/>
      <c r="E20" s="326"/>
      <c r="F20" s="325"/>
      <c r="G20" s="325"/>
      <c r="H20" s="325"/>
      <c r="I20" s="324"/>
      <c r="J20" s="323"/>
      <c r="K20" s="322"/>
      <c r="L20" s="321"/>
    </row>
    <row r="21" spans="1:12" x14ac:dyDescent="0.2">
      <c r="A21" s="330">
        <v>13</v>
      </c>
      <c r="B21" s="329"/>
      <c r="C21" s="328"/>
      <c r="D21" s="327"/>
      <c r="E21" s="326"/>
      <c r="F21" s="325"/>
      <c r="G21" s="325"/>
      <c r="H21" s="325"/>
      <c r="I21" s="324"/>
      <c r="J21" s="323"/>
      <c r="K21" s="322"/>
      <c r="L21" s="321"/>
    </row>
    <row r="22" spans="1:12" x14ac:dyDescent="0.2">
      <c r="A22" s="330">
        <v>14</v>
      </c>
      <c r="B22" s="329"/>
      <c r="C22" s="328"/>
      <c r="D22" s="327"/>
      <c r="E22" s="326"/>
      <c r="F22" s="325"/>
      <c r="G22" s="325"/>
      <c r="H22" s="325"/>
      <c r="I22" s="324"/>
      <c r="J22" s="323"/>
      <c r="K22" s="322"/>
      <c r="L22" s="321"/>
    </row>
    <row r="23" spans="1:12" x14ac:dyDescent="0.2">
      <c r="A23" s="330">
        <v>15</v>
      </c>
      <c r="B23" s="329"/>
      <c r="C23" s="328"/>
      <c r="D23" s="327"/>
      <c r="E23" s="326"/>
      <c r="F23" s="325"/>
      <c r="G23" s="325"/>
      <c r="H23" s="325"/>
      <c r="I23" s="324"/>
      <c r="J23" s="323"/>
      <c r="K23" s="322"/>
      <c r="L23" s="321"/>
    </row>
    <row r="24" spans="1:12" x14ac:dyDescent="0.2">
      <c r="A24" s="330">
        <v>16</v>
      </c>
      <c r="B24" s="329"/>
      <c r="C24" s="328"/>
      <c r="D24" s="327"/>
      <c r="E24" s="326"/>
      <c r="F24" s="325"/>
      <c r="G24" s="325"/>
      <c r="H24" s="325"/>
      <c r="I24" s="324"/>
      <c r="J24" s="323"/>
      <c r="K24" s="322"/>
      <c r="L24" s="321"/>
    </row>
    <row r="25" spans="1:12" x14ac:dyDescent="0.2">
      <c r="A25" s="330">
        <v>17</v>
      </c>
      <c r="B25" s="329"/>
      <c r="C25" s="328"/>
      <c r="D25" s="327"/>
      <c r="E25" s="326"/>
      <c r="F25" s="325"/>
      <c r="G25" s="325"/>
      <c r="H25" s="325"/>
      <c r="I25" s="324"/>
      <c r="J25" s="323"/>
      <c r="K25" s="322"/>
      <c r="L25" s="321"/>
    </row>
    <row r="26" spans="1:12" x14ac:dyDescent="0.2">
      <c r="A26" s="330">
        <v>18</v>
      </c>
      <c r="B26" s="329"/>
      <c r="C26" s="328"/>
      <c r="D26" s="327"/>
      <c r="E26" s="326"/>
      <c r="F26" s="325"/>
      <c r="G26" s="325"/>
      <c r="H26" s="325"/>
      <c r="I26" s="324"/>
      <c r="J26" s="323"/>
      <c r="K26" s="322"/>
      <c r="L26" s="321"/>
    </row>
    <row r="27" spans="1:12" x14ac:dyDescent="0.2">
      <c r="A27" s="330">
        <v>19</v>
      </c>
      <c r="B27" s="329"/>
      <c r="C27" s="328"/>
      <c r="D27" s="327"/>
      <c r="E27" s="326"/>
      <c r="F27" s="325"/>
      <c r="G27" s="325"/>
      <c r="H27" s="325"/>
      <c r="I27" s="324"/>
      <c r="J27" s="323"/>
      <c r="K27" s="322"/>
      <c r="L27" s="321"/>
    </row>
    <row r="28" spans="1:12" ht="15.75" thickBot="1" x14ac:dyDescent="0.25">
      <c r="A28" s="320" t="s">
        <v>276</v>
      </c>
      <c r="B28" s="319"/>
      <c r="C28" s="318"/>
      <c r="D28" s="317"/>
      <c r="E28" s="316"/>
      <c r="F28" s="315"/>
      <c r="G28" s="315"/>
      <c r="H28" s="315"/>
      <c r="I28" s="314"/>
      <c r="J28" s="313"/>
      <c r="K28" s="312"/>
      <c r="L28" s="311"/>
    </row>
    <row r="29" spans="1:12" x14ac:dyDescent="0.2">
      <c r="A29" s="301"/>
      <c r="B29" s="302"/>
      <c r="C29" s="301"/>
      <c r="D29" s="302"/>
      <c r="E29" s="301"/>
      <c r="F29" s="302"/>
      <c r="G29" s="301"/>
      <c r="H29" s="302"/>
      <c r="I29" s="301"/>
      <c r="J29" s="302"/>
      <c r="K29" s="301"/>
      <c r="L29" s="302"/>
    </row>
    <row r="30" spans="1:12" x14ac:dyDescent="0.2">
      <c r="A30" s="301"/>
      <c r="B30" s="308"/>
      <c r="C30" s="301"/>
      <c r="D30" s="308"/>
      <c r="E30" s="301"/>
      <c r="F30" s="308"/>
      <c r="G30" s="301"/>
      <c r="H30" s="308"/>
      <c r="I30" s="301"/>
      <c r="J30" s="308"/>
      <c r="K30" s="301"/>
      <c r="L30" s="308"/>
    </row>
    <row r="31" spans="1:12" s="309" customFormat="1" x14ac:dyDescent="0.2">
      <c r="A31" s="473" t="s">
        <v>433</v>
      </c>
      <c r="B31" s="473"/>
      <c r="C31" s="473"/>
      <c r="D31" s="473"/>
      <c r="E31" s="473"/>
      <c r="F31" s="473"/>
      <c r="G31" s="473"/>
      <c r="H31" s="473"/>
      <c r="I31" s="473"/>
      <c r="J31" s="473"/>
      <c r="K31" s="473"/>
      <c r="L31" s="473"/>
    </row>
    <row r="32" spans="1:12" s="310" customFormat="1" ht="12.75" x14ac:dyDescent="0.2">
      <c r="A32" s="473" t="s">
        <v>470</v>
      </c>
      <c r="B32" s="473"/>
      <c r="C32" s="473"/>
      <c r="D32" s="473"/>
      <c r="E32" s="473"/>
      <c r="F32" s="473"/>
      <c r="G32" s="473"/>
      <c r="H32" s="473"/>
      <c r="I32" s="473"/>
      <c r="J32" s="473"/>
      <c r="K32" s="473"/>
      <c r="L32" s="473"/>
    </row>
    <row r="33" spans="1:12" s="310" customFormat="1" ht="12.75" x14ac:dyDescent="0.2">
      <c r="A33" s="473"/>
      <c r="B33" s="473"/>
      <c r="C33" s="473"/>
      <c r="D33" s="473"/>
      <c r="E33" s="473"/>
      <c r="F33" s="473"/>
      <c r="G33" s="473"/>
      <c r="H33" s="473"/>
      <c r="I33" s="473"/>
      <c r="J33" s="473"/>
      <c r="K33" s="473"/>
      <c r="L33" s="473"/>
    </row>
    <row r="34" spans="1:12" s="309" customFormat="1" x14ac:dyDescent="0.2">
      <c r="A34" s="473" t="s">
        <v>469</v>
      </c>
      <c r="B34" s="473"/>
      <c r="C34" s="473"/>
      <c r="D34" s="473"/>
      <c r="E34" s="473"/>
      <c r="F34" s="473"/>
      <c r="G34" s="473"/>
      <c r="H34" s="473"/>
      <c r="I34" s="473"/>
      <c r="J34" s="473"/>
      <c r="K34" s="473"/>
      <c r="L34" s="473"/>
    </row>
    <row r="35" spans="1:12" s="309" customFormat="1" x14ac:dyDescent="0.2">
      <c r="A35" s="473"/>
      <c r="B35" s="473"/>
      <c r="C35" s="473"/>
      <c r="D35" s="473"/>
      <c r="E35" s="473"/>
      <c r="F35" s="473"/>
      <c r="G35" s="473"/>
      <c r="H35" s="473"/>
      <c r="I35" s="473"/>
      <c r="J35" s="473"/>
      <c r="K35" s="473"/>
      <c r="L35" s="473"/>
    </row>
    <row r="36" spans="1:12" s="309" customFormat="1" x14ac:dyDescent="0.2">
      <c r="A36" s="473" t="s">
        <v>468</v>
      </c>
      <c r="B36" s="473"/>
      <c r="C36" s="473"/>
      <c r="D36" s="473"/>
      <c r="E36" s="473"/>
      <c r="F36" s="473"/>
      <c r="G36" s="473"/>
      <c r="H36" s="473"/>
      <c r="I36" s="473"/>
      <c r="J36" s="473"/>
      <c r="K36" s="473"/>
      <c r="L36" s="473"/>
    </row>
    <row r="37" spans="1:12" s="309" customFormat="1" x14ac:dyDescent="0.2">
      <c r="A37" s="301"/>
      <c r="B37" s="302"/>
      <c r="C37" s="301"/>
      <c r="D37" s="302"/>
      <c r="E37" s="301"/>
      <c r="F37" s="302"/>
      <c r="G37" s="301"/>
      <c r="H37" s="302"/>
      <c r="I37" s="301"/>
      <c r="J37" s="302"/>
      <c r="K37" s="301"/>
      <c r="L37" s="302"/>
    </row>
    <row r="38" spans="1:12" s="309" customFormat="1" x14ac:dyDescent="0.2">
      <c r="A38" s="301"/>
      <c r="B38" s="308"/>
      <c r="C38" s="301"/>
      <c r="D38" s="308"/>
      <c r="E38" s="301"/>
      <c r="F38" s="308"/>
      <c r="G38" s="301"/>
      <c r="H38" s="308"/>
      <c r="I38" s="301"/>
      <c r="J38" s="308"/>
      <c r="K38" s="301"/>
      <c r="L38" s="308"/>
    </row>
    <row r="39" spans="1:12" s="309" customFormat="1" x14ac:dyDescent="0.2">
      <c r="A39" s="301"/>
      <c r="B39" s="302"/>
      <c r="C39" s="301"/>
      <c r="D39" s="302"/>
      <c r="E39" s="301"/>
      <c r="F39" s="302"/>
      <c r="G39" s="301"/>
      <c r="H39" s="302"/>
      <c r="I39" s="301"/>
      <c r="J39" s="302"/>
      <c r="K39" s="301"/>
      <c r="L39" s="302"/>
    </row>
    <row r="40" spans="1:12" x14ac:dyDescent="0.2">
      <c r="A40" s="301"/>
      <c r="B40" s="308"/>
      <c r="C40" s="301"/>
      <c r="D40" s="308"/>
      <c r="E40" s="301"/>
      <c r="F40" s="308"/>
      <c r="G40" s="301"/>
      <c r="H40" s="308"/>
      <c r="I40" s="301"/>
      <c r="J40" s="308"/>
      <c r="K40" s="301"/>
      <c r="L40" s="308"/>
    </row>
    <row r="41" spans="1:12" s="303" customFormat="1" x14ac:dyDescent="0.2">
      <c r="A41" s="479" t="s">
        <v>107</v>
      </c>
      <c r="B41" s="479"/>
      <c r="C41" s="302"/>
      <c r="D41" s="301"/>
      <c r="E41" s="302"/>
      <c r="F41" s="302"/>
      <c r="G41" s="301"/>
      <c r="H41" s="302"/>
      <c r="I41" s="302"/>
      <c r="J41" s="301"/>
      <c r="K41" s="302"/>
      <c r="L41" s="301"/>
    </row>
    <row r="42" spans="1:12" s="303" customFormat="1" x14ac:dyDescent="0.2">
      <c r="A42" s="302"/>
      <c r="B42" s="301"/>
      <c r="C42" s="306"/>
      <c r="D42" s="307"/>
      <c r="E42" s="306"/>
      <c r="F42" s="302"/>
      <c r="G42" s="301"/>
      <c r="H42" s="305"/>
      <c r="I42" s="302"/>
      <c r="J42" s="301"/>
      <c r="K42" s="302"/>
      <c r="L42" s="301"/>
    </row>
    <row r="43" spans="1:12" s="303" customFormat="1" ht="15" customHeight="1" x14ac:dyDescent="0.2">
      <c r="A43" s="302"/>
      <c r="B43" s="301"/>
      <c r="C43" s="472" t="s">
        <v>268</v>
      </c>
      <c r="D43" s="472"/>
      <c r="E43" s="472"/>
      <c r="F43" s="302"/>
      <c r="G43" s="301"/>
      <c r="H43" s="477" t="s">
        <v>467</v>
      </c>
      <c r="I43" s="304"/>
      <c r="J43" s="301"/>
      <c r="K43" s="302"/>
      <c r="L43" s="301"/>
    </row>
    <row r="44" spans="1:12" s="303" customFormat="1" x14ac:dyDescent="0.2">
      <c r="A44" s="302"/>
      <c r="B44" s="301"/>
      <c r="C44" s="302"/>
      <c r="D44" s="301"/>
      <c r="E44" s="302"/>
      <c r="F44" s="302"/>
      <c r="G44" s="301"/>
      <c r="H44" s="478"/>
      <c r="I44" s="304"/>
      <c r="J44" s="301"/>
      <c r="K44" s="302"/>
      <c r="L44" s="301"/>
    </row>
    <row r="45" spans="1:12" s="300" customFormat="1" x14ac:dyDescent="0.2">
      <c r="A45" s="302"/>
      <c r="B45" s="301"/>
      <c r="C45" s="472" t="s">
        <v>139</v>
      </c>
      <c r="D45" s="472"/>
      <c r="E45" s="472"/>
      <c r="F45" s="302"/>
      <c r="G45" s="301"/>
      <c r="H45" s="302"/>
      <c r="I45" s="302"/>
      <c r="J45" s="301"/>
      <c r="K45" s="302"/>
      <c r="L45" s="301"/>
    </row>
    <row r="46" spans="1:12" s="300" customFormat="1" x14ac:dyDescent="0.2">
      <c r="E46" s="298"/>
    </row>
    <row r="47" spans="1:12" s="300" customFormat="1" x14ac:dyDescent="0.2">
      <c r="E47" s="298"/>
    </row>
    <row r="48" spans="1:12" s="300" customFormat="1" x14ac:dyDescent="0.2">
      <c r="E48" s="298"/>
    </row>
    <row r="49" spans="5:5" s="300" customFormat="1" x14ac:dyDescent="0.2">
      <c r="E49" s="298"/>
    </row>
    <row r="50" spans="5:5" s="300" customFormat="1" x14ac:dyDescent="0.2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68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5" zoomScaleSheetLayoutView="85" workbookViewId="0">
      <selection activeCell="K3" sqref="K3:L3"/>
    </sheetView>
  </sheetViews>
  <sheetFormatPr defaultRowHeight="12.75" x14ac:dyDescent="0.2"/>
  <cols>
    <col min="1" max="1" width="5.42578125" style="193" customWidth="1"/>
    <col min="2" max="2" width="27.5703125" style="193" customWidth="1"/>
    <col min="3" max="3" width="19.28515625" style="193" customWidth="1"/>
    <col min="4" max="4" width="16.85546875" style="193" customWidth="1"/>
    <col min="5" max="5" width="29" style="193" bestFit="1" customWidth="1"/>
    <col min="6" max="6" width="17" style="193" customWidth="1"/>
    <col min="7" max="7" width="13.7109375" style="193" customWidth="1"/>
    <col min="8" max="8" width="29" style="193" bestFit="1" customWidth="1"/>
    <col min="9" max="9" width="18.5703125" style="193" bestFit="1" customWidth="1"/>
    <col min="10" max="10" width="16.7109375" style="193" customWidth="1"/>
    <col min="11" max="11" width="17.7109375" style="193" customWidth="1"/>
    <col min="12" max="12" width="12.85546875" style="193" customWidth="1"/>
    <col min="13" max="16384" width="9.140625" style="193"/>
  </cols>
  <sheetData>
    <row r="2" spans="1:12" ht="15" x14ac:dyDescent="0.3">
      <c r="A2" s="486" t="s">
        <v>512</v>
      </c>
      <c r="B2" s="486"/>
      <c r="C2" s="486"/>
      <c r="D2" s="486"/>
      <c r="E2" s="398"/>
      <c r="F2" s="80"/>
      <c r="G2" s="80"/>
      <c r="H2" s="80"/>
      <c r="I2" s="80"/>
      <c r="J2" s="399"/>
      <c r="K2" s="400"/>
      <c r="L2" s="400" t="s">
        <v>109</v>
      </c>
    </row>
    <row r="3" spans="1:12" ht="15" x14ac:dyDescent="0.3">
      <c r="A3" s="79" t="s">
        <v>140</v>
      </c>
      <c r="B3" s="77"/>
      <c r="C3" s="80"/>
      <c r="D3" s="80"/>
      <c r="E3" s="80"/>
      <c r="F3" s="80"/>
      <c r="G3" s="80"/>
      <c r="H3" s="80"/>
      <c r="I3" s="80"/>
      <c r="J3" s="399"/>
      <c r="K3" s="480" t="s">
        <v>804</v>
      </c>
      <c r="L3" s="481"/>
    </row>
    <row r="4" spans="1:12" ht="15" x14ac:dyDescent="0.3">
      <c r="A4" s="79"/>
      <c r="B4" s="79"/>
      <c r="C4" s="77"/>
      <c r="D4" s="77"/>
      <c r="E4" s="77"/>
      <c r="F4" s="77"/>
      <c r="G4" s="77"/>
      <c r="H4" s="77"/>
      <c r="I4" s="77"/>
      <c r="J4" s="399"/>
      <c r="K4" s="399"/>
      <c r="L4" s="399"/>
    </row>
    <row r="5" spans="1:12" ht="15" x14ac:dyDescent="0.3">
      <c r="A5" s="80" t="s">
        <v>274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 x14ac:dyDescent="0.3">
      <c r="A6" s="83" t="str">
        <f>'ფორმა N1'!D4</f>
        <v>მპგ "ევროპული საქართველო-მოძრაობა თავისუფლებისთვის"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 x14ac:dyDescent="0.3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 x14ac:dyDescent="0.2">
      <c r="A8" s="396"/>
      <c r="B8" s="396"/>
      <c r="C8" s="396"/>
      <c r="D8" s="396"/>
      <c r="E8" s="396"/>
      <c r="F8" s="396"/>
      <c r="G8" s="396"/>
      <c r="H8" s="396"/>
      <c r="I8" s="396"/>
      <c r="J8" s="81"/>
      <c r="K8" s="81"/>
      <c r="L8" s="81"/>
    </row>
    <row r="9" spans="1:12" ht="45" x14ac:dyDescent="0.2">
      <c r="A9" s="93" t="s">
        <v>64</v>
      </c>
      <c r="B9" s="93" t="s">
        <v>483</v>
      </c>
      <c r="C9" s="93" t="s">
        <v>484</v>
      </c>
      <c r="D9" s="93" t="s">
        <v>485</v>
      </c>
      <c r="E9" s="93" t="s">
        <v>486</v>
      </c>
      <c r="F9" s="93" t="s">
        <v>487</v>
      </c>
      <c r="G9" s="93" t="s">
        <v>488</v>
      </c>
      <c r="H9" s="93" t="s">
        <v>489</v>
      </c>
      <c r="I9" s="93" t="s">
        <v>490</v>
      </c>
      <c r="J9" s="93" t="s">
        <v>491</v>
      </c>
      <c r="K9" s="93" t="s">
        <v>492</v>
      </c>
      <c r="L9" s="93" t="s">
        <v>318</v>
      </c>
    </row>
    <row r="10" spans="1:12" s="113" customFormat="1" ht="15" x14ac:dyDescent="0.3">
      <c r="A10" s="101">
        <v>1</v>
      </c>
      <c r="B10" s="443"/>
      <c r="C10" s="101"/>
      <c r="D10" s="101"/>
      <c r="E10" s="123"/>
      <c r="F10" s="101"/>
      <c r="G10" s="101"/>
      <c r="H10" s="123"/>
      <c r="I10" s="101"/>
      <c r="J10" s="444"/>
      <c r="K10" s="444"/>
      <c r="L10" s="101"/>
    </row>
    <row r="11" spans="1:12" s="113" customFormat="1" ht="15" x14ac:dyDescent="0.3">
      <c r="A11" s="101">
        <v>2</v>
      </c>
      <c r="B11" s="443"/>
      <c r="C11" s="101"/>
      <c r="D11" s="101"/>
      <c r="E11" s="123"/>
      <c r="F11" s="101"/>
      <c r="G11" s="101"/>
      <c r="H11" s="123"/>
      <c r="I11" s="101"/>
      <c r="J11" s="444"/>
      <c r="K11" s="444"/>
      <c r="L11" s="101"/>
    </row>
    <row r="12" spans="1:12" ht="15" x14ac:dyDescent="0.3">
      <c r="A12" s="101">
        <v>3</v>
      </c>
      <c r="B12" s="382"/>
      <c r="C12" s="101"/>
      <c r="D12" s="101"/>
      <c r="E12" s="123"/>
      <c r="F12" s="90"/>
      <c r="G12" s="90"/>
      <c r="H12" s="123"/>
      <c r="I12" s="90"/>
      <c r="J12" s="4"/>
      <c r="K12" s="4"/>
      <c r="L12" s="90"/>
    </row>
    <row r="13" spans="1:12" ht="15" x14ac:dyDescent="0.2">
      <c r="A13" s="101">
        <v>4</v>
      </c>
      <c r="B13" s="382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 x14ac:dyDescent="0.2">
      <c r="A14" s="101">
        <v>5</v>
      </c>
      <c r="B14" s="382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 x14ac:dyDescent="0.2">
      <c r="A15" s="101">
        <v>6</v>
      </c>
      <c r="B15" s="382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 x14ac:dyDescent="0.2">
      <c r="A16" s="101">
        <v>7</v>
      </c>
      <c r="B16" s="382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 x14ac:dyDescent="0.2">
      <c r="A17" s="101">
        <v>8</v>
      </c>
      <c r="B17" s="382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 x14ac:dyDescent="0.2">
      <c r="A18" s="101">
        <v>9</v>
      </c>
      <c r="B18" s="382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 x14ac:dyDescent="0.2">
      <c r="A19" s="101">
        <v>10</v>
      </c>
      <c r="B19" s="382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 x14ac:dyDescent="0.2">
      <c r="A20" s="101">
        <v>11</v>
      </c>
      <c r="B20" s="382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 x14ac:dyDescent="0.2">
      <c r="A21" s="101">
        <v>12</v>
      </c>
      <c r="B21" s="382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 x14ac:dyDescent="0.2">
      <c r="A22" s="101">
        <v>13</v>
      </c>
      <c r="B22" s="382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 x14ac:dyDescent="0.2">
      <c r="A23" s="101">
        <v>14</v>
      </c>
      <c r="B23" s="382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 x14ac:dyDescent="0.2">
      <c r="A24" s="101">
        <v>15</v>
      </c>
      <c r="B24" s="382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 x14ac:dyDescent="0.2">
      <c r="A25" s="101">
        <v>16</v>
      </c>
      <c r="B25" s="382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 x14ac:dyDescent="0.2">
      <c r="A26" s="101">
        <v>17</v>
      </c>
      <c r="B26" s="382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 x14ac:dyDescent="0.2">
      <c r="A27" s="101">
        <v>18</v>
      </c>
      <c r="B27" s="382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 x14ac:dyDescent="0.2">
      <c r="A28" s="101">
        <v>19</v>
      </c>
      <c r="B28" s="382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 x14ac:dyDescent="0.2">
      <c r="A29" s="101">
        <v>20</v>
      </c>
      <c r="B29" s="382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 x14ac:dyDescent="0.2">
      <c r="A30" s="101">
        <v>21</v>
      </c>
      <c r="B30" s="382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 x14ac:dyDescent="0.2">
      <c r="A31" s="101">
        <v>22</v>
      </c>
      <c r="B31" s="382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 x14ac:dyDescent="0.2">
      <c r="A32" s="101">
        <v>23</v>
      </c>
      <c r="B32" s="382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 x14ac:dyDescent="0.2">
      <c r="A33" s="101">
        <v>24</v>
      </c>
      <c r="B33" s="382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 x14ac:dyDescent="0.2">
      <c r="A34" s="90" t="s">
        <v>276</v>
      </c>
      <c r="B34" s="382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 x14ac:dyDescent="0.3">
      <c r="A35" s="90"/>
      <c r="B35" s="382"/>
      <c r="C35" s="102"/>
      <c r="D35" s="102"/>
      <c r="E35" s="102"/>
      <c r="F35" s="102"/>
      <c r="G35" s="90"/>
      <c r="H35" s="90"/>
      <c r="I35" s="90"/>
      <c r="J35" s="90" t="s">
        <v>493</v>
      </c>
      <c r="K35" s="89">
        <f>SUM(K10:K34)</f>
        <v>0</v>
      </c>
      <c r="L35" s="90"/>
    </row>
    <row r="36" spans="1:12" ht="15" x14ac:dyDescent="0.3">
      <c r="A36" s="237"/>
      <c r="B36" s="237"/>
      <c r="C36" s="237"/>
      <c r="D36" s="237"/>
      <c r="E36" s="237"/>
      <c r="F36" s="237"/>
      <c r="G36" s="237"/>
      <c r="H36" s="237"/>
      <c r="I36" s="237"/>
      <c r="J36" s="237"/>
      <c r="K36" s="192"/>
    </row>
    <row r="37" spans="1:12" ht="15" x14ac:dyDescent="0.3">
      <c r="A37" s="238" t="s">
        <v>494</v>
      </c>
      <c r="B37" s="238"/>
      <c r="C37" s="237"/>
      <c r="D37" s="237"/>
      <c r="E37" s="237"/>
      <c r="F37" s="237"/>
      <c r="G37" s="237"/>
      <c r="H37" s="237"/>
      <c r="I37" s="237"/>
      <c r="J37" s="237"/>
      <c r="K37" s="192"/>
    </row>
    <row r="38" spans="1:12" ht="15" x14ac:dyDescent="0.3">
      <c r="A38" s="238" t="s">
        <v>495</v>
      </c>
      <c r="B38" s="238"/>
      <c r="C38" s="237"/>
      <c r="D38" s="237"/>
      <c r="E38" s="237"/>
      <c r="F38" s="237"/>
      <c r="G38" s="237"/>
      <c r="H38" s="237"/>
      <c r="I38" s="237"/>
      <c r="J38" s="237"/>
      <c r="K38" s="192"/>
    </row>
    <row r="39" spans="1:12" ht="15" x14ac:dyDescent="0.3">
      <c r="A39" s="224" t="s">
        <v>496</v>
      </c>
      <c r="B39" s="238"/>
      <c r="C39" s="192"/>
      <c r="D39" s="192"/>
      <c r="E39" s="192"/>
      <c r="F39" s="192"/>
      <c r="G39" s="192"/>
      <c r="H39" s="192"/>
      <c r="I39" s="192"/>
      <c r="J39" s="192"/>
      <c r="K39" s="192"/>
    </row>
    <row r="40" spans="1:12" ht="15" x14ac:dyDescent="0.3">
      <c r="A40" s="224" t="s">
        <v>513</v>
      </c>
      <c r="B40" s="238"/>
      <c r="C40" s="192"/>
      <c r="D40" s="192"/>
      <c r="E40" s="192"/>
      <c r="F40" s="192"/>
      <c r="G40" s="192"/>
      <c r="H40" s="192"/>
      <c r="I40" s="192"/>
      <c r="J40" s="192"/>
      <c r="K40" s="192"/>
    </row>
    <row r="41" spans="1:12" ht="15.75" customHeight="1" x14ac:dyDescent="0.2">
      <c r="A41" s="491" t="s">
        <v>514</v>
      </c>
      <c r="B41" s="491"/>
      <c r="C41" s="491"/>
      <c r="D41" s="491"/>
      <c r="E41" s="491"/>
      <c r="F41" s="491"/>
      <c r="G41" s="491"/>
      <c r="H41" s="491"/>
      <c r="I41" s="491"/>
      <c r="J41" s="491"/>
      <c r="K41" s="491"/>
    </row>
    <row r="42" spans="1:12" ht="15.75" customHeight="1" x14ac:dyDescent="0.2">
      <c r="A42" s="491"/>
      <c r="B42" s="491"/>
      <c r="C42" s="491"/>
      <c r="D42" s="491"/>
      <c r="E42" s="491"/>
      <c r="F42" s="491"/>
      <c r="G42" s="491"/>
      <c r="H42" s="491"/>
      <c r="I42" s="491"/>
      <c r="J42" s="491"/>
      <c r="K42" s="491"/>
    </row>
    <row r="43" spans="1:12" x14ac:dyDescent="0.2">
      <c r="A43" s="234"/>
      <c r="B43" s="234"/>
      <c r="C43" s="234"/>
      <c r="D43" s="234"/>
      <c r="E43" s="234"/>
      <c r="F43" s="234"/>
      <c r="G43" s="234"/>
      <c r="H43" s="234"/>
      <c r="I43" s="234"/>
      <c r="J43" s="234"/>
      <c r="K43" s="234"/>
    </row>
    <row r="44" spans="1:12" ht="15" x14ac:dyDescent="0.3">
      <c r="A44" s="487" t="s">
        <v>107</v>
      </c>
      <c r="B44" s="487"/>
      <c r="C44" s="383"/>
      <c r="D44" s="384"/>
      <c r="E44" s="384"/>
      <c r="F44" s="383"/>
      <c r="G44" s="383"/>
      <c r="H44" s="383"/>
      <c r="I44" s="383"/>
      <c r="J44" s="383"/>
      <c r="K44" s="192"/>
    </row>
    <row r="45" spans="1:12" ht="15" x14ac:dyDescent="0.3">
      <c r="A45" s="383"/>
      <c r="B45" s="384"/>
      <c r="C45" s="383"/>
      <c r="D45" s="384"/>
      <c r="E45" s="384"/>
      <c r="F45" s="383"/>
      <c r="G45" s="383"/>
      <c r="H45" s="383"/>
      <c r="I45" s="383"/>
      <c r="J45" s="385"/>
      <c r="K45" s="192"/>
    </row>
    <row r="46" spans="1:12" ht="15" customHeight="1" x14ac:dyDescent="0.3">
      <c r="A46" s="383"/>
      <c r="B46" s="384"/>
      <c r="C46" s="488" t="s">
        <v>268</v>
      </c>
      <c r="D46" s="488"/>
      <c r="E46" s="397"/>
      <c r="F46" s="387"/>
      <c r="G46" s="489" t="s">
        <v>498</v>
      </c>
      <c r="H46" s="489"/>
      <c r="I46" s="489"/>
      <c r="J46" s="388"/>
      <c r="K46" s="192"/>
    </row>
    <row r="47" spans="1:12" ht="15" x14ac:dyDescent="0.3">
      <c r="A47" s="383"/>
      <c r="B47" s="384"/>
      <c r="C47" s="383"/>
      <c r="D47" s="384"/>
      <c r="E47" s="384"/>
      <c r="F47" s="383"/>
      <c r="G47" s="490"/>
      <c r="H47" s="490"/>
      <c r="I47" s="490"/>
      <c r="J47" s="388"/>
      <c r="K47" s="192"/>
    </row>
    <row r="48" spans="1:12" ht="15" x14ac:dyDescent="0.3">
      <c r="A48" s="383"/>
      <c r="B48" s="384"/>
      <c r="C48" s="485" t="s">
        <v>139</v>
      </c>
      <c r="D48" s="485"/>
      <c r="E48" s="397"/>
      <c r="F48" s="387"/>
      <c r="G48" s="383"/>
      <c r="H48" s="383"/>
      <c r="I48" s="383"/>
      <c r="J48" s="383"/>
      <c r="K48" s="192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1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334</v>
      </c>
      <c r="B1" s="80"/>
      <c r="C1" s="482" t="s">
        <v>109</v>
      </c>
      <c r="D1" s="482"/>
      <c r="E1" s="94"/>
    </row>
    <row r="2" spans="1:5" s="6" customFormat="1" x14ac:dyDescent="0.3">
      <c r="A2" s="77" t="s">
        <v>328</v>
      </c>
      <c r="B2" s="80"/>
      <c r="C2" s="480" t="s">
        <v>804</v>
      </c>
      <c r="D2" s="481"/>
      <c r="E2" s="94"/>
    </row>
    <row r="3" spans="1:5" s="6" customFormat="1" x14ac:dyDescent="0.3">
      <c r="A3" s="79" t="s">
        <v>140</v>
      </c>
      <c r="B3" s="77"/>
      <c r="C3" s="168"/>
      <c r="D3" s="168"/>
      <c r="E3" s="94"/>
    </row>
    <row r="4" spans="1:5" s="6" customFormat="1" x14ac:dyDescent="0.3">
      <c r="A4" s="79"/>
      <c r="B4" s="79"/>
      <c r="C4" s="168"/>
      <c r="D4" s="168"/>
      <c r="E4" s="94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x14ac:dyDescent="0.3">
      <c r="A6" s="83" t="str">
        <f>'ფორმა N1'!D4</f>
        <v>მპგ "ევროპული საქართველო-მოძრაობა თავისუფლებისთვის"</v>
      </c>
      <c r="B6" s="83"/>
      <c r="C6" s="84"/>
      <c r="D6" s="84"/>
      <c r="E6" s="95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67"/>
      <c r="B8" s="167"/>
      <c r="C8" s="81"/>
      <c r="D8" s="81"/>
      <c r="E8" s="94"/>
    </row>
    <row r="9" spans="1:5" s="6" customFormat="1" ht="30" x14ac:dyDescent="0.3">
      <c r="A9" s="92" t="s">
        <v>64</v>
      </c>
      <c r="B9" s="92" t="s">
        <v>333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329</v>
      </c>
      <c r="B10" s="101"/>
      <c r="C10" s="4"/>
      <c r="D10" s="4"/>
      <c r="E10" s="96"/>
    </row>
    <row r="11" spans="1:5" s="10" customFormat="1" x14ac:dyDescent="0.2">
      <c r="A11" s="101" t="s">
        <v>330</v>
      </c>
      <c r="B11" s="101"/>
      <c r="C11" s="4"/>
      <c r="D11" s="4"/>
      <c r="E11" s="97"/>
    </row>
    <row r="12" spans="1:5" s="10" customFormat="1" x14ac:dyDescent="0.2">
      <c r="A12" s="90" t="s">
        <v>278</v>
      </c>
      <c r="B12" s="90"/>
      <c r="C12" s="4"/>
      <c r="D12" s="4"/>
      <c r="E12" s="97"/>
    </row>
    <row r="13" spans="1:5" s="10" customFormat="1" x14ac:dyDescent="0.2">
      <c r="A13" s="90" t="s">
        <v>278</v>
      </c>
      <c r="B13" s="90"/>
      <c r="C13" s="4"/>
      <c r="D13" s="4"/>
      <c r="E13" s="97"/>
    </row>
    <row r="14" spans="1:5" s="10" customFormat="1" x14ac:dyDescent="0.2">
      <c r="A14" s="90" t="s">
        <v>278</v>
      </c>
      <c r="B14" s="90"/>
      <c r="C14" s="4"/>
      <c r="D14" s="4"/>
      <c r="E14" s="97"/>
    </row>
    <row r="15" spans="1:5" s="10" customFormat="1" x14ac:dyDescent="0.2">
      <c r="A15" s="90" t="s">
        <v>278</v>
      </c>
      <c r="B15" s="90"/>
      <c r="C15" s="4"/>
      <c r="D15" s="4"/>
      <c r="E15" s="97"/>
    </row>
    <row r="16" spans="1:5" s="10" customFormat="1" x14ac:dyDescent="0.2">
      <c r="A16" s="90" t="s">
        <v>278</v>
      </c>
      <c r="B16" s="90"/>
      <c r="C16" s="4"/>
      <c r="D16" s="4"/>
      <c r="E16" s="97"/>
    </row>
    <row r="17" spans="1:5" s="10" customFormat="1" ht="17.25" customHeight="1" x14ac:dyDescent="0.2">
      <c r="A17" s="101" t="s">
        <v>331</v>
      </c>
      <c r="B17" s="90"/>
      <c r="C17" s="4"/>
      <c r="D17" s="4"/>
      <c r="E17" s="97"/>
    </row>
    <row r="18" spans="1:5" s="10" customFormat="1" ht="18" customHeight="1" x14ac:dyDescent="0.2">
      <c r="A18" s="101" t="s">
        <v>332</v>
      </c>
      <c r="B18" s="90"/>
      <c r="C18" s="4"/>
      <c r="D18" s="4"/>
      <c r="E18" s="97"/>
    </row>
    <row r="19" spans="1:5" s="10" customFormat="1" x14ac:dyDescent="0.2">
      <c r="A19" s="90" t="s">
        <v>278</v>
      </c>
      <c r="B19" s="90"/>
      <c r="C19" s="4"/>
      <c r="D19" s="4"/>
      <c r="E19" s="97"/>
    </row>
    <row r="20" spans="1:5" s="10" customFormat="1" x14ac:dyDescent="0.2">
      <c r="A20" s="90" t="s">
        <v>278</v>
      </c>
      <c r="B20" s="90"/>
      <c r="C20" s="4"/>
      <c r="D20" s="4"/>
      <c r="E20" s="97"/>
    </row>
    <row r="21" spans="1:5" s="10" customFormat="1" x14ac:dyDescent="0.2">
      <c r="A21" s="90" t="s">
        <v>278</v>
      </c>
      <c r="B21" s="90"/>
      <c r="C21" s="4"/>
      <c r="D21" s="4"/>
      <c r="E21" s="97"/>
    </row>
    <row r="22" spans="1:5" s="10" customFormat="1" x14ac:dyDescent="0.2">
      <c r="A22" s="90" t="s">
        <v>278</v>
      </c>
      <c r="B22" s="90"/>
      <c r="C22" s="4"/>
      <c r="D22" s="4"/>
      <c r="E22" s="97"/>
    </row>
    <row r="23" spans="1:5" s="10" customFormat="1" x14ac:dyDescent="0.2">
      <c r="A23" s="90" t="s">
        <v>278</v>
      </c>
      <c r="B23" s="90"/>
      <c r="C23" s="4"/>
      <c r="D23" s="4"/>
      <c r="E23" s="97"/>
    </row>
    <row r="24" spans="1:5" s="3" customFormat="1" x14ac:dyDescent="0.2">
      <c r="A24" s="91"/>
      <c r="B24" s="91"/>
      <c r="C24" s="4"/>
      <c r="D24" s="4"/>
      <c r="E24" s="98"/>
    </row>
    <row r="25" spans="1:5" x14ac:dyDescent="0.3">
      <c r="A25" s="102"/>
      <c r="B25" s="102" t="s">
        <v>335</v>
      </c>
      <c r="C25" s="89">
        <f>SUM(C10:C24)</f>
        <v>0</v>
      </c>
      <c r="D25" s="89">
        <f>SUM(D10:D24)</f>
        <v>0</v>
      </c>
      <c r="E25" s="99"/>
    </row>
    <row r="26" spans="1:5" x14ac:dyDescent="0.3">
      <c r="A26" s="45"/>
      <c r="B26" s="45"/>
    </row>
    <row r="27" spans="1:5" x14ac:dyDescent="0.3">
      <c r="A27" s="2" t="s">
        <v>435</v>
      </c>
      <c r="E27" s="5"/>
    </row>
    <row r="28" spans="1:5" x14ac:dyDescent="0.3">
      <c r="A28" s="2" t="s">
        <v>419</v>
      </c>
    </row>
    <row r="29" spans="1:5" x14ac:dyDescent="0.3">
      <c r="A29" s="224" t="s">
        <v>420</v>
      </c>
    </row>
    <row r="30" spans="1:5" x14ac:dyDescent="0.3">
      <c r="A30" s="224"/>
    </row>
    <row r="31" spans="1:5" x14ac:dyDescent="0.3">
      <c r="A31" s="224" t="s">
        <v>352</v>
      </c>
    </row>
    <row r="32" spans="1:5" s="23" customFormat="1" ht="12.75" x14ac:dyDescent="0.2"/>
    <row r="33" spans="1:9" x14ac:dyDescent="0.3">
      <c r="A33" s="72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2"/>
      <c r="B36" s="72" t="s">
        <v>271</v>
      </c>
      <c r="D36" s="12"/>
      <c r="E36"/>
      <c r="F36"/>
      <c r="G36"/>
      <c r="H36"/>
      <c r="I36"/>
    </row>
    <row r="37" spans="1:9" x14ac:dyDescent="0.3">
      <c r="B37" s="2" t="s">
        <v>270</v>
      </c>
      <c r="D37" s="12"/>
      <c r="E37"/>
      <c r="F37"/>
      <c r="G37"/>
      <c r="H37"/>
      <c r="I37"/>
    </row>
    <row r="38" spans="1:9" customFormat="1" ht="12.75" x14ac:dyDescent="0.2">
      <c r="A38" s="68"/>
      <c r="B38" s="68" t="s">
        <v>139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7"/>
  <sheetViews>
    <sheetView view="pageBreakPreview" zoomScale="80" zoomScaleSheetLayoutView="80" workbookViewId="0">
      <selection activeCell="I2" sqref="I2:J2"/>
    </sheetView>
  </sheetViews>
  <sheetFormatPr defaultRowHeight="12.75" x14ac:dyDescent="0.2"/>
  <cols>
    <col min="1" max="1" width="5.42578125" style="193" customWidth="1"/>
    <col min="2" max="2" width="20.85546875" style="193" customWidth="1"/>
    <col min="3" max="3" width="26" style="193" customWidth="1"/>
    <col min="4" max="4" width="17" style="193" customWidth="1"/>
    <col min="5" max="5" width="18.140625" style="193" customWidth="1"/>
    <col min="6" max="6" width="14.7109375" style="193" customWidth="1"/>
    <col min="7" max="7" width="15.5703125" style="193" customWidth="1"/>
    <col min="8" max="8" width="14.7109375" style="193" customWidth="1"/>
    <col min="9" max="9" width="29.7109375" style="193" customWidth="1"/>
    <col min="10" max="10" width="0" style="193" hidden="1" customWidth="1"/>
    <col min="11" max="16384" width="9.140625" style="193"/>
  </cols>
  <sheetData>
    <row r="1" spans="1:10" ht="15" x14ac:dyDescent="0.3">
      <c r="A1" s="77" t="s">
        <v>476</v>
      </c>
      <c r="B1" s="77"/>
      <c r="C1" s="80"/>
      <c r="D1" s="80"/>
      <c r="E1" s="80"/>
      <c r="F1" s="80"/>
      <c r="G1" s="296"/>
      <c r="H1" s="296"/>
      <c r="I1" s="482" t="s">
        <v>109</v>
      </c>
      <c r="J1" s="482"/>
    </row>
    <row r="2" spans="1:10" ht="15" x14ac:dyDescent="0.3">
      <c r="A2" s="79" t="s">
        <v>140</v>
      </c>
      <c r="B2" s="77"/>
      <c r="C2" s="80"/>
      <c r="D2" s="80"/>
      <c r="E2" s="80"/>
      <c r="F2" s="80"/>
      <c r="G2" s="296"/>
      <c r="H2" s="296"/>
      <c r="I2" s="480" t="s">
        <v>804</v>
      </c>
      <c r="J2" s="481"/>
    </row>
    <row r="3" spans="1:10" ht="15" x14ac:dyDescent="0.3">
      <c r="A3" s="79"/>
      <c r="B3" s="79"/>
      <c r="C3" s="77"/>
      <c r="D3" s="77"/>
      <c r="E3" s="77"/>
      <c r="F3" s="77"/>
      <c r="G3" s="296"/>
      <c r="H3" s="296"/>
      <c r="I3" s="296"/>
    </row>
    <row r="4" spans="1:10" ht="15" x14ac:dyDescent="0.3">
      <c r="A4" s="80" t="s">
        <v>274</v>
      </c>
      <c r="B4" s="80"/>
      <c r="C4" s="80"/>
      <c r="D4" s="80"/>
      <c r="E4" s="80"/>
      <c r="F4" s="80"/>
      <c r="G4" s="79"/>
      <c r="H4" s="79"/>
      <c r="I4" s="79"/>
    </row>
    <row r="5" spans="1:10" ht="15" x14ac:dyDescent="0.3">
      <c r="A5" s="83" t="str">
        <f>'ფორმა N1'!D4</f>
        <v>მპგ "ევროპული საქართველო-მოძრაობა თავისუფლებისთვის"</v>
      </c>
      <c r="B5" s="83"/>
      <c r="C5" s="83"/>
      <c r="D5" s="83"/>
      <c r="E5" s="83"/>
      <c r="F5" s="83"/>
      <c r="G5" s="84"/>
      <c r="H5" s="84"/>
      <c r="I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10" ht="15" x14ac:dyDescent="0.2">
      <c r="A7" s="295"/>
      <c r="B7" s="295"/>
      <c r="C7" s="295"/>
      <c r="D7" s="295"/>
      <c r="E7" s="295"/>
      <c r="F7" s="295"/>
      <c r="G7" s="81"/>
      <c r="H7" s="81"/>
      <c r="I7" s="81"/>
    </row>
    <row r="8" spans="1:10" ht="45" x14ac:dyDescent="0.2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345</v>
      </c>
      <c r="F8" s="93" t="s">
        <v>349</v>
      </c>
      <c r="G8" s="82" t="s">
        <v>10</v>
      </c>
      <c r="H8" s="82" t="s">
        <v>9</v>
      </c>
      <c r="I8" s="82" t="s">
        <v>396</v>
      </c>
      <c r="J8" s="239" t="s">
        <v>348</v>
      </c>
    </row>
    <row r="9" spans="1:10" ht="15" x14ac:dyDescent="0.2">
      <c r="A9" s="101">
        <v>1</v>
      </c>
      <c r="B9" s="90"/>
      <c r="C9" s="90"/>
      <c r="D9" s="90"/>
      <c r="E9" s="90"/>
      <c r="F9" s="101"/>
      <c r="G9" s="4"/>
      <c r="H9" s="4"/>
      <c r="I9" s="4"/>
    </row>
    <row r="10" spans="1:10" ht="15" x14ac:dyDescent="0.2">
      <c r="A10" s="101">
        <v>2</v>
      </c>
      <c r="B10" s="90"/>
      <c r="C10" s="90"/>
      <c r="D10" s="90"/>
      <c r="E10" s="90"/>
      <c r="F10" s="101"/>
      <c r="G10" s="4"/>
      <c r="H10" s="4"/>
      <c r="I10" s="4"/>
    </row>
    <row r="11" spans="1:10" ht="15" x14ac:dyDescent="0.2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 x14ac:dyDescent="0.2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 x14ac:dyDescent="0.2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 x14ac:dyDescent="0.2">
      <c r="A14" s="90" t="s">
        <v>276</v>
      </c>
      <c r="B14" s="90"/>
      <c r="C14" s="90"/>
      <c r="D14" s="90"/>
      <c r="E14" s="90"/>
      <c r="F14" s="101"/>
      <c r="G14" s="4"/>
      <c r="H14" s="4"/>
      <c r="I14" s="4"/>
    </row>
    <row r="15" spans="1:10" ht="15" x14ac:dyDescent="0.3">
      <c r="A15" s="90"/>
      <c r="B15" s="102"/>
      <c r="C15" s="102"/>
      <c r="D15" s="102"/>
      <c r="E15" s="102"/>
      <c r="F15" s="90" t="s">
        <v>456</v>
      </c>
      <c r="G15" s="89">
        <f>SUM(G9:G14)</f>
        <v>0</v>
      </c>
      <c r="H15" s="89">
        <f>SUM(H9:H14)</f>
        <v>0</v>
      </c>
      <c r="I15" s="89">
        <f>SUM(I9:I14)</f>
        <v>0</v>
      </c>
    </row>
    <row r="16" spans="1:10" ht="15" x14ac:dyDescent="0.3">
      <c r="A16" s="237"/>
      <c r="B16" s="237"/>
      <c r="C16" s="237"/>
      <c r="D16" s="237"/>
      <c r="E16" s="237"/>
      <c r="F16" s="237"/>
      <c r="G16" s="237"/>
      <c r="H16" s="192"/>
      <c r="I16" s="192"/>
    </row>
    <row r="17" spans="1:9" ht="15" x14ac:dyDescent="0.3">
      <c r="A17" s="238" t="s">
        <v>477</v>
      </c>
      <c r="B17" s="238"/>
      <c r="C17" s="237"/>
      <c r="D17" s="237"/>
      <c r="E17" s="237"/>
      <c r="F17" s="237"/>
      <c r="G17" s="237"/>
      <c r="H17" s="192"/>
      <c r="I17" s="192"/>
    </row>
    <row r="18" spans="1:9" ht="15" x14ac:dyDescent="0.3">
      <c r="A18" s="238"/>
      <c r="B18" s="238"/>
      <c r="C18" s="237"/>
      <c r="D18" s="237"/>
      <c r="E18" s="237"/>
      <c r="F18" s="237"/>
      <c r="G18" s="237"/>
      <c r="H18" s="192"/>
      <c r="I18" s="192"/>
    </row>
    <row r="19" spans="1:9" ht="15" x14ac:dyDescent="0.3">
      <c r="A19" s="238"/>
      <c r="B19" s="238"/>
      <c r="C19" s="192"/>
      <c r="D19" s="192"/>
      <c r="E19" s="192"/>
      <c r="F19" s="192"/>
      <c r="G19" s="192"/>
      <c r="H19" s="192"/>
      <c r="I19" s="192"/>
    </row>
    <row r="20" spans="1:9" ht="15" x14ac:dyDescent="0.3">
      <c r="A20" s="238"/>
      <c r="B20" s="238"/>
      <c r="C20" s="192"/>
      <c r="D20" s="192"/>
      <c r="E20" s="192"/>
      <c r="F20" s="192"/>
      <c r="G20" s="192"/>
      <c r="H20" s="192"/>
      <c r="I20" s="192"/>
    </row>
    <row r="21" spans="1:9" x14ac:dyDescent="0.2">
      <c r="A21" s="234"/>
      <c r="B21" s="234"/>
      <c r="C21" s="234"/>
      <c r="D21" s="234"/>
      <c r="E21" s="234"/>
      <c r="F21" s="234"/>
      <c r="G21" s="234"/>
      <c r="H21" s="234"/>
      <c r="I21" s="234"/>
    </row>
    <row r="22" spans="1:9" ht="15" x14ac:dyDescent="0.3">
      <c r="A22" s="198" t="s">
        <v>107</v>
      </c>
      <c r="B22" s="198"/>
      <c r="C22" s="192"/>
      <c r="D22" s="192"/>
      <c r="E22" s="192"/>
      <c r="F22" s="192"/>
      <c r="G22" s="192"/>
      <c r="H22" s="192"/>
      <c r="I22" s="192"/>
    </row>
    <row r="23" spans="1:9" ht="15" x14ac:dyDescent="0.3">
      <c r="A23" s="192"/>
      <c r="B23" s="192"/>
      <c r="C23" s="192"/>
      <c r="D23" s="192"/>
      <c r="E23" s="192"/>
      <c r="F23" s="192"/>
      <c r="G23" s="192"/>
      <c r="H23" s="192"/>
      <c r="I23" s="192"/>
    </row>
    <row r="24" spans="1:9" ht="15" x14ac:dyDescent="0.3">
      <c r="A24" s="192"/>
      <c r="B24" s="192"/>
      <c r="C24" s="192"/>
      <c r="D24" s="192"/>
      <c r="E24" s="196"/>
      <c r="F24" s="196"/>
      <c r="G24" s="196"/>
      <c r="H24" s="192"/>
      <c r="I24" s="192"/>
    </row>
    <row r="25" spans="1:9" ht="15" x14ac:dyDescent="0.3">
      <c r="A25" s="198"/>
      <c r="B25" s="198"/>
      <c r="C25" s="198" t="s">
        <v>395</v>
      </c>
      <c r="D25" s="198"/>
      <c r="E25" s="198"/>
      <c r="F25" s="198"/>
      <c r="G25" s="198"/>
      <c r="H25" s="192"/>
      <c r="I25" s="192"/>
    </row>
    <row r="26" spans="1:9" ht="15" x14ac:dyDescent="0.3">
      <c r="A26" s="192"/>
      <c r="B26" s="192"/>
      <c r="C26" s="192" t="s">
        <v>394</v>
      </c>
      <c r="D26" s="192"/>
      <c r="E26" s="192"/>
      <c r="F26" s="192"/>
      <c r="G26" s="192"/>
      <c r="H26" s="192"/>
      <c r="I26" s="192"/>
    </row>
    <row r="27" spans="1:9" x14ac:dyDescent="0.2">
      <c r="A27" s="200"/>
      <c r="B27" s="200"/>
      <c r="C27" s="200" t="s">
        <v>139</v>
      </c>
      <c r="D27" s="200"/>
      <c r="E27" s="200"/>
      <c r="F27" s="200"/>
      <c r="G27" s="200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7" t="s">
        <v>478</v>
      </c>
      <c r="B1" s="80"/>
      <c r="C1" s="80"/>
      <c r="D1" s="80"/>
      <c r="E1" s="80"/>
      <c r="F1" s="80"/>
      <c r="G1" s="482" t="s">
        <v>109</v>
      </c>
      <c r="H1" s="482"/>
      <c r="I1" s="394"/>
    </row>
    <row r="2" spans="1:9" ht="15" x14ac:dyDescent="0.3">
      <c r="A2" s="79" t="s">
        <v>140</v>
      </c>
      <c r="B2" s="80"/>
      <c r="C2" s="80"/>
      <c r="D2" s="80"/>
      <c r="E2" s="80"/>
      <c r="F2" s="80"/>
      <c r="G2" s="480" t="s">
        <v>804</v>
      </c>
      <c r="H2" s="481"/>
      <c r="I2" s="79"/>
    </row>
    <row r="3" spans="1:9" ht="15" x14ac:dyDescent="0.3">
      <c r="A3" s="79"/>
      <c r="B3" s="79"/>
      <c r="C3" s="79"/>
      <c r="D3" s="79"/>
      <c r="E3" s="79"/>
      <c r="F3" s="79"/>
      <c r="G3" s="296"/>
      <c r="H3" s="296"/>
      <c r="I3" s="394"/>
    </row>
    <row r="4" spans="1:9" ht="15" x14ac:dyDescent="0.3">
      <c r="A4" s="80" t="s">
        <v>274</v>
      </c>
      <c r="B4" s="80"/>
      <c r="C4" s="80"/>
      <c r="D4" s="80"/>
      <c r="E4" s="80"/>
      <c r="F4" s="80"/>
      <c r="G4" s="79"/>
      <c r="H4" s="79"/>
      <c r="I4" s="79"/>
    </row>
    <row r="5" spans="1:9" ht="15" x14ac:dyDescent="0.3">
      <c r="A5" s="83" t="str">
        <f>'ფორმა N1'!D4</f>
        <v>მპგ "ევროპული საქართველო-მოძრაობა თავისუფლებისთვის"</v>
      </c>
      <c r="B5" s="83"/>
      <c r="C5" s="83"/>
      <c r="D5" s="83"/>
      <c r="E5" s="83"/>
      <c r="F5" s="83"/>
      <c r="G5" s="84"/>
      <c r="H5" s="84"/>
      <c r="I5" s="84"/>
    </row>
    <row r="6" spans="1:9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9" ht="15" x14ac:dyDescent="0.2">
      <c r="A7" s="295"/>
      <c r="B7" s="295"/>
      <c r="C7" s="295"/>
      <c r="D7" s="295"/>
      <c r="E7" s="295"/>
      <c r="F7" s="295"/>
      <c r="G7" s="81"/>
      <c r="H7" s="81"/>
      <c r="I7" s="394"/>
    </row>
    <row r="8" spans="1:9" ht="45" x14ac:dyDescent="0.2">
      <c r="A8" s="390" t="s">
        <v>64</v>
      </c>
      <c r="B8" s="82" t="s">
        <v>340</v>
      </c>
      <c r="C8" s="93" t="s">
        <v>341</v>
      </c>
      <c r="D8" s="93" t="s">
        <v>227</v>
      </c>
      <c r="E8" s="93" t="s">
        <v>344</v>
      </c>
      <c r="F8" s="93" t="s">
        <v>343</v>
      </c>
      <c r="G8" s="93" t="s">
        <v>390</v>
      </c>
      <c r="H8" s="82" t="s">
        <v>10</v>
      </c>
      <c r="I8" s="82" t="s">
        <v>9</v>
      </c>
    </row>
    <row r="9" spans="1:9" ht="15" x14ac:dyDescent="0.2">
      <c r="A9" s="391"/>
      <c r="B9" s="392"/>
      <c r="C9" s="101"/>
      <c r="D9" s="101"/>
      <c r="E9" s="101"/>
      <c r="F9" s="101"/>
      <c r="G9" s="101"/>
      <c r="H9" s="4"/>
      <c r="I9" s="4"/>
    </row>
    <row r="10" spans="1:9" ht="15" x14ac:dyDescent="0.2">
      <c r="A10" s="391"/>
      <c r="B10" s="392"/>
      <c r="C10" s="101"/>
      <c r="D10" s="101"/>
      <c r="E10" s="101"/>
      <c r="F10" s="101"/>
      <c r="G10" s="101"/>
      <c r="H10" s="4"/>
      <c r="I10" s="4"/>
    </row>
    <row r="11" spans="1:9" ht="15" x14ac:dyDescent="0.2">
      <c r="A11" s="391"/>
      <c r="B11" s="392"/>
      <c r="C11" s="90"/>
      <c r="D11" s="90"/>
      <c r="E11" s="90"/>
      <c r="F11" s="90"/>
      <c r="G11" s="90"/>
      <c r="H11" s="4"/>
      <c r="I11" s="4"/>
    </row>
    <row r="12" spans="1:9" ht="15" x14ac:dyDescent="0.2">
      <c r="A12" s="391"/>
      <c r="B12" s="392"/>
      <c r="C12" s="90"/>
      <c r="D12" s="90"/>
      <c r="E12" s="90"/>
      <c r="F12" s="90"/>
      <c r="G12" s="90"/>
      <c r="H12" s="4"/>
      <c r="I12" s="4"/>
    </row>
    <row r="13" spans="1:9" ht="15" x14ac:dyDescent="0.2">
      <c r="A13" s="391"/>
      <c r="B13" s="392"/>
      <c r="C13" s="90"/>
      <c r="D13" s="90"/>
      <c r="E13" s="90"/>
      <c r="F13" s="90"/>
      <c r="G13" s="90"/>
      <c r="H13" s="4"/>
      <c r="I13" s="4"/>
    </row>
    <row r="14" spans="1:9" ht="15" x14ac:dyDescent="0.2">
      <c r="A14" s="391"/>
      <c r="B14" s="392"/>
      <c r="C14" s="90"/>
      <c r="D14" s="90"/>
      <c r="E14" s="90"/>
      <c r="F14" s="90"/>
      <c r="G14" s="90"/>
      <c r="H14" s="4"/>
      <c r="I14" s="4"/>
    </row>
    <row r="15" spans="1:9" ht="15" x14ac:dyDescent="0.2">
      <c r="A15" s="391"/>
      <c r="B15" s="392"/>
      <c r="C15" s="90"/>
      <c r="D15" s="90"/>
      <c r="E15" s="90"/>
      <c r="F15" s="90"/>
      <c r="G15" s="90"/>
      <c r="H15" s="4"/>
      <c r="I15" s="4"/>
    </row>
    <row r="16" spans="1:9" ht="15" x14ac:dyDescent="0.2">
      <c r="A16" s="391"/>
      <c r="B16" s="392"/>
      <c r="C16" s="90"/>
      <c r="D16" s="90"/>
      <c r="E16" s="90"/>
      <c r="F16" s="90"/>
      <c r="G16" s="90"/>
      <c r="H16" s="4"/>
      <c r="I16" s="4"/>
    </row>
    <row r="17" spans="1:9" ht="15" x14ac:dyDescent="0.2">
      <c r="A17" s="391"/>
      <c r="B17" s="392"/>
      <c r="C17" s="90"/>
      <c r="D17" s="90"/>
      <c r="E17" s="90"/>
      <c r="F17" s="90"/>
      <c r="G17" s="90"/>
      <c r="H17" s="4"/>
      <c r="I17" s="4"/>
    </row>
    <row r="18" spans="1:9" ht="15" x14ac:dyDescent="0.2">
      <c r="A18" s="391"/>
      <c r="B18" s="392"/>
      <c r="C18" s="90"/>
      <c r="D18" s="90"/>
      <c r="E18" s="90"/>
      <c r="F18" s="90"/>
      <c r="G18" s="90"/>
      <c r="H18" s="4"/>
      <c r="I18" s="4"/>
    </row>
    <row r="19" spans="1:9" ht="15" x14ac:dyDescent="0.2">
      <c r="A19" s="391"/>
      <c r="B19" s="392"/>
      <c r="C19" s="90"/>
      <c r="D19" s="90"/>
      <c r="E19" s="90"/>
      <c r="F19" s="90"/>
      <c r="G19" s="90"/>
      <c r="H19" s="4"/>
      <c r="I19" s="4"/>
    </row>
    <row r="20" spans="1:9" ht="15" x14ac:dyDescent="0.2">
      <c r="A20" s="391"/>
      <c r="B20" s="392"/>
      <c r="C20" s="90"/>
      <c r="D20" s="90"/>
      <c r="E20" s="90"/>
      <c r="F20" s="90"/>
      <c r="G20" s="90"/>
      <c r="H20" s="4"/>
      <c r="I20" s="4"/>
    </row>
    <row r="21" spans="1:9" ht="15" x14ac:dyDescent="0.2">
      <c r="A21" s="391"/>
      <c r="B21" s="392"/>
      <c r="C21" s="90"/>
      <c r="D21" s="90"/>
      <c r="E21" s="90"/>
      <c r="F21" s="90"/>
      <c r="G21" s="90"/>
      <c r="H21" s="4"/>
      <c r="I21" s="4"/>
    </row>
    <row r="22" spans="1:9" ht="15" x14ac:dyDescent="0.2">
      <c r="A22" s="391"/>
      <c r="B22" s="392"/>
      <c r="C22" s="90"/>
      <c r="D22" s="90"/>
      <c r="E22" s="90"/>
      <c r="F22" s="90"/>
      <c r="G22" s="90"/>
      <c r="H22" s="4"/>
      <c r="I22" s="4"/>
    </row>
    <row r="23" spans="1:9" ht="15" x14ac:dyDescent="0.2">
      <c r="A23" s="391"/>
      <c r="B23" s="392"/>
      <c r="C23" s="90"/>
      <c r="D23" s="90"/>
      <c r="E23" s="90"/>
      <c r="F23" s="90"/>
      <c r="G23" s="90"/>
      <c r="H23" s="4"/>
      <c r="I23" s="4"/>
    </row>
    <row r="24" spans="1:9" ht="15" x14ac:dyDescent="0.2">
      <c r="A24" s="391"/>
      <c r="B24" s="392"/>
      <c r="C24" s="90"/>
      <c r="D24" s="90"/>
      <c r="E24" s="90"/>
      <c r="F24" s="90"/>
      <c r="G24" s="90"/>
      <c r="H24" s="4"/>
      <c r="I24" s="4"/>
    </row>
    <row r="25" spans="1:9" ht="15" x14ac:dyDescent="0.2">
      <c r="A25" s="391"/>
      <c r="B25" s="392"/>
      <c r="C25" s="90"/>
      <c r="D25" s="90"/>
      <c r="E25" s="90"/>
      <c r="F25" s="90"/>
      <c r="G25" s="90"/>
      <c r="H25" s="4"/>
      <c r="I25" s="4"/>
    </row>
    <row r="26" spans="1:9" ht="15" x14ac:dyDescent="0.2">
      <c r="A26" s="391"/>
      <c r="B26" s="392"/>
      <c r="C26" s="90"/>
      <c r="D26" s="90"/>
      <c r="E26" s="90"/>
      <c r="F26" s="90"/>
      <c r="G26" s="90"/>
      <c r="H26" s="4"/>
      <c r="I26" s="4"/>
    </row>
    <row r="27" spans="1:9" ht="15" x14ac:dyDescent="0.2">
      <c r="A27" s="391"/>
      <c r="B27" s="392"/>
      <c r="C27" s="90"/>
      <c r="D27" s="90"/>
      <c r="E27" s="90"/>
      <c r="F27" s="90"/>
      <c r="G27" s="90"/>
      <c r="H27" s="4"/>
      <c r="I27" s="4"/>
    </row>
    <row r="28" spans="1:9" ht="15" x14ac:dyDescent="0.2">
      <c r="A28" s="391"/>
      <c r="B28" s="392"/>
      <c r="C28" s="90"/>
      <c r="D28" s="90"/>
      <c r="E28" s="90"/>
      <c r="F28" s="90"/>
      <c r="G28" s="90"/>
      <c r="H28" s="4"/>
      <c r="I28" s="4"/>
    </row>
    <row r="29" spans="1:9" ht="15" x14ac:dyDescent="0.2">
      <c r="A29" s="391"/>
      <c r="B29" s="392"/>
      <c r="C29" s="90"/>
      <c r="D29" s="90"/>
      <c r="E29" s="90"/>
      <c r="F29" s="90"/>
      <c r="G29" s="90"/>
      <c r="H29" s="4"/>
      <c r="I29" s="4"/>
    </row>
    <row r="30" spans="1:9" ht="15" x14ac:dyDescent="0.2">
      <c r="A30" s="391"/>
      <c r="B30" s="392"/>
      <c r="C30" s="90"/>
      <c r="D30" s="90"/>
      <c r="E30" s="90"/>
      <c r="F30" s="90"/>
      <c r="G30" s="90"/>
      <c r="H30" s="4"/>
      <c r="I30" s="4"/>
    </row>
    <row r="31" spans="1:9" ht="15" x14ac:dyDescent="0.2">
      <c r="A31" s="391"/>
      <c r="B31" s="392"/>
      <c r="C31" s="90"/>
      <c r="D31" s="90"/>
      <c r="E31" s="90"/>
      <c r="F31" s="90"/>
      <c r="G31" s="90"/>
      <c r="H31" s="4"/>
      <c r="I31" s="4"/>
    </row>
    <row r="32" spans="1:9" ht="15" x14ac:dyDescent="0.2">
      <c r="A32" s="391"/>
      <c r="B32" s="392"/>
      <c r="C32" s="90"/>
      <c r="D32" s="90"/>
      <c r="E32" s="90"/>
      <c r="F32" s="90"/>
      <c r="G32" s="90"/>
      <c r="H32" s="4"/>
      <c r="I32" s="4"/>
    </row>
    <row r="33" spans="1:9" ht="15" x14ac:dyDescent="0.2">
      <c r="A33" s="391"/>
      <c r="B33" s="392"/>
      <c r="C33" s="90"/>
      <c r="D33" s="90"/>
      <c r="E33" s="90"/>
      <c r="F33" s="90"/>
      <c r="G33" s="90"/>
      <c r="H33" s="4"/>
      <c r="I33" s="4"/>
    </row>
    <row r="34" spans="1:9" ht="15" x14ac:dyDescent="0.3">
      <c r="A34" s="391"/>
      <c r="B34" s="393"/>
      <c r="C34" s="102"/>
      <c r="D34" s="102"/>
      <c r="E34" s="102"/>
      <c r="F34" s="102"/>
      <c r="G34" s="102" t="s">
        <v>339</v>
      </c>
      <c r="H34" s="89">
        <f>SUM(H9:H33)</f>
        <v>0</v>
      </c>
      <c r="I34" s="89">
        <f>SUM(I9:I33)</f>
        <v>0</v>
      </c>
    </row>
    <row r="35" spans="1:9" ht="15" x14ac:dyDescent="0.3">
      <c r="A35" s="45"/>
      <c r="B35" s="45"/>
      <c r="C35" s="45"/>
      <c r="D35" s="45"/>
      <c r="E35" s="45"/>
      <c r="F35" s="45"/>
      <c r="G35" s="2"/>
      <c r="H35" s="2"/>
    </row>
    <row r="36" spans="1:9" ht="15" x14ac:dyDescent="0.3">
      <c r="A36" s="224" t="s">
        <v>479</v>
      </c>
      <c r="B36" s="45"/>
      <c r="C36" s="45"/>
      <c r="D36" s="45"/>
      <c r="E36" s="45"/>
      <c r="F36" s="45"/>
      <c r="G36" s="2"/>
      <c r="H36" s="2"/>
    </row>
    <row r="37" spans="1:9" ht="15" x14ac:dyDescent="0.3">
      <c r="A37" s="224"/>
      <c r="B37" s="45"/>
      <c r="C37" s="45"/>
      <c r="D37" s="45"/>
      <c r="E37" s="45"/>
      <c r="F37" s="45"/>
      <c r="G37" s="2"/>
      <c r="H37" s="2"/>
    </row>
    <row r="38" spans="1:9" ht="15" x14ac:dyDescent="0.3">
      <c r="A38" s="224"/>
      <c r="B38" s="2"/>
      <c r="C38" s="2"/>
      <c r="D38" s="2"/>
      <c r="E38" s="2"/>
      <c r="F38" s="2"/>
      <c r="G38" s="2"/>
      <c r="H38" s="2"/>
    </row>
    <row r="39" spans="1:9" ht="15" x14ac:dyDescent="0.3">
      <c r="A39" s="224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" x14ac:dyDescent="0.3">
      <c r="A41" s="72" t="s">
        <v>107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72"/>
      <c r="B44" s="72" t="s">
        <v>271</v>
      </c>
      <c r="C44" s="72"/>
      <c r="D44" s="72"/>
      <c r="E44" s="72"/>
      <c r="F44" s="72"/>
      <c r="G44" s="2"/>
      <c r="H44" s="12"/>
    </row>
    <row r="45" spans="1:9" ht="15" x14ac:dyDescent="0.3">
      <c r="A45" s="2"/>
      <c r="B45" s="2" t="s">
        <v>270</v>
      </c>
      <c r="C45" s="2"/>
      <c r="D45" s="2"/>
      <c r="E45" s="2"/>
      <c r="F45" s="2"/>
      <c r="G45" s="2"/>
      <c r="H45" s="12"/>
    </row>
    <row r="46" spans="1:9" x14ac:dyDescent="0.2">
      <c r="A46" s="68"/>
      <c r="B46" s="68" t="s">
        <v>139</v>
      </c>
      <c r="C46" s="68"/>
      <c r="D46" s="68"/>
      <c r="E46" s="68"/>
      <c r="F46" s="68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5.42578125" style="193" customWidth="1"/>
    <col min="2" max="2" width="13.140625" style="193" customWidth="1"/>
    <col min="3" max="3" width="15.140625" style="193" customWidth="1"/>
    <col min="4" max="4" width="18" style="193" customWidth="1"/>
    <col min="5" max="5" width="20.5703125" style="193" customWidth="1"/>
    <col min="6" max="6" width="21.28515625" style="193" customWidth="1"/>
    <col min="7" max="7" width="15.140625" style="193" customWidth="1"/>
    <col min="8" max="8" width="15.5703125" style="193" customWidth="1"/>
    <col min="9" max="9" width="13.42578125" style="193" customWidth="1"/>
    <col min="10" max="10" width="0" style="193" hidden="1" customWidth="1"/>
    <col min="11" max="16384" width="9.140625" style="193"/>
  </cols>
  <sheetData>
    <row r="1" spans="1:10" ht="15" x14ac:dyDescent="0.3">
      <c r="A1" s="77" t="s">
        <v>480</v>
      </c>
      <c r="B1" s="77"/>
      <c r="C1" s="80"/>
      <c r="D1" s="80"/>
      <c r="E1" s="80"/>
      <c r="F1" s="80"/>
      <c r="G1" s="482" t="s">
        <v>109</v>
      </c>
      <c r="H1" s="482"/>
    </row>
    <row r="2" spans="1:10" ht="15" x14ac:dyDescent="0.3">
      <c r="A2" s="79" t="s">
        <v>140</v>
      </c>
      <c r="B2" s="77"/>
      <c r="C2" s="80"/>
      <c r="D2" s="80"/>
      <c r="E2" s="80"/>
      <c r="F2" s="80"/>
      <c r="G2" s="480" t="s">
        <v>804</v>
      </c>
      <c r="H2" s="481"/>
    </row>
    <row r="3" spans="1:10" ht="15" x14ac:dyDescent="0.3">
      <c r="A3" s="79"/>
      <c r="B3" s="79"/>
      <c r="C3" s="79"/>
      <c r="D3" s="79"/>
      <c r="E3" s="79"/>
      <c r="F3" s="79"/>
      <c r="G3" s="296"/>
      <c r="H3" s="296"/>
    </row>
    <row r="4" spans="1:10" ht="15" x14ac:dyDescent="0.3">
      <c r="A4" s="80" t="s">
        <v>274</v>
      </c>
      <c r="B4" s="80"/>
      <c r="C4" s="80"/>
      <c r="D4" s="80"/>
      <c r="E4" s="80"/>
      <c r="F4" s="80"/>
      <c r="G4" s="79"/>
      <c r="H4" s="79"/>
    </row>
    <row r="5" spans="1:10" ht="15" x14ac:dyDescent="0.3">
      <c r="A5" s="83" t="str">
        <f>'ფორმა N1'!D4</f>
        <v>მპგ "ევროპული საქართველო-მოძრაობა თავისუფლებისთვის"</v>
      </c>
      <c r="B5" s="83"/>
      <c r="C5" s="83"/>
      <c r="D5" s="83"/>
      <c r="E5" s="83"/>
      <c r="F5" s="83"/>
      <c r="G5" s="84"/>
      <c r="H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</row>
    <row r="7" spans="1:10" ht="15" x14ac:dyDescent="0.2">
      <c r="A7" s="295"/>
      <c r="B7" s="295"/>
      <c r="C7" s="295"/>
      <c r="D7" s="295"/>
      <c r="E7" s="295"/>
      <c r="F7" s="295"/>
      <c r="G7" s="81"/>
      <c r="H7" s="81"/>
    </row>
    <row r="8" spans="1:10" ht="30" x14ac:dyDescent="0.2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349</v>
      </c>
      <c r="F8" s="93" t="s">
        <v>342</v>
      </c>
      <c r="G8" s="82" t="s">
        <v>10</v>
      </c>
      <c r="H8" s="82" t="s">
        <v>9</v>
      </c>
      <c r="J8" s="239" t="s">
        <v>348</v>
      </c>
    </row>
    <row r="9" spans="1:10" ht="15" x14ac:dyDescent="0.2">
      <c r="A9" s="101"/>
      <c r="B9" s="101"/>
      <c r="C9" s="101"/>
      <c r="D9" s="101"/>
      <c r="E9" s="101"/>
      <c r="F9" s="101"/>
      <c r="G9" s="4"/>
      <c r="H9" s="4"/>
      <c r="J9" s="239" t="s">
        <v>0</v>
      </c>
    </row>
    <row r="10" spans="1:10" ht="15" x14ac:dyDescent="0.2">
      <c r="A10" s="101"/>
      <c r="B10" s="101"/>
      <c r="C10" s="101"/>
      <c r="D10" s="101"/>
      <c r="E10" s="101"/>
      <c r="F10" s="101"/>
      <c r="G10" s="4"/>
      <c r="H10" s="4"/>
    </row>
    <row r="11" spans="1:10" ht="15" x14ac:dyDescent="0.2">
      <c r="A11" s="90"/>
      <c r="B11" s="90"/>
      <c r="C11" s="90"/>
      <c r="D11" s="90"/>
      <c r="E11" s="90"/>
      <c r="F11" s="90"/>
      <c r="G11" s="4"/>
      <c r="H11" s="4"/>
    </row>
    <row r="12" spans="1:10" ht="15" x14ac:dyDescent="0.2">
      <c r="A12" s="90"/>
      <c r="B12" s="90"/>
      <c r="C12" s="90"/>
      <c r="D12" s="90"/>
      <c r="E12" s="90"/>
      <c r="F12" s="90"/>
      <c r="G12" s="4"/>
      <c r="H12" s="4"/>
    </row>
    <row r="13" spans="1:10" ht="15" x14ac:dyDescent="0.2">
      <c r="A13" s="90"/>
      <c r="B13" s="90"/>
      <c r="C13" s="90"/>
      <c r="D13" s="90"/>
      <c r="E13" s="90"/>
      <c r="F13" s="90"/>
      <c r="G13" s="4"/>
      <c r="H13" s="4"/>
    </row>
    <row r="14" spans="1:10" ht="15" x14ac:dyDescent="0.2">
      <c r="A14" s="90"/>
      <c r="B14" s="90"/>
      <c r="C14" s="90"/>
      <c r="D14" s="90"/>
      <c r="E14" s="90"/>
      <c r="F14" s="90"/>
      <c r="G14" s="4"/>
      <c r="H14" s="4"/>
    </row>
    <row r="15" spans="1:10" ht="15" x14ac:dyDescent="0.2">
      <c r="A15" s="90"/>
      <c r="B15" s="90"/>
      <c r="C15" s="90"/>
      <c r="D15" s="90"/>
      <c r="E15" s="90"/>
      <c r="F15" s="90"/>
      <c r="G15" s="4"/>
      <c r="H15" s="4"/>
    </row>
    <row r="16" spans="1:10" ht="15" x14ac:dyDescent="0.2">
      <c r="A16" s="90"/>
      <c r="B16" s="90"/>
      <c r="C16" s="90"/>
      <c r="D16" s="90"/>
      <c r="E16" s="90"/>
      <c r="F16" s="90"/>
      <c r="G16" s="4"/>
      <c r="H16" s="4"/>
    </row>
    <row r="17" spans="1:8" ht="15" x14ac:dyDescent="0.2">
      <c r="A17" s="90"/>
      <c r="B17" s="90"/>
      <c r="C17" s="90"/>
      <c r="D17" s="90"/>
      <c r="E17" s="90"/>
      <c r="F17" s="90"/>
      <c r="G17" s="4"/>
      <c r="H17" s="4"/>
    </row>
    <row r="18" spans="1:8" ht="15" x14ac:dyDescent="0.2">
      <c r="A18" s="90"/>
      <c r="B18" s="90"/>
      <c r="C18" s="90"/>
      <c r="D18" s="90"/>
      <c r="E18" s="90"/>
      <c r="F18" s="90"/>
      <c r="G18" s="4"/>
      <c r="H18" s="4"/>
    </row>
    <row r="19" spans="1:8" ht="15" x14ac:dyDescent="0.2">
      <c r="A19" s="90"/>
      <c r="B19" s="90"/>
      <c r="C19" s="90"/>
      <c r="D19" s="90"/>
      <c r="E19" s="90"/>
      <c r="F19" s="90"/>
      <c r="G19" s="4"/>
      <c r="H19" s="4"/>
    </row>
    <row r="20" spans="1:8" ht="15" x14ac:dyDescent="0.2">
      <c r="A20" s="90"/>
      <c r="B20" s="90"/>
      <c r="C20" s="90"/>
      <c r="D20" s="90"/>
      <c r="E20" s="90"/>
      <c r="F20" s="90"/>
      <c r="G20" s="4"/>
      <c r="H20" s="4"/>
    </row>
    <row r="21" spans="1:8" ht="15" x14ac:dyDescent="0.2">
      <c r="A21" s="90"/>
      <c r="B21" s="90"/>
      <c r="C21" s="90"/>
      <c r="D21" s="90"/>
      <c r="E21" s="90"/>
      <c r="F21" s="90"/>
      <c r="G21" s="4"/>
      <c r="H21" s="4"/>
    </row>
    <row r="22" spans="1:8" ht="15" x14ac:dyDescent="0.2">
      <c r="A22" s="90"/>
      <c r="B22" s="90"/>
      <c r="C22" s="90"/>
      <c r="D22" s="90"/>
      <c r="E22" s="90"/>
      <c r="F22" s="90"/>
      <c r="G22" s="4"/>
      <c r="H22" s="4"/>
    </row>
    <row r="23" spans="1:8" ht="15" x14ac:dyDescent="0.2">
      <c r="A23" s="90"/>
      <c r="B23" s="90"/>
      <c r="C23" s="90"/>
      <c r="D23" s="90"/>
      <c r="E23" s="90"/>
      <c r="F23" s="90"/>
      <c r="G23" s="4"/>
      <c r="H23" s="4"/>
    </row>
    <row r="24" spans="1:8" ht="15" x14ac:dyDescent="0.2">
      <c r="A24" s="90"/>
      <c r="B24" s="90"/>
      <c r="C24" s="90"/>
      <c r="D24" s="90"/>
      <c r="E24" s="90"/>
      <c r="F24" s="90"/>
      <c r="G24" s="4"/>
      <c r="H24" s="4"/>
    </row>
    <row r="25" spans="1:8" ht="15" x14ac:dyDescent="0.2">
      <c r="A25" s="90"/>
      <c r="B25" s="90"/>
      <c r="C25" s="90"/>
      <c r="D25" s="90"/>
      <c r="E25" s="90"/>
      <c r="F25" s="90"/>
      <c r="G25" s="4"/>
      <c r="H25" s="4"/>
    </row>
    <row r="26" spans="1:8" ht="15" x14ac:dyDescent="0.2">
      <c r="A26" s="90"/>
      <c r="B26" s="90"/>
      <c r="C26" s="90"/>
      <c r="D26" s="90"/>
      <c r="E26" s="90"/>
      <c r="F26" s="90"/>
      <c r="G26" s="4"/>
      <c r="H26" s="4"/>
    </row>
    <row r="27" spans="1:8" ht="15" x14ac:dyDescent="0.2">
      <c r="A27" s="90"/>
      <c r="B27" s="90"/>
      <c r="C27" s="90"/>
      <c r="D27" s="90"/>
      <c r="E27" s="90"/>
      <c r="F27" s="90"/>
      <c r="G27" s="4"/>
      <c r="H27" s="4"/>
    </row>
    <row r="28" spans="1:8" ht="15" x14ac:dyDescent="0.2">
      <c r="A28" s="90"/>
      <c r="B28" s="90"/>
      <c r="C28" s="90"/>
      <c r="D28" s="90"/>
      <c r="E28" s="90"/>
      <c r="F28" s="90"/>
      <c r="G28" s="4"/>
      <c r="H28" s="4"/>
    </row>
    <row r="29" spans="1:8" ht="15" x14ac:dyDescent="0.2">
      <c r="A29" s="90"/>
      <c r="B29" s="90"/>
      <c r="C29" s="90"/>
      <c r="D29" s="90"/>
      <c r="E29" s="90"/>
      <c r="F29" s="90"/>
      <c r="G29" s="4"/>
      <c r="H29" s="4"/>
    </row>
    <row r="30" spans="1:8" ht="15" x14ac:dyDescent="0.2">
      <c r="A30" s="90"/>
      <c r="B30" s="90"/>
      <c r="C30" s="90"/>
      <c r="D30" s="90"/>
      <c r="E30" s="90"/>
      <c r="F30" s="90"/>
      <c r="G30" s="4"/>
      <c r="H30" s="4"/>
    </row>
    <row r="31" spans="1:8" ht="15" x14ac:dyDescent="0.2">
      <c r="A31" s="90"/>
      <c r="B31" s="90"/>
      <c r="C31" s="90"/>
      <c r="D31" s="90"/>
      <c r="E31" s="90"/>
      <c r="F31" s="90"/>
      <c r="G31" s="4"/>
      <c r="H31" s="4"/>
    </row>
    <row r="32" spans="1:8" ht="15" x14ac:dyDescent="0.2">
      <c r="A32" s="90"/>
      <c r="B32" s="90"/>
      <c r="C32" s="90"/>
      <c r="D32" s="90"/>
      <c r="E32" s="90"/>
      <c r="F32" s="90"/>
      <c r="G32" s="4"/>
      <c r="H32" s="4"/>
    </row>
    <row r="33" spans="1:9" ht="15" x14ac:dyDescent="0.2">
      <c r="A33" s="90"/>
      <c r="B33" s="90"/>
      <c r="C33" s="90"/>
      <c r="D33" s="90"/>
      <c r="E33" s="90"/>
      <c r="F33" s="90"/>
      <c r="G33" s="4"/>
      <c r="H33" s="4"/>
    </row>
    <row r="34" spans="1:9" ht="15" x14ac:dyDescent="0.3">
      <c r="A34" s="90"/>
      <c r="B34" s="102"/>
      <c r="C34" s="102"/>
      <c r="D34" s="102"/>
      <c r="E34" s="102"/>
      <c r="F34" s="102" t="s">
        <v>347</v>
      </c>
      <c r="G34" s="89">
        <f>SUM(G9:G33)</f>
        <v>0</v>
      </c>
      <c r="H34" s="89">
        <f>SUM(H9:H33)</f>
        <v>0</v>
      </c>
    </row>
    <row r="35" spans="1:9" ht="15" x14ac:dyDescent="0.3">
      <c r="A35" s="237"/>
      <c r="B35" s="237"/>
      <c r="C35" s="237"/>
      <c r="D35" s="237"/>
      <c r="E35" s="237"/>
      <c r="F35" s="237"/>
      <c r="G35" s="237"/>
      <c r="H35" s="192"/>
      <c r="I35" s="192"/>
    </row>
    <row r="36" spans="1:9" ht="15" x14ac:dyDescent="0.3">
      <c r="A36" s="238" t="s">
        <v>481</v>
      </c>
      <c r="B36" s="238"/>
      <c r="C36" s="237"/>
      <c r="D36" s="237"/>
      <c r="E36" s="237"/>
      <c r="F36" s="237"/>
      <c r="G36" s="237"/>
      <c r="H36" s="192"/>
      <c r="I36" s="192"/>
    </row>
    <row r="37" spans="1:9" ht="15" x14ac:dyDescent="0.3">
      <c r="A37" s="238"/>
      <c r="B37" s="238"/>
      <c r="C37" s="237"/>
      <c r="D37" s="237"/>
      <c r="E37" s="237"/>
      <c r="F37" s="237"/>
      <c r="G37" s="237"/>
      <c r="H37" s="192"/>
      <c r="I37" s="192"/>
    </row>
    <row r="38" spans="1:9" ht="15" x14ac:dyDescent="0.3">
      <c r="A38" s="238"/>
      <c r="B38" s="238"/>
      <c r="C38" s="192"/>
      <c r="D38" s="192"/>
      <c r="E38" s="192"/>
      <c r="F38" s="192"/>
      <c r="G38" s="192"/>
      <c r="H38" s="192"/>
      <c r="I38" s="192"/>
    </row>
    <row r="39" spans="1:9" ht="15" x14ac:dyDescent="0.3">
      <c r="A39" s="238"/>
      <c r="B39" s="238"/>
      <c r="C39" s="192"/>
      <c r="D39" s="192"/>
      <c r="E39" s="192"/>
      <c r="F39" s="192"/>
      <c r="G39" s="192"/>
      <c r="H39" s="192"/>
      <c r="I39" s="192"/>
    </row>
    <row r="40" spans="1:9" x14ac:dyDescent="0.2">
      <c r="A40" s="234"/>
      <c r="B40" s="234"/>
      <c r="C40" s="234"/>
      <c r="D40" s="234"/>
      <c r="E40" s="234"/>
      <c r="F40" s="234"/>
      <c r="G40" s="234"/>
      <c r="H40" s="234"/>
      <c r="I40" s="234"/>
    </row>
    <row r="41" spans="1:9" ht="15" x14ac:dyDescent="0.3">
      <c r="A41" s="198" t="s">
        <v>107</v>
      </c>
      <c r="B41" s="198"/>
      <c r="C41" s="192"/>
      <c r="D41" s="192"/>
      <c r="E41" s="192"/>
      <c r="F41" s="192"/>
      <c r="G41" s="192"/>
      <c r="H41" s="192"/>
      <c r="I41" s="192"/>
    </row>
    <row r="42" spans="1:9" ht="15" x14ac:dyDescent="0.3">
      <c r="A42" s="192"/>
      <c r="B42" s="192"/>
      <c r="C42" s="192"/>
      <c r="D42" s="192"/>
      <c r="E42" s="192"/>
      <c r="F42" s="192"/>
      <c r="G42" s="192"/>
      <c r="H42" s="192"/>
      <c r="I42" s="192"/>
    </row>
    <row r="43" spans="1:9" ht="15" x14ac:dyDescent="0.3">
      <c r="A43" s="192"/>
      <c r="B43" s="192"/>
      <c r="C43" s="192"/>
      <c r="D43" s="192"/>
      <c r="E43" s="192"/>
      <c r="F43" s="192"/>
      <c r="G43" s="192"/>
      <c r="H43" s="192"/>
      <c r="I43" s="199"/>
    </row>
    <row r="44" spans="1:9" ht="15" x14ac:dyDescent="0.3">
      <c r="A44" s="198"/>
      <c r="B44" s="198"/>
      <c r="C44" s="198" t="s">
        <v>434</v>
      </c>
      <c r="D44" s="198"/>
      <c r="E44" s="237"/>
      <c r="F44" s="198"/>
      <c r="G44" s="198"/>
      <c r="H44" s="192"/>
      <c r="I44" s="199"/>
    </row>
    <row r="45" spans="1:9" ht="15" x14ac:dyDescent="0.3">
      <c r="A45" s="192"/>
      <c r="B45" s="192"/>
      <c r="C45" s="192" t="s">
        <v>270</v>
      </c>
      <c r="D45" s="192"/>
      <c r="E45" s="192"/>
      <c r="F45" s="192"/>
      <c r="G45" s="192"/>
      <c r="H45" s="192"/>
      <c r="I45" s="199"/>
    </row>
    <row r="46" spans="1:9" x14ac:dyDescent="0.2">
      <c r="A46" s="200"/>
      <c r="B46" s="200"/>
      <c r="C46" s="200" t="s">
        <v>139</v>
      </c>
      <c r="D46" s="200"/>
      <c r="E46" s="200"/>
      <c r="F46" s="200"/>
      <c r="G46" s="200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 x14ac:dyDescent="0.2"/>
  <cols>
    <col min="1" max="1" width="5.42578125" style="193" customWidth="1"/>
    <col min="2" max="2" width="27.5703125" style="193" customWidth="1"/>
    <col min="3" max="3" width="19.28515625" style="193" customWidth="1"/>
    <col min="4" max="4" width="16.85546875" style="193" customWidth="1"/>
    <col min="5" max="5" width="13.140625" style="193" customWidth="1"/>
    <col min="6" max="6" width="17" style="193" customWidth="1"/>
    <col min="7" max="7" width="13.7109375" style="193" customWidth="1"/>
    <col min="8" max="8" width="19.42578125" style="193" bestFit="1" customWidth="1"/>
    <col min="9" max="9" width="18.5703125" style="193" bestFit="1" customWidth="1"/>
    <col min="10" max="10" width="16.7109375" style="193" customWidth="1"/>
    <col min="11" max="11" width="17.7109375" style="193" customWidth="1"/>
    <col min="12" max="12" width="12.85546875" style="193" customWidth="1"/>
    <col min="13" max="16384" width="9.140625" style="193"/>
  </cols>
  <sheetData>
    <row r="2" spans="1:12" ht="15" x14ac:dyDescent="0.3">
      <c r="A2" s="486" t="s">
        <v>482</v>
      </c>
      <c r="B2" s="486"/>
      <c r="C2" s="486"/>
      <c r="D2" s="486"/>
      <c r="E2" s="381"/>
      <c r="F2" s="80"/>
      <c r="G2" s="80"/>
      <c r="H2" s="80"/>
      <c r="I2" s="80"/>
      <c r="J2" s="296"/>
      <c r="K2" s="297"/>
      <c r="L2" s="297" t="s">
        <v>109</v>
      </c>
    </row>
    <row r="3" spans="1:12" ht="15" x14ac:dyDescent="0.3">
      <c r="A3" s="79" t="s">
        <v>140</v>
      </c>
      <c r="B3" s="77"/>
      <c r="C3" s="80"/>
      <c r="D3" s="80"/>
      <c r="E3" s="80"/>
      <c r="F3" s="80"/>
      <c r="G3" s="80"/>
      <c r="H3" s="80"/>
      <c r="I3" s="80"/>
      <c r="J3" s="296"/>
      <c r="K3" s="480" t="s">
        <v>804</v>
      </c>
      <c r="L3" s="481"/>
    </row>
    <row r="4" spans="1:12" ht="15" x14ac:dyDescent="0.3">
      <c r="A4" s="79"/>
      <c r="B4" s="79"/>
      <c r="C4" s="77"/>
      <c r="D4" s="77"/>
      <c r="E4" s="77"/>
      <c r="F4" s="77"/>
      <c r="G4" s="77"/>
      <c r="H4" s="77"/>
      <c r="I4" s="77"/>
      <c r="J4" s="296"/>
      <c r="K4" s="296"/>
      <c r="L4" s="296"/>
    </row>
    <row r="5" spans="1:12" ht="15" x14ac:dyDescent="0.3">
      <c r="A5" s="80" t="s">
        <v>274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 x14ac:dyDescent="0.3">
      <c r="A6" s="83" t="str">
        <f>'ფორმა N1'!D4</f>
        <v>მპგ "ევროპული საქართველო-მოძრაობა თავისუფლებისთვის"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 x14ac:dyDescent="0.3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 x14ac:dyDescent="0.2">
      <c r="A8" s="295"/>
      <c r="B8" s="295"/>
      <c r="C8" s="295"/>
      <c r="D8" s="295"/>
      <c r="E8" s="295"/>
      <c r="F8" s="295"/>
      <c r="G8" s="295"/>
      <c r="H8" s="295"/>
      <c r="I8" s="295"/>
      <c r="J8" s="81"/>
      <c r="K8" s="81"/>
      <c r="L8" s="81"/>
    </row>
    <row r="9" spans="1:12" ht="45" x14ac:dyDescent="0.2">
      <c r="A9" s="93" t="s">
        <v>64</v>
      </c>
      <c r="B9" s="93" t="s">
        <v>483</v>
      </c>
      <c r="C9" s="93" t="s">
        <v>484</v>
      </c>
      <c r="D9" s="93" t="s">
        <v>485</v>
      </c>
      <c r="E9" s="93" t="s">
        <v>486</v>
      </c>
      <c r="F9" s="93" t="s">
        <v>487</v>
      </c>
      <c r="G9" s="93" t="s">
        <v>488</v>
      </c>
      <c r="H9" s="93" t="s">
        <v>489</v>
      </c>
      <c r="I9" s="93" t="s">
        <v>490</v>
      </c>
      <c r="J9" s="93" t="s">
        <v>491</v>
      </c>
      <c r="K9" s="93" t="s">
        <v>492</v>
      </c>
      <c r="L9" s="93" t="s">
        <v>318</v>
      </c>
    </row>
    <row r="10" spans="1:12" ht="15" x14ac:dyDescent="0.2">
      <c r="A10" s="101">
        <v>1</v>
      </c>
      <c r="B10" s="382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" x14ac:dyDescent="0.2">
      <c r="A11" s="101">
        <v>2</v>
      </c>
      <c r="B11" s="382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 x14ac:dyDescent="0.2">
      <c r="A12" s="101">
        <v>3</v>
      </c>
      <c r="B12" s="382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 x14ac:dyDescent="0.2">
      <c r="A13" s="101">
        <v>4</v>
      </c>
      <c r="B13" s="382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 x14ac:dyDescent="0.2">
      <c r="A14" s="101">
        <v>5</v>
      </c>
      <c r="B14" s="382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 x14ac:dyDescent="0.2">
      <c r="A15" s="101">
        <v>6</v>
      </c>
      <c r="B15" s="382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 x14ac:dyDescent="0.2">
      <c r="A16" s="101">
        <v>7</v>
      </c>
      <c r="B16" s="382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 x14ac:dyDescent="0.2">
      <c r="A17" s="101">
        <v>8</v>
      </c>
      <c r="B17" s="382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 x14ac:dyDescent="0.2">
      <c r="A18" s="101">
        <v>9</v>
      </c>
      <c r="B18" s="382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 x14ac:dyDescent="0.2">
      <c r="A19" s="101">
        <v>10</v>
      </c>
      <c r="B19" s="382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 x14ac:dyDescent="0.2">
      <c r="A20" s="101">
        <v>11</v>
      </c>
      <c r="B20" s="382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 x14ac:dyDescent="0.2">
      <c r="A21" s="101">
        <v>12</v>
      </c>
      <c r="B21" s="382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 x14ac:dyDescent="0.2">
      <c r="A22" s="101">
        <v>13</v>
      </c>
      <c r="B22" s="382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 x14ac:dyDescent="0.2">
      <c r="A23" s="101">
        <v>14</v>
      </c>
      <c r="B23" s="382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 x14ac:dyDescent="0.2">
      <c r="A24" s="101">
        <v>15</v>
      </c>
      <c r="B24" s="382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 x14ac:dyDescent="0.2">
      <c r="A25" s="101">
        <v>16</v>
      </c>
      <c r="B25" s="382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 x14ac:dyDescent="0.2">
      <c r="A26" s="101">
        <v>17</v>
      </c>
      <c r="B26" s="382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 x14ac:dyDescent="0.2">
      <c r="A27" s="101">
        <v>18</v>
      </c>
      <c r="B27" s="382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 x14ac:dyDescent="0.2">
      <c r="A28" s="101">
        <v>19</v>
      </c>
      <c r="B28" s="382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 x14ac:dyDescent="0.2">
      <c r="A29" s="101">
        <v>20</v>
      </c>
      <c r="B29" s="382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 x14ac:dyDescent="0.2">
      <c r="A30" s="101">
        <v>21</v>
      </c>
      <c r="B30" s="382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 x14ac:dyDescent="0.2">
      <c r="A31" s="101">
        <v>22</v>
      </c>
      <c r="B31" s="382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 x14ac:dyDescent="0.2">
      <c r="A32" s="101">
        <v>23</v>
      </c>
      <c r="B32" s="382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 x14ac:dyDescent="0.2">
      <c r="A33" s="101">
        <v>24</v>
      </c>
      <c r="B33" s="382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 x14ac:dyDescent="0.2">
      <c r="A34" s="90" t="s">
        <v>276</v>
      </c>
      <c r="B34" s="382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 x14ac:dyDescent="0.3">
      <c r="A35" s="90"/>
      <c r="B35" s="382"/>
      <c r="C35" s="102"/>
      <c r="D35" s="102"/>
      <c r="E35" s="102"/>
      <c r="F35" s="102"/>
      <c r="G35" s="90"/>
      <c r="H35" s="90"/>
      <c r="I35" s="90"/>
      <c r="J35" s="90" t="s">
        <v>493</v>
      </c>
      <c r="K35" s="89">
        <f>SUM(K10:K34)</f>
        <v>0</v>
      </c>
      <c r="L35" s="90"/>
    </row>
    <row r="36" spans="1:12" ht="15" x14ac:dyDescent="0.3">
      <c r="A36" s="237"/>
      <c r="B36" s="237"/>
      <c r="C36" s="237"/>
      <c r="D36" s="237"/>
      <c r="E36" s="237"/>
      <c r="F36" s="237"/>
      <c r="G36" s="237"/>
      <c r="H36" s="237"/>
      <c r="I36" s="237"/>
      <c r="J36" s="237"/>
      <c r="K36" s="192"/>
    </row>
    <row r="37" spans="1:12" ht="15" x14ac:dyDescent="0.3">
      <c r="A37" s="238" t="s">
        <v>494</v>
      </c>
      <c r="B37" s="238"/>
      <c r="C37" s="237"/>
      <c r="D37" s="237"/>
      <c r="E37" s="237"/>
      <c r="F37" s="237"/>
      <c r="G37" s="237"/>
      <c r="H37" s="237"/>
      <c r="I37" s="237"/>
      <c r="J37" s="237"/>
      <c r="K37" s="192"/>
    </row>
    <row r="38" spans="1:12" ht="15" x14ac:dyDescent="0.3">
      <c r="A38" s="238" t="s">
        <v>495</v>
      </c>
      <c r="B38" s="238"/>
      <c r="C38" s="237"/>
      <c r="D38" s="237"/>
      <c r="E38" s="237"/>
      <c r="F38" s="237"/>
      <c r="G38" s="237"/>
      <c r="H38" s="237"/>
      <c r="I38" s="237"/>
      <c r="J38" s="237"/>
      <c r="K38" s="192"/>
    </row>
    <row r="39" spans="1:12" ht="15" x14ac:dyDescent="0.3">
      <c r="A39" s="224" t="s">
        <v>496</v>
      </c>
      <c r="B39" s="238"/>
      <c r="C39" s="192"/>
      <c r="D39" s="192"/>
      <c r="E39" s="192"/>
      <c r="F39" s="192"/>
      <c r="G39" s="192"/>
      <c r="H39" s="192"/>
      <c r="I39" s="192"/>
      <c r="J39" s="192"/>
      <c r="K39" s="192"/>
    </row>
    <row r="40" spans="1:12" ht="15" x14ac:dyDescent="0.3">
      <c r="A40" s="224" t="s">
        <v>497</v>
      </c>
      <c r="B40" s="238"/>
      <c r="C40" s="192"/>
      <c r="D40" s="192"/>
      <c r="E40" s="192"/>
      <c r="F40" s="192"/>
      <c r="G40" s="192"/>
      <c r="H40" s="192"/>
      <c r="I40" s="192"/>
      <c r="J40" s="192"/>
      <c r="K40" s="192"/>
    </row>
    <row r="41" spans="1:12" ht="15" customHeight="1" x14ac:dyDescent="0.2">
      <c r="A41" s="491" t="s">
        <v>514</v>
      </c>
      <c r="B41" s="491"/>
      <c r="C41" s="491"/>
      <c r="D41" s="491"/>
      <c r="E41" s="491"/>
      <c r="F41" s="491"/>
      <c r="G41" s="491"/>
      <c r="H41" s="491"/>
      <c r="I41" s="491"/>
      <c r="J41" s="491"/>
      <c r="K41" s="491"/>
    </row>
    <row r="42" spans="1:12" ht="15" customHeight="1" x14ac:dyDescent="0.2">
      <c r="A42" s="491"/>
      <c r="B42" s="491"/>
      <c r="C42" s="491"/>
      <c r="D42" s="491"/>
      <c r="E42" s="491"/>
      <c r="F42" s="491"/>
      <c r="G42" s="491"/>
      <c r="H42" s="491"/>
      <c r="I42" s="491"/>
      <c r="J42" s="491"/>
      <c r="K42" s="491"/>
    </row>
    <row r="43" spans="1:12" ht="12.75" customHeight="1" x14ac:dyDescent="0.2">
      <c r="A43" s="413"/>
      <c r="B43" s="413"/>
      <c r="C43" s="413"/>
      <c r="D43" s="413"/>
      <c r="E43" s="413"/>
      <c r="F43" s="413"/>
      <c r="G43" s="413"/>
      <c r="H43" s="413"/>
      <c r="I43" s="413"/>
      <c r="J43" s="413"/>
      <c r="K43" s="413"/>
    </row>
    <row r="44" spans="1:12" ht="15" x14ac:dyDescent="0.3">
      <c r="A44" s="487" t="s">
        <v>107</v>
      </c>
      <c r="B44" s="487"/>
      <c r="C44" s="383"/>
      <c r="D44" s="384"/>
      <c r="E44" s="384"/>
      <c r="F44" s="383"/>
      <c r="G44" s="383"/>
      <c r="H44" s="383"/>
      <c r="I44" s="383"/>
      <c r="J44" s="383"/>
      <c r="K44" s="192"/>
    </row>
    <row r="45" spans="1:12" ht="15" x14ac:dyDescent="0.3">
      <c r="A45" s="383"/>
      <c r="B45" s="384"/>
      <c r="C45" s="383"/>
      <c r="D45" s="384"/>
      <c r="E45" s="384"/>
      <c r="F45" s="383"/>
      <c r="G45" s="383"/>
      <c r="H45" s="383"/>
      <c r="I45" s="383"/>
      <c r="J45" s="385"/>
      <c r="K45" s="192"/>
    </row>
    <row r="46" spans="1:12" ht="15" customHeight="1" x14ac:dyDescent="0.3">
      <c r="A46" s="383"/>
      <c r="B46" s="384"/>
      <c r="C46" s="488" t="s">
        <v>268</v>
      </c>
      <c r="D46" s="488"/>
      <c r="E46" s="386"/>
      <c r="F46" s="387"/>
      <c r="G46" s="489" t="s">
        <v>498</v>
      </c>
      <c r="H46" s="489"/>
      <c r="I46" s="489"/>
      <c r="J46" s="388"/>
      <c r="K46" s="192"/>
    </row>
    <row r="47" spans="1:12" ht="15" x14ac:dyDescent="0.3">
      <c r="A47" s="383"/>
      <c r="B47" s="384"/>
      <c r="C47" s="383"/>
      <c r="D47" s="384"/>
      <c r="E47" s="384"/>
      <c r="F47" s="383"/>
      <c r="G47" s="490"/>
      <c r="H47" s="490"/>
      <c r="I47" s="490"/>
      <c r="J47" s="388"/>
      <c r="K47" s="192"/>
    </row>
    <row r="48" spans="1:12" ht="15" x14ac:dyDescent="0.3">
      <c r="A48" s="383"/>
      <c r="B48" s="384"/>
      <c r="C48" s="485" t="s">
        <v>139</v>
      </c>
      <c r="D48" s="485"/>
      <c r="E48" s="386"/>
      <c r="F48" s="387"/>
      <c r="G48" s="383"/>
      <c r="H48" s="383"/>
      <c r="I48" s="383"/>
      <c r="J48" s="383"/>
      <c r="K48" s="192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2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7" t="s">
        <v>458</v>
      </c>
      <c r="B1" s="79"/>
      <c r="C1" s="492" t="s">
        <v>109</v>
      </c>
      <c r="D1" s="492"/>
    </row>
    <row r="2" spans="1:5" x14ac:dyDescent="0.3">
      <c r="A2" s="77" t="s">
        <v>459</v>
      </c>
      <c r="B2" s="79"/>
      <c r="C2" s="480" t="s">
        <v>804</v>
      </c>
      <c r="D2" s="481"/>
    </row>
    <row r="3" spans="1:5" x14ac:dyDescent="0.3">
      <c r="A3" s="79" t="s">
        <v>140</v>
      </c>
      <c r="B3" s="79"/>
      <c r="C3" s="78"/>
      <c r="D3" s="78"/>
    </row>
    <row r="4" spans="1:5" x14ac:dyDescent="0.3">
      <c r="A4" s="77"/>
      <c r="B4" s="79"/>
      <c r="C4" s="78"/>
      <c r="D4" s="78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80"/>
      <c r="D5" s="79"/>
      <c r="E5" s="5"/>
    </row>
    <row r="6" spans="1:5" x14ac:dyDescent="0.3">
      <c r="A6" s="122" t="str">
        <f>'ფორმა N1'!D4</f>
        <v>მპგ "ევროპული საქართველო-მოძრაობა თავისუფლებისთვის"</v>
      </c>
      <c r="B6" s="123"/>
      <c r="C6" s="123"/>
      <c r="D6" s="60"/>
      <c r="E6" s="5"/>
    </row>
    <row r="7" spans="1:5" x14ac:dyDescent="0.3">
      <c r="A7" s="80"/>
      <c r="B7" s="80"/>
      <c r="C7" s="80"/>
      <c r="D7" s="79"/>
      <c r="E7" s="5"/>
    </row>
    <row r="8" spans="1:5" s="6" customFormat="1" x14ac:dyDescent="0.3">
      <c r="A8" s="103"/>
      <c r="B8" s="103"/>
      <c r="C8" s="81"/>
      <c r="D8" s="81"/>
    </row>
    <row r="9" spans="1:5" s="6" customFormat="1" ht="30" x14ac:dyDescent="0.3">
      <c r="A9" s="109" t="s">
        <v>64</v>
      </c>
      <c r="B9" s="82" t="s">
        <v>11</v>
      </c>
      <c r="C9" s="82" t="s">
        <v>10</v>
      </c>
      <c r="D9" s="82" t="s">
        <v>9</v>
      </c>
    </row>
    <row r="10" spans="1:5" s="7" customFormat="1" x14ac:dyDescent="0.2">
      <c r="A10" s="13">
        <v>1</v>
      </c>
      <c r="B10" s="13" t="s">
        <v>108</v>
      </c>
      <c r="C10" s="85">
        <f>SUM(C11,C14,C17,C20:C22)</f>
        <v>14624</v>
      </c>
      <c r="D10" s="85">
        <f>SUM(D11,D14,D17,D20:D22)</f>
        <v>14624</v>
      </c>
    </row>
    <row r="11" spans="1:5" s="9" customFormat="1" ht="18" x14ac:dyDescent="0.2">
      <c r="A11" s="14">
        <v>1.1000000000000001</v>
      </c>
      <c r="B11" s="14" t="s">
        <v>68</v>
      </c>
      <c r="C11" s="85">
        <f>SUM(C12:C13)</f>
        <v>0</v>
      </c>
      <c r="D11" s="85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4"/>
      <c r="D12" s="35"/>
    </row>
    <row r="13" spans="1:5" s="9" customFormat="1" ht="18" x14ac:dyDescent="0.2">
      <c r="A13" s="16" t="s">
        <v>31</v>
      </c>
      <c r="B13" s="16" t="s">
        <v>71</v>
      </c>
      <c r="C13" s="34"/>
      <c r="D13" s="35"/>
    </row>
    <row r="14" spans="1:5" s="3" customFormat="1" x14ac:dyDescent="0.2">
      <c r="A14" s="14">
        <v>1.2</v>
      </c>
      <c r="B14" s="14" t="s">
        <v>69</v>
      </c>
      <c r="C14" s="85">
        <f>SUM(C15:C16)</f>
        <v>11944</v>
      </c>
      <c r="D14" s="85">
        <f>SUM(D15:D16)</f>
        <v>11944</v>
      </c>
    </row>
    <row r="15" spans="1:5" x14ac:dyDescent="0.3">
      <c r="A15" s="16" t="s">
        <v>32</v>
      </c>
      <c r="B15" s="16" t="s">
        <v>72</v>
      </c>
      <c r="C15" s="453">
        <v>11944</v>
      </c>
      <c r="D15" s="35">
        <v>11944</v>
      </c>
    </row>
    <row r="16" spans="1:5" x14ac:dyDescent="0.3">
      <c r="A16" s="16" t="s">
        <v>33</v>
      </c>
      <c r="B16" s="16" t="s">
        <v>73</v>
      </c>
      <c r="C16" s="453"/>
      <c r="D16" s="35"/>
    </row>
    <row r="17" spans="1:9" x14ac:dyDescent="0.3">
      <c r="A17" s="14">
        <v>1.3</v>
      </c>
      <c r="B17" s="14" t="s">
        <v>74</v>
      </c>
      <c r="C17" s="446">
        <f>SUM(C18:C19)</f>
        <v>0</v>
      </c>
      <c r="D17" s="85">
        <f>SUM(D18:D19)</f>
        <v>0</v>
      </c>
    </row>
    <row r="18" spans="1:9" x14ac:dyDescent="0.3">
      <c r="A18" s="16" t="s">
        <v>50</v>
      </c>
      <c r="B18" s="16" t="s">
        <v>75</v>
      </c>
      <c r="C18" s="453"/>
      <c r="D18" s="35"/>
    </row>
    <row r="19" spans="1:9" x14ac:dyDescent="0.3">
      <c r="A19" s="16" t="s">
        <v>51</v>
      </c>
      <c r="B19" s="16" t="s">
        <v>76</v>
      </c>
      <c r="C19" s="453"/>
      <c r="D19" s="35"/>
    </row>
    <row r="20" spans="1:9" x14ac:dyDescent="0.3">
      <c r="A20" s="14">
        <v>1.4</v>
      </c>
      <c r="B20" s="14" t="s">
        <v>77</v>
      </c>
      <c r="C20" s="453"/>
      <c r="D20" s="35"/>
    </row>
    <row r="21" spans="1:9" x14ac:dyDescent="0.3">
      <c r="A21" s="14">
        <v>1.5</v>
      </c>
      <c r="B21" s="14" t="s">
        <v>78</v>
      </c>
      <c r="C21" s="453">
        <v>2680</v>
      </c>
      <c r="D21" s="35">
        <v>2680</v>
      </c>
    </row>
    <row r="22" spans="1:9" x14ac:dyDescent="0.3">
      <c r="A22" s="14">
        <v>1.6</v>
      </c>
      <c r="B22" s="14" t="s">
        <v>8</v>
      </c>
      <c r="C22" s="34"/>
      <c r="D22" s="35"/>
    </row>
    <row r="25" spans="1:9" s="23" customFormat="1" ht="12.75" x14ac:dyDescent="0.2"/>
    <row r="26" spans="1:9" x14ac:dyDescent="0.3">
      <c r="A26" s="72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72" t="s">
        <v>271</v>
      </c>
      <c r="D29" s="12"/>
      <c r="E29"/>
      <c r="F29"/>
      <c r="G29"/>
      <c r="H29"/>
      <c r="I29"/>
    </row>
    <row r="30" spans="1:9" x14ac:dyDescent="0.3">
      <c r="A30"/>
      <c r="B30" s="2" t="s">
        <v>270</v>
      </c>
      <c r="D30" s="12"/>
      <c r="E30"/>
      <c r="F30"/>
      <c r="G30"/>
      <c r="H30"/>
      <c r="I30"/>
    </row>
    <row r="31" spans="1:9" customFormat="1" ht="12.75" x14ac:dyDescent="0.2">
      <c r="B31" s="68" t="s">
        <v>139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460</v>
      </c>
      <c r="B1" s="80"/>
      <c r="C1" s="482" t="s">
        <v>109</v>
      </c>
      <c r="D1" s="482"/>
      <c r="E1" s="94"/>
    </row>
    <row r="2" spans="1:5" s="6" customFormat="1" x14ac:dyDescent="0.3">
      <c r="A2" s="77" t="s">
        <v>457</v>
      </c>
      <c r="B2" s="80"/>
      <c r="C2" s="480" t="s">
        <v>804</v>
      </c>
      <c r="D2" s="481"/>
      <c r="E2" s="94"/>
    </row>
    <row r="3" spans="1:5" s="6" customFormat="1" x14ac:dyDescent="0.3">
      <c r="A3" s="79" t="s">
        <v>140</v>
      </c>
      <c r="B3" s="77"/>
      <c r="C3" s="168"/>
      <c r="D3" s="168"/>
      <c r="E3" s="94"/>
    </row>
    <row r="4" spans="1:5" s="6" customFormat="1" x14ac:dyDescent="0.3">
      <c r="A4" s="79"/>
      <c r="B4" s="79"/>
      <c r="C4" s="168"/>
      <c r="D4" s="168"/>
      <c r="E4" s="94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x14ac:dyDescent="0.3">
      <c r="A6" s="83" t="str">
        <f>'ფორმა N1'!D4</f>
        <v>მპგ "ევროპული საქართველო-მოძრაობა თავისუფლებისთვის"</v>
      </c>
      <c r="B6" s="83"/>
      <c r="C6" s="84"/>
      <c r="D6" s="84"/>
      <c r="E6" s="95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67"/>
      <c r="B8" s="167"/>
      <c r="C8" s="81"/>
      <c r="D8" s="81"/>
      <c r="E8" s="94"/>
    </row>
    <row r="9" spans="1:5" s="6" customFormat="1" ht="30" x14ac:dyDescent="0.3">
      <c r="A9" s="92" t="s">
        <v>64</v>
      </c>
      <c r="B9" s="92" t="s">
        <v>333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297</v>
      </c>
      <c r="B10" s="101"/>
      <c r="C10" s="4"/>
      <c r="D10" s="4"/>
      <c r="E10" s="96"/>
    </row>
    <row r="11" spans="1:5" s="10" customFormat="1" x14ac:dyDescent="0.2">
      <c r="A11" s="101" t="s">
        <v>298</v>
      </c>
      <c r="B11" s="101"/>
      <c r="C11" s="4"/>
      <c r="D11" s="4"/>
      <c r="E11" s="97"/>
    </row>
    <row r="12" spans="1:5" s="10" customFormat="1" x14ac:dyDescent="0.2">
      <c r="A12" s="101" t="s">
        <v>299</v>
      </c>
      <c r="B12" s="90"/>
      <c r="C12" s="4"/>
      <c r="D12" s="4"/>
      <c r="E12" s="97"/>
    </row>
    <row r="13" spans="1:5" s="10" customFormat="1" x14ac:dyDescent="0.2">
      <c r="A13" s="90" t="s">
        <v>278</v>
      </c>
      <c r="B13" s="90"/>
      <c r="C13" s="4"/>
      <c r="D13" s="4"/>
      <c r="E13" s="97"/>
    </row>
    <row r="14" spans="1:5" s="10" customFormat="1" x14ac:dyDescent="0.2">
      <c r="A14" s="90" t="s">
        <v>278</v>
      </c>
      <c r="B14" s="90"/>
      <c r="C14" s="4"/>
      <c r="D14" s="4"/>
      <c r="E14" s="97"/>
    </row>
    <row r="15" spans="1:5" s="10" customFormat="1" x14ac:dyDescent="0.2">
      <c r="A15" s="90" t="s">
        <v>278</v>
      </c>
      <c r="B15" s="90"/>
      <c r="C15" s="4"/>
      <c r="D15" s="4"/>
      <c r="E15" s="97"/>
    </row>
    <row r="16" spans="1:5" s="10" customFormat="1" x14ac:dyDescent="0.2">
      <c r="A16" s="90" t="s">
        <v>278</v>
      </c>
      <c r="B16" s="90"/>
      <c r="C16" s="4"/>
      <c r="D16" s="4"/>
      <c r="E16" s="97"/>
    </row>
    <row r="17" spans="1:9" x14ac:dyDescent="0.3">
      <c r="A17" s="102"/>
      <c r="B17" s="102" t="s">
        <v>335</v>
      </c>
      <c r="C17" s="89">
        <f>SUM(C10:C16)</f>
        <v>0</v>
      </c>
      <c r="D17" s="89">
        <f>SUM(D10:D16)</f>
        <v>0</v>
      </c>
      <c r="E17" s="99"/>
    </row>
    <row r="18" spans="1:9" x14ac:dyDescent="0.3">
      <c r="A18" s="45"/>
      <c r="B18" s="45"/>
    </row>
    <row r="19" spans="1:9" x14ac:dyDescent="0.3">
      <c r="A19" s="2" t="s">
        <v>402</v>
      </c>
      <c r="E19" s="5"/>
    </row>
    <row r="20" spans="1:9" x14ac:dyDescent="0.3">
      <c r="A20" s="2" t="s">
        <v>404</v>
      </c>
    </row>
    <row r="21" spans="1:9" x14ac:dyDescent="0.3">
      <c r="A21" s="224"/>
    </row>
    <row r="22" spans="1:9" x14ac:dyDescent="0.3">
      <c r="A22" s="224" t="s">
        <v>403</v>
      </c>
    </row>
    <row r="23" spans="1:9" s="23" customFormat="1" ht="12.75" x14ac:dyDescent="0.2"/>
    <row r="24" spans="1:9" x14ac:dyDescent="0.3">
      <c r="A24" s="72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72"/>
      <c r="B27" s="72" t="s">
        <v>448</v>
      </c>
      <c r="D27" s="12"/>
      <c r="E27"/>
      <c r="F27"/>
      <c r="G27"/>
      <c r="H27"/>
      <c r="I27"/>
    </row>
    <row r="28" spans="1:9" x14ac:dyDescent="0.3">
      <c r="B28" s="2" t="s">
        <v>449</v>
      </c>
      <c r="D28" s="12"/>
      <c r="E28"/>
      <c r="F28"/>
      <c r="G28"/>
      <c r="H28"/>
      <c r="I28"/>
    </row>
    <row r="29" spans="1:9" customFormat="1" ht="12.75" x14ac:dyDescent="0.2">
      <c r="A29" s="68"/>
      <c r="B29" s="68" t="s">
        <v>139</v>
      </c>
    </row>
    <row r="3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Normal="100" zoomScaleSheetLayoutView="100" workbookViewId="0">
      <selection activeCell="G8" sqref="G8"/>
    </sheetView>
  </sheetViews>
  <sheetFormatPr defaultRowHeight="15" x14ac:dyDescent="0.3"/>
  <cols>
    <col min="1" max="1" width="12.85546875" style="30" customWidth="1"/>
    <col min="2" max="2" width="65.5703125" style="29" customWidth="1"/>
    <col min="3" max="3" width="14.85546875" style="2" customWidth="1"/>
    <col min="4" max="4" width="13.7109375" style="2" customWidth="1"/>
    <col min="5" max="5" width="0.85546875" style="2" customWidth="1"/>
    <col min="6" max="16384" width="9.140625" style="2"/>
  </cols>
  <sheetData>
    <row r="1" spans="1:5" x14ac:dyDescent="0.3">
      <c r="A1" s="77" t="s">
        <v>224</v>
      </c>
      <c r="B1" s="124"/>
      <c r="C1" s="493" t="s">
        <v>198</v>
      </c>
      <c r="D1" s="493"/>
      <c r="E1" s="108"/>
    </row>
    <row r="2" spans="1:5" x14ac:dyDescent="0.3">
      <c r="A2" s="79" t="s">
        <v>140</v>
      </c>
      <c r="B2" s="124"/>
      <c r="C2" s="80"/>
      <c r="D2" s="480">
        <v>42923</v>
      </c>
      <c r="E2" s="481"/>
    </row>
    <row r="3" spans="1:5" x14ac:dyDescent="0.3">
      <c r="A3" s="119"/>
      <c r="B3" s="124"/>
      <c r="C3" s="80"/>
      <c r="D3" s="80"/>
      <c r="E3" s="108"/>
    </row>
    <row r="4" spans="1: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 x14ac:dyDescent="0.3">
      <c r="A5" s="122" t="str">
        <f>'ფორმა N1'!D4</f>
        <v>მპგ "ევროპული საქართველო-მოძრაობა თავისუფლებისთვის"</v>
      </c>
      <c r="B5" s="123"/>
      <c r="C5" s="123"/>
      <c r="D5" s="60"/>
      <c r="E5" s="111"/>
    </row>
    <row r="6" spans="1:5" x14ac:dyDescent="0.3">
      <c r="A6" s="80"/>
      <c r="B6" s="79"/>
      <c r="C6" s="79"/>
      <c r="D6" s="79"/>
      <c r="E6" s="111"/>
    </row>
    <row r="7" spans="1:5" x14ac:dyDescent="0.3">
      <c r="A7" s="118"/>
      <c r="B7" s="125"/>
      <c r="C7" s="126"/>
      <c r="D7" s="126"/>
      <c r="E7" s="108"/>
    </row>
    <row r="8" spans="1:5" ht="45" x14ac:dyDescent="0.3">
      <c r="A8" s="127" t="s">
        <v>113</v>
      </c>
      <c r="B8" s="127" t="s">
        <v>190</v>
      </c>
      <c r="C8" s="127" t="s">
        <v>303</v>
      </c>
      <c r="D8" s="127" t="s">
        <v>257</v>
      </c>
      <c r="E8" s="108"/>
    </row>
    <row r="9" spans="1:5" x14ac:dyDescent="0.3">
      <c r="A9" s="50"/>
      <c r="B9" s="51"/>
      <c r="C9" s="161"/>
      <c r="D9" s="161"/>
      <c r="E9" s="108"/>
    </row>
    <row r="10" spans="1:5" x14ac:dyDescent="0.3">
      <c r="A10" s="52" t="s">
        <v>191</v>
      </c>
      <c r="B10" s="53"/>
      <c r="C10" s="128">
        <f>SUM(C11,C34)</f>
        <v>154606.09</v>
      </c>
      <c r="D10" s="128">
        <f>SUM(D11,D34)</f>
        <v>126681.68</v>
      </c>
      <c r="E10" s="108"/>
    </row>
    <row r="11" spans="1:5" x14ac:dyDescent="0.3">
      <c r="A11" s="54" t="s">
        <v>192</v>
      </c>
      <c r="B11" s="55"/>
      <c r="C11" s="88">
        <f>SUM(C12:C32)</f>
        <v>37464.74</v>
      </c>
      <c r="D11" s="88">
        <f>SUM(D12:D32)</f>
        <v>9566.75</v>
      </c>
      <c r="E11" s="108"/>
    </row>
    <row r="12" spans="1:5" x14ac:dyDescent="0.3">
      <c r="A12" s="58">
        <v>1110</v>
      </c>
      <c r="B12" s="57" t="s">
        <v>142</v>
      </c>
      <c r="C12" s="8"/>
      <c r="D12" s="8"/>
      <c r="E12" s="108"/>
    </row>
    <row r="13" spans="1:5" x14ac:dyDescent="0.3">
      <c r="A13" s="58">
        <v>1120</v>
      </c>
      <c r="B13" s="57" t="s">
        <v>143</v>
      </c>
      <c r="C13" s="8"/>
      <c r="D13" s="8"/>
      <c r="E13" s="108"/>
    </row>
    <row r="14" spans="1:5" x14ac:dyDescent="0.3">
      <c r="A14" s="58">
        <v>1211</v>
      </c>
      <c r="B14" s="57" t="s">
        <v>144</v>
      </c>
      <c r="C14" s="441">
        <v>37464.74</v>
      </c>
      <c r="D14" s="8">
        <v>9566.75</v>
      </c>
      <c r="E14" s="108"/>
    </row>
    <row r="15" spans="1:5" x14ac:dyDescent="0.3">
      <c r="A15" s="58">
        <v>1212</v>
      </c>
      <c r="B15" s="57" t="s">
        <v>145</v>
      </c>
      <c r="C15" s="441"/>
      <c r="D15" s="8"/>
      <c r="E15" s="108"/>
    </row>
    <row r="16" spans="1:5" x14ac:dyDescent="0.3">
      <c r="A16" s="58">
        <v>1213</v>
      </c>
      <c r="B16" s="57" t="s">
        <v>146</v>
      </c>
      <c r="C16" s="8"/>
      <c r="D16" s="8"/>
      <c r="E16" s="108"/>
    </row>
    <row r="17" spans="1:5" x14ac:dyDescent="0.3">
      <c r="A17" s="58">
        <v>1214</v>
      </c>
      <c r="B17" s="57" t="s">
        <v>147</v>
      </c>
      <c r="C17" s="8"/>
      <c r="D17" s="8"/>
      <c r="E17" s="108"/>
    </row>
    <row r="18" spans="1:5" x14ac:dyDescent="0.3">
      <c r="A18" s="58">
        <v>1215</v>
      </c>
      <c r="B18" s="57" t="s">
        <v>148</v>
      </c>
      <c r="C18" s="8"/>
      <c r="D18" s="8"/>
      <c r="E18" s="108"/>
    </row>
    <row r="19" spans="1:5" x14ac:dyDescent="0.3">
      <c r="A19" s="58">
        <v>1300</v>
      </c>
      <c r="B19" s="57" t="s">
        <v>149</v>
      </c>
      <c r="C19" s="8"/>
      <c r="D19" s="8"/>
      <c r="E19" s="108"/>
    </row>
    <row r="20" spans="1:5" x14ac:dyDescent="0.3">
      <c r="A20" s="58">
        <v>1410</v>
      </c>
      <c r="B20" s="57" t="s">
        <v>150</v>
      </c>
      <c r="C20" s="8"/>
      <c r="D20" s="8"/>
      <c r="E20" s="108"/>
    </row>
    <row r="21" spans="1:5" x14ac:dyDescent="0.3">
      <c r="A21" s="58">
        <v>1421</v>
      </c>
      <c r="B21" s="57" t="s">
        <v>151</v>
      </c>
      <c r="C21" s="8"/>
      <c r="D21" s="8"/>
      <c r="E21" s="108"/>
    </row>
    <row r="22" spans="1:5" x14ac:dyDescent="0.3">
      <c r="A22" s="58">
        <v>1422</v>
      </c>
      <c r="B22" s="57" t="s">
        <v>152</v>
      </c>
      <c r="C22" s="8"/>
      <c r="D22" s="8"/>
      <c r="E22" s="108"/>
    </row>
    <row r="23" spans="1:5" x14ac:dyDescent="0.3">
      <c r="A23" s="58">
        <v>1423</v>
      </c>
      <c r="B23" s="57" t="s">
        <v>153</v>
      </c>
      <c r="C23" s="8"/>
      <c r="D23" s="8"/>
      <c r="E23" s="108"/>
    </row>
    <row r="24" spans="1:5" x14ac:dyDescent="0.3">
      <c r="A24" s="58">
        <v>1431</v>
      </c>
      <c r="B24" s="57" t="s">
        <v>154</v>
      </c>
      <c r="C24" s="8"/>
      <c r="D24" s="8"/>
      <c r="E24" s="108"/>
    </row>
    <row r="25" spans="1:5" x14ac:dyDescent="0.3">
      <c r="A25" s="58">
        <v>1432</v>
      </c>
      <c r="B25" s="57" t="s">
        <v>155</v>
      </c>
      <c r="C25" s="8"/>
      <c r="D25" s="8"/>
      <c r="E25" s="108"/>
    </row>
    <row r="26" spans="1:5" x14ac:dyDescent="0.3">
      <c r="A26" s="58">
        <v>1433</v>
      </c>
      <c r="B26" s="57" t="s">
        <v>156</v>
      </c>
      <c r="C26" s="8"/>
      <c r="D26" s="8"/>
      <c r="E26" s="108"/>
    </row>
    <row r="27" spans="1:5" x14ac:dyDescent="0.3">
      <c r="A27" s="58">
        <v>1441</v>
      </c>
      <c r="B27" s="57" t="s">
        <v>157</v>
      </c>
      <c r="C27" s="8"/>
      <c r="D27" s="8"/>
      <c r="E27" s="108"/>
    </row>
    <row r="28" spans="1:5" x14ac:dyDescent="0.3">
      <c r="A28" s="58">
        <v>1442</v>
      </c>
      <c r="B28" s="57" t="s">
        <v>158</v>
      </c>
      <c r="C28" s="8"/>
      <c r="D28" s="8"/>
      <c r="E28" s="108"/>
    </row>
    <row r="29" spans="1:5" x14ac:dyDescent="0.3">
      <c r="A29" s="58">
        <v>1443</v>
      </c>
      <c r="B29" s="57" t="s">
        <v>159</v>
      </c>
      <c r="C29" s="8"/>
      <c r="D29" s="8"/>
      <c r="E29" s="108"/>
    </row>
    <row r="30" spans="1:5" x14ac:dyDescent="0.3">
      <c r="A30" s="58">
        <v>1444</v>
      </c>
      <c r="B30" s="57" t="s">
        <v>160</v>
      </c>
      <c r="C30" s="8"/>
      <c r="D30" s="8"/>
      <c r="E30" s="108"/>
    </row>
    <row r="31" spans="1:5" x14ac:dyDescent="0.3">
      <c r="A31" s="58">
        <v>1445</v>
      </c>
      <c r="B31" s="57" t="s">
        <v>161</v>
      </c>
      <c r="C31" s="8"/>
      <c r="D31" s="8"/>
      <c r="E31" s="108"/>
    </row>
    <row r="32" spans="1:5" x14ac:dyDescent="0.3">
      <c r="A32" s="58">
        <v>1446</v>
      </c>
      <c r="B32" s="57" t="s">
        <v>162</v>
      </c>
      <c r="C32" s="8"/>
      <c r="D32" s="8"/>
      <c r="E32" s="108"/>
    </row>
    <row r="33" spans="1:5" x14ac:dyDescent="0.3">
      <c r="A33" s="31"/>
      <c r="E33" s="108"/>
    </row>
    <row r="34" spans="1:5" x14ac:dyDescent="0.3">
      <c r="A34" s="59" t="s">
        <v>193</v>
      </c>
      <c r="B34" s="57"/>
      <c r="C34" s="88">
        <f>SUM(C35:C42)</f>
        <v>117141.35</v>
      </c>
      <c r="D34" s="88">
        <f>SUM(D35:D42)</f>
        <v>117114.93</v>
      </c>
      <c r="E34" s="108"/>
    </row>
    <row r="35" spans="1:5" x14ac:dyDescent="0.3">
      <c r="A35" s="58">
        <v>2110</v>
      </c>
      <c r="B35" s="57" t="s">
        <v>100</v>
      </c>
      <c r="C35" s="8"/>
      <c r="D35" s="8"/>
      <c r="E35" s="108"/>
    </row>
    <row r="36" spans="1:5" x14ac:dyDescent="0.3">
      <c r="A36" s="58">
        <v>2120</v>
      </c>
      <c r="B36" s="57" t="s">
        <v>163</v>
      </c>
      <c r="C36" s="441">
        <v>12250</v>
      </c>
      <c r="D36" s="8">
        <v>12250</v>
      </c>
      <c r="E36" s="108"/>
    </row>
    <row r="37" spans="1:5" x14ac:dyDescent="0.3">
      <c r="A37" s="58">
        <v>2130</v>
      </c>
      <c r="B37" s="57" t="s">
        <v>101</v>
      </c>
      <c r="C37" s="441">
        <v>104891.35</v>
      </c>
      <c r="D37" s="8">
        <v>104864.93</v>
      </c>
      <c r="E37" s="108"/>
    </row>
    <row r="38" spans="1:5" x14ac:dyDescent="0.3">
      <c r="A38" s="58">
        <v>2140</v>
      </c>
      <c r="B38" s="57" t="s">
        <v>412</v>
      </c>
      <c r="C38" s="8"/>
      <c r="D38" s="8"/>
      <c r="E38" s="108"/>
    </row>
    <row r="39" spans="1:5" x14ac:dyDescent="0.3">
      <c r="A39" s="58">
        <v>2150</v>
      </c>
      <c r="B39" s="57" t="s">
        <v>416</v>
      </c>
      <c r="C39" s="8"/>
      <c r="D39" s="8"/>
      <c r="E39" s="108"/>
    </row>
    <row r="40" spans="1:5" x14ac:dyDescent="0.3">
      <c r="A40" s="58">
        <v>2220</v>
      </c>
      <c r="B40" s="57" t="s">
        <v>102</v>
      </c>
      <c r="C40" s="8"/>
      <c r="D40" s="8"/>
      <c r="E40" s="108"/>
    </row>
    <row r="41" spans="1:5" x14ac:dyDescent="0.3">
      <c r="A41" s="58">
        <v>2300</v>
      </c>
      <c r="B41" s="57" t="s">
        <v>164</v>
      </c>
      <c r="C41" s="8"/>
      <c r="D41" s="8"/>
      <c r="E41" s="108"/>
    </row>
    <row r="42" spans="1:5" x14ac:dyDescent="0.3">
      <c r="A42" s="58">
        <v>2400</v>
      </c>
      <c r="B42" s="57" t="s">
        <v>165</v>
      </c>
      <c r="C42" s="8"/>
      <c r="D42" s="8"/>
      <c r="E42" s="108"/>
    </row>
    <row r="43" spans="1:5" x14ac:dyDescent="0.3">
      <c r="A43" s="32"/>
      <c r="E43" s="108"/>
    </row>
    <row r="44" spans="1:5" x14ac:dyDescent="0.3">
      <c r="A44" s="56" t="s">
        <v>197</v>
      </c>
      <c r="B44" s="57"/>
      <c r="C44" s="88">
        <f>SUM(C45,C64)</f>
        <v>60110.979999999996</v>
      </c>
      <c r="D44" s="88">
        <f>SUM(D45,D64)</f>
        <v>60110.979999999996</v>
      </c>
      <c r="E44" s="108"/>
    </row>
    <row r="45" spans="1:5" x14ac:dyDescent="0.3">
      <c r="A45" s="59" t="s">
        <v>194</v>
      </c>
      <c r="B45" s="57"/>
      <c r="C45" s="88">
        <f>SUM(C46:C61)</f>
        <v>60110.979999999996</v>
      </c>
      <c r="D45" s="88">
        <f>SUM(D46:D61)</f>
        <v>60110.979999999996</v>
      </c>
      <c r="E45" s="108"/>
    </row>
    <row r="46" spans="1:5" x14ac:dyDescent="0.3">
      <c r="A46" s="58">
        <v>3100</v>
      </c>
      <c r="B46" s="57" t="s">
        <v>166</v>
      </c>
      <c r="C46" s="8"/>
      <c r="D46" s="8"/>
      <c r="E46" s="108"/>
    </row>
    <row r="47" spans="1:5" x14ac:dyDescent="0.3">
      <c r="A47" s="58">
        <v>3210</v>
      </c>
      <c r="B47" s="57" t="s">
        <v>167</v>
      </c>
      <c r="C47" s="441">
        <v>58910.559999999998</v>
      </c>
      <c r="D47" s="8">
        <v>58910.559999999998</v>
      </c>
      <c r="E47" s="108"/>
    </row>
    <row r="48" spans="1:5" x14ac:dyDescent="0.3">
      <c r="A48" s="58">
        <v>3221</v>
      </c>
      <c r="B48" s="57" t="s">
        <v>168</v>
      </c>
      <c r="C48" s="441"/>
      <c r="D48" s="8"/>
      <c r="E48" s="108"/>
    </row>
    <row r="49" spans="1:5" x14ac:dyDescent="0.3">
      <c r="A49" s="58">
        <v>3222</v>
      </c>
      <c r="B49" s="57" t="s">
        <v>169</v>
      </c>
      <c r="C49" s="441">
        <v>1200.42</v>
      </c>
      <c r="D49" s="8">
        <v>1200.42</v>
      </c>
      <c r="E49" s="108"/>
    </row>
    <row r="50" spans="1:5" x14ac:dyDescent="0.3">
      <c r="A50" s="58">
        <v>3223</v>
      </c>
      <c r="B50" s="57" t="s">
        <v>170</v>
      </c>
      <c r="C50" s="441"/>
      <c r="D50" s="8"/>
      <c r="E50" s="108"/>
    </row>
    <row r="51" spans="1:5" x14ac:dyDescent="0.3">
      <c r="A51" s="58">
        <v>3224</v>
      </c>
      <c r="B51" s="57" t="s">
        <v>171</v>
      </c>
      <c r="C51" s="8"/>
      <c r="D51" s="8"/>
      <c r="E51" s="108"/>
    </row>
    <row r="52" spans="1:5" x14ac:dyDescent="0.3">
      <c r="A52" s="58">
        <v>3231</v>
      </c>
      <c r="B52" s="57" t="s">
        <v>172</v>
      </c>
      <c r="C52" s="8"/>
      <c r="D52" s="8"/>
      <c r="E52" s="108"/>
    </row>
    <row r="53" spans="1:5" x14ac:dyDescent="0.3">
      <c r="A53" s="58">
        <v>3232</v>
      </c>
      <c r="B53" s="57" t="s">
        <v>173</v>
      </c>
      <c r="C53" s="8"/>
      <c r="D53" s="8"/>
      <c r="E53" s="108"/>
    </row>
    <row r="54" spans="1:5" x14ac:dyDescent="0.3">
      <c r="A54" s="58">
        <v>3234</v>
      </c>
      <c r="B54" s="57" t="s">
        <v>174</v>
      </c>
      <c r="C54" s="8"/>
      <c r="D54" s="8"/>
      <c r="E54" s="108"/>
    </row>
    <row r="55" spans="1:5" ht="30" x14ac:dyDescent="0.3">
      <c r="A55" s="58">
        <v>3236</v>
      </c>
      <c r="B55" s="57" t="s">
        <v>189</v>
      </c>
      <c r="C55" s="8"/>
      <c r="D55" s="8"/>
      <c r="E55" s="108"/>
    </row>
    <row r="56" spans="1:5" ht="45" x14ac:dyDescent="0.3">
      <c r="A56" s="58">
        <v>3237</v>
      </c>
      <c r="B56" s="57" t="s">
        <v>175</v>
      </c>
      <c r="C56" s="8"/>
      <c r="D56" s="8"/>
      <c r="E56" s="108"/>
    </row>
    <row r="57" spans="1:5" x14ac:dyDescent="0.3">
      <c r="A57" s="58">
        <v>3241</v>
      </c>
      <c r="B57" s="57" t="s">
        <v>176</v>
      </c>
      <c r="C57" s="8"/>
      <c r="D57" s="8"/>
      <c r="E57" s="108"/>
    </row>
    <row r="58" spans="1:5" x14ac:dyDescent="0.3">
      <c r="A58" s="58">
        <v>3242</v>
      </c>
      <c r="B58" s="57" t="s">
        <v>177</v>
      </c>
      <c r="C58" s="8"/>
      <c r="D58" s="8"/>
      <c r="E58" s="108"/>
    </row>
    <row r="59" spans="1:5" x14ac:dyDescent="0.3">
      <c r="A59" s="58">
        <v>3243</v>
      </c>
      <c r="B59" s="57" t="s">
        <v>178</v>
      </c>
      <c r="C59" s="8"/>
      <c r="D59" s="8"/>
      <c r="E59" s="108"/>
    </row>
    <row r="60" spans="1:5" x14ac:dyDescent="0.3">
      <c r="A60" s="58">
        <v>3245</v>
      </c>
      <c r="B60" s="57" t="s">
        <v>179</v>
      </c>
      <c r="C60" s="8"/>
      <c r="D60" s="8"/>
      <c r="E60" s="108"/>
    </row>
    <row r="61" spans="1:5" x14ac:dyDescent="0.3">
      <c r="A61" s="58">
        <v>3246</v>
      </c>
      <c r="B61" s="57" t="s">
        <v>180</v>
      </c>
      <c r="C61" s="8"/>
      <c r="D61" s="8"/>
      <c r="E61" s="108"/>
    </row>
    <row r="62" spans="1:5" x14ac:dyDescent="0.3">
      <c r="A62" s="32"/>
      <c r="E62" s="108"/>
    </row>
    <row r="63" spans="1:5" x14ac:dyDescent="0.3">
      <c r="A63" s="33"/>
      <c r="E63" s="108"/>
    </row>
    <row r="64" spans="1:5" x14ac:dyDescent="0.3">
      <c r="A64" s="59" t="s">
        <v>195</v>
      </c>
      <c r="B64" s="57"/>
      <c r="C64" s="88">
        <f>SUM(C65:C67)</f>
        <v>0</v>
      </c>
      <c r="D64" s="88">
        <f>SUM(D65:D67)</f>
        <v>0</v>
      </c>
      <c r="E64" s="108"/>
    </row>
    <row r="65" spans="1:5" x14ac:dyDescent="0.3">
      <c r="A65" s="58">
        <v>5100</v>
      </c>
      <c r="B65" s="57" t="s">
        <v>255</v>
      </c>
      <c r="C65" s="8"/>
      <c r="D65" s="8"/>
      <c r="E65" s="108"/>
    </row>
    <row r="66" spans="1:5" x14ac:dyDescent="0.3">
      <c r="A66" s="58">
        <v>5220</v>
      </c>
      <c r="B66" s="57" t="s">
        <v>436</v>
      </c>
      <c r="C66" s="8"/>
      <c r="D66" s="441"/>
      <c r="E66" s="108"/>
    </row>
    <row r="67" spans="1:5" x14ac:dyDescent="0.3">
      <c r="A67" s="58">
        <v>5230</v>
      </c>
      <c r="B67" s="57" t="s">
        <v>437</v>
      </c>
      <c r="C67" s="8"/>
      <c r="D67" s="8"/>
      <c r="E67" s="108"/>
    </row>
    <row r="68" spans="1:5" x14ac:dyDescent="0.3">
      <c r="A68" s="32"/>
      <c r="E68" s="108"/>
    </row>
    <row r="69" spans="1:5" x14ac:dyDescent="0.3">
      <c r="A69" s="2"/>
      <c r="E69" s="108"/>
    </row>
    <row r="70" spans="1:5" x14ac:dyDescent="0.3">
      <c r="A70" s="56" t="s">
        <v>196</v>
      </c>
      <c r="B70" s="57"/>
      <c r="C70" s="8"/>
      <c r="D70" s="8"/>
      <c r="E70" s="108"/>
    </row>
    <row r="71" spans="1:5" ht="30" x14ac:dyDescent="0.3">
      <c r="A71" s="58">
        <v>1</v>
      </c>
      <c r="B71" s="57" t="s">
        <v>181</v>
      </c>
      <c r="C71" s="8"/>
      <c r="D71" s="8"/>
      <c r="E71" s="108"/>
    </row>
    <row r="72" spans="1:5" x14ac:dyDescent="0.3">
      <c r="A72" s="58">
        <v>2</v>
      </c>
      <c r="B72" s="57" t="s">
        <v>182</v>
      </c>
      <c r="C72" s="8"/>
      <c r="D72" s="8"/>
      <c r="E72" s="108"/>
    </row>
    <row r="73" spans="1:5" x14ac:dyDescent="0.3">
      <c r="A73" s="58">
        <v>3</v>
      </c>
      <c r="B73" s="57" t="s">
        <v>183</v>
      </c>
      <c r="C73" s="8"/>
      <c r="D73" s="8"/>
      <c r="E73" s="108"/>
    </row>
    <row r="74" spans="1:5" x14ac:dyDescent="0.3">
      <c r="A74" s="58">
        <v>4</v>
      </c>
      <c r="B74" s="57" t="s">
        <v>367</v>
      </c>
      <c r="C74" s="8"/>
      <c r="D74" s="8"/>
      <c r="E74" s="108"/>
    </row>
    <row r="75" spans="1:5" x14ac:dyDescent="0.3">
      <c r="A75" s="58">
        <v>5</v>
      </c>
      <c r="B75" s="57" t="s">
        <v>184</v>
      </c>
      <c r="C75" s="8"/>
      <c r="D75" s="8"/>
      <c r="E75" s="108"/>
    </row>
    <row r="76" spans="1:5" x14ac:dyDescent="0.3">
      <c r="A76" s="58">
        <v>6</v>
      </c>
      <c r="B76" s="57" t="s">
        <v>185</v>
      </c>
      <c r="C76" s="8"/>
      <c r="D76" s="8"/>
      <c r="E76" s="108"/>
    </row>
    <row r="77" spans="1:5" x14ac:dyDescent="0.3">
      <c r="A77" s="58">
        <v>7</v>
      </c>
      <c r="B77" s="57" t="s">
        <v>186</v>
      </c>
      <c r="C77" s="8"/>
      <c r="D77" s="8"/>
      <c r="E77" s="108"/>
    </row>
    <row r="78" spans="1:5" x14ac:dyDescent="0.3">
      <c r="A78" s="58">
        <v>8</v>
      </c>
      <c r="B78" s="57" t="s">
        <v>187</v>
      </c>
      <c r="C78" s="8"/>
      <c r="D78" s="8"/>
      <c r="E78" s="108"/>
    </row>
    <row r="79" spans="1:5" x14ac:dyDescent="0.3">
      <c r="A79" s="58">
        <v>9</v>
      </c>
      <c r="B79" s="57" t="s">
        <v>188</v>
      </c>
      <c r="C79" s="8"/>
      <c r="D79" s="8"/>
      <c r="E79" s="108"/>
    </row>
    <row r="83" spans="1:9" x14ac:dyDescent="0.3">
      <c r="A83" s="2"/>
      <c r="B83" s="2"/>
    </row>
    <row r="84" spans="1:9" x14ac:dyDescent="0.3">
      <c r="A84" s="72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72" t="s">
        <v>448</v>
      </c>
      <c r="D87" s="12"/>
      <c r="E87"/>
      <c r="F87"/>
      <c r="G87"/>
      <c r="H87"/>
      <c r="I87"/>
    </row>
    <row r="88" spans="1:9" x14ac:dyDescent="0.3">
      <c r="A88"/>
      <c r="B88" s="2" t="s">
        <v>449</v>
      </c>
      <c r="D88" s="12"/>
      <c r="E88"/>
      <c r="F88"/>
      <c r="G88"/>
      <c r="H88"/>
      <c r="I88"/>
    </row>
    <row r="89" spans="1:9" customFormat="1" ht="12.75" x14ac:dyDescent="0.2">
      <c r="B89" s="68" t="s">
        <v>139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115" zoomScaleNormal="100" zoomScaleSheetLayoutView="115" workbookViewId="0">
      <selection activeCell="I2" sqref="I2:J2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22.710937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7" t="s">
        <v>454</v>
      </c>
      <c r="B1" s="79"/>
      <c r="C1" s="79"/>
      <c r="D1" s="79"/>
      <c r="E1" s="79"/>
      <c r="F1" s="79"/>
      <c r="G1" s="79"/>
      <c r="H1" s="79"/>
      <c r="I1" s="482" t="s">
        <v>109</v>
      </c>
      <c r="J1" s="482"/>
      <c r="K1" s="108"/>
    </row>
    <row r="2" spans="1:11" x14ac:dyDescent="0.3">
      <c r="A2" s="79" t="s">
        <v>140</v>
      </c>
      <c r="B2" s="79"/>
      <c r="C2" s="79"/>
      <c r="D2" s="79"/>
      <c r="E2" s="79"/>
      <c r="F2" s="79"/>
      <c r="G2" s="79"/>
      <c r="H2" s="79"/>
      <c r="I2" s="480" t="s">
        <v>804</v>
      </c>
      <c r="J2" s="481"/>
      <c r="K2" s="108"/>
    </row>
    <row r="3" spans="1:11" x14ac:dyDescent="0.3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 x14ac:dyDescent="0.3">
      <c r="A5" s="231" t="str">
        <f>'ფორმა N1'!D4</f>
        <v>მპგ "ევროპული საქართველო-მოძრაობა თავისუფლებისთვის"</v>
      </c>
      <c r="B5" s="407"/>
      <c r="C5" s="407"/>
      <c r="D5" s="407"/>
      <c r="E5" s="407"/>
      <c r="F5" s="408"/>
      <c r="G5" s="407"/>
      <c r="H5" s="407"/>
      <c r="I5" s="407"/>
      <c r="J5" s="407"/>
      <c r="K5" s="108"/>
    </row>
    <row r="6" spans="1:11" x14ac:dyDescent="0.3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 x14ac:dyDescent="0.3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45" x14ac:dyDescent="0.3">
      <c r="A8" s="132" t="s">
        <v>64</v>
      </c>
      <c r="B8" s="132" t="s">
        <v>111</v>
      </c>
      <c r="C8" s="133" t="s">
        <v>113</v>
      </c>
      <c r="D8" s="133" t="s">
        <v>275</v>
      </c>
      <c r="E8" s="133" t="s">
        <v>112</v>
      </c>
      <c r="F8" s="131" t="s">
        <v>256</v>
      </c>
      <c r="G8" s="131" t="s">
        <v>294</v>
      </c>
      <c r="H8" s="131" t="s">
        <v>295</v>
      </c>
      <c r="I8" s="131" t="s">
        <v>257</v>
      </c>
      <c r="J8" s="134" t="s">
        <v>114</v>
      </c>
      <c r="K8" s="108"/>
    </row>
    <row r="9" spans="1:11" s="27" customFormat="1" x14ac:dyDescent="0.3">
      <c r="A9" s="165">
        <v>1</v>
      </c>
      <c r="B9" s="165">
        <v>2</v>
      </c>
      <c r="C9" s="166">
        <v>3</v>
      </c>
      <c r="D9" s="166">
        <v>4</v>
      </c>
      <c r="E9" s="166">
        <v>5</v>
      </c>
      <c r="F9" s="166">
        <v>6</v>
      </c>
      <c r="G9" s="166">
        <v>7</v>
      </c>
      <c r="H9" s="166">
        <v>8</v>
      </c>
      <c r="I9" s="166">
        <v>9</v>
      </c>
      <c r="J9" s="166">
        <v>10</v>
      </c>
      <c r="K9" s="108"/>
    </row>
    <row r="10" spans="1:11" s="27" customFormat="1" ht="30" x14ac:dyDescent="0.3">
      <c r="A10" s="162">
        <v>1</v>
      </c>
      <c r="B10" s="64" t="s">
        <v>751</v>
      </c>
      <c r="C10" s="163" t="s">
        <v>752</v>
      </c>
      <c r="D10" s="164" t="s">
        <v>221</v>
      </c>
      <c r="E10" s="160"/>
      <c r="F10" s="28">
        <v>37464.74</v>
      </c>
      <c r="G10" s="28">
        <v>78844</v>
      </c>
      <c r="H10" s="28">
        <v>106741.99</v>
      </c>
      <c r="I10" s="28">
        <v>9566.75</v>
      </c>
      <c r="J10" s="28" t="s">
        <v>753</v>
      </c>
      <c r="K10" s="108"/>
    </row>
    <row r="11" spans="1:11" x14ac:dyDescent="0.3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 x14ac:dyDescent="0.3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 x14ac:dyDescent="0.3">
      <c r="A13" s="107"/>
      <c r="B13" s="107"/>
      <c r="C13" s="107"/>
      <c r="D13" s="107"/>
      <c r="E13" s="107"/>
      <c r="F13" s="107"/>
      <c r="G13" s="107"/>
      <c r="H13" s="480">
        <v>42887</v>
      </c>
      <c r="I13" s="481"/>
      <c r="J13" s="107"/>
    </row>
    <row r="14" spans="1:11" x14ac:dyDescent="0.3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 x14ac:dyDescent="0.3">
      <c r="A15" s="107"/>
      <c r="B15" s="242" t="s">
        <v>107</v>
      </c>
      <c r="C15" s="107"/>
      <c r="D15" s="107"/>
      <c r="E15" s="107"/>
      <c r="F15" s="243"/>
      <c r="G15" s="107"/>
      <c r="H15" s="107"/>
      <c r="I15" s="107"/>
      <c r="J15" s="107"/>
    </row>
    <row r="16" spans="1:11" x14ac:dyDescent="0.3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 x14ac:dyDescent="0.3">
      <c r="A17" s="107"/>
      <c r="B17" s="107"/>
      <c r="C17" s="293"/>
      <c r="D17" s="107"/>
      <c r="E17" s="107"/>
      <c r="F17" s="293"/>
      <c r="G17" s="294"/>
      <c r="H17" s="294"/>
      <c r="I17" s="104"/>
      <c r="J17" s="104"/>
    </row>
    <row r="18" spans="1:10" x14ac:dyDescent="0.3">
      <c r="A18" s="104"/>
      <c r="B18" s="107"/>
      <c r="C18" s="244" t="s">
        <v>268</v>
      </c>
      <c r="D18" s="244"/>
      <c r="E18" s="107"/>
      <c r="F18" s="107" t="s">
        <v>273</v>
      </c>
      <c r="G18" s="104"/>
      <c r="H18" s="104"/>
      <c r="I18" s="104"/>
      <c r="J18" s="104"/>
    </row>
    <row r="19" spans="1:10" x14ac:dyDescent="0.3">
      <c r="A19" s="104"/>
      <c r="B19" s="107"/>
      <c r="C19" s="245" t="s">
        <v>139</v>
      </c>
      <c r="D19" s="107"/>
      <c r="E19" s="107"/>
      <c r="F19" s="107" t="s">
        <v>269</v>
      </c>
      <c r="G19" s="104"/>
      <c r="H19" s="104"/>
      <c r="I19" s="104"/>
      <c r="J19" s="104"/>
    </row>
    <row r="20" spans="1:10" customFormat="1" x14ac:dyDescent="0.3">
      <c r="A20" s="104"/>
      <c r="B20" s="107"/>
      <c r="C20" s="107"/>
      <c r="D20" s="245"/>
      <c r="E20" s="104"/>
      <c r="F20" s="104"/>
      <c r="G20" s="104"/>
      <c r="H20" s="104"/>
      <c r="I20" s="104"/>
      <c r="J20" s="104"/>
    </row>
    <row r="21" spans="1:10" customFormat="1" ht="12.75" x14ac:dyDescent="0.2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3">
    <mergeCell ref="I1:J1"/>
    <mergeCell ref="I2:J2"/>
    <mergeCell ref="H13:I13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7" t="s">
        <v>301</v>
      </c>
      <c r="B1" s="79"/>
      <c r="C1" s="482" t="s">
        <v>109</v>
      </c>
      <c r="D1" s="482"/>
      <c r="E1" s="111"/>
    </row>
    <row r="2" spans="1:7" x14ac:dyDescent="0.3">
      <c r="A2" s="79" t="s">
        <v>140</v>
      </c>
      <c r="B2" s="79"/>
      <c r="C2" s="480" t="s">
        <v>804</v>
      </c>
      <c r="D2" s="481"/>
      <c r="E2" s="111"/>
    </row>
    <row r="3" spans="1:7" x14ac:dyDescent="0.3">
      <c r="A3" s="77"/>
      <c r="B3" s="79"/>
      <c r="C3" s="78"/>
      <c r="D3" s="78"/>
      <c r="E3" s="111"/>
    </row>
    <row r="4" spans="1:7" x14ac:dyDescent="0.3">
      <c r="A4" s="80" t="s">
        <v>274</v>
      </c>
      <c r="B4" s="105"/>
      <c r="C4" s="106"/>
      <c r="D4" s="79"/>
      <c r="E4" s="111"/>
    </row>
    <row r="5" spans="1:7" x14ac:dyDescent="0.3">
      <c r="A5" s="410" t="str">
        <f>'ფორმა N1'!D4</f>
        <v>მპგ "ევროპული საქართველო-მოძრაობა თავისუფლებისთვის"</v>
      </c>
      <c r="B5" s="12"/>
      <c r="C5" s="12"/>
      <c r="E5" s="111"/>
    </row>
    <row r="6" spans="1:7" x14ac:dyDescent="0.3">
      <c r="A6" s="107"/>
      <c r="B6" s="107"/>
      <c r="C6" s="107"/>
      <c r="D6" s="108"/>
      <c r="E6" s="111"/>
    </row>
    <row r="7" spans="1:7" x14ac:dyDescent="0.3">
      <c r="A7" s="79"/>
      <c r="B7" s="79"/>
      <c r="C7" s="79"/>
      <c r="D7" s="79"/>
      <c r="E7" s="111"/>
    </row>
    <row r="8" spans="1:7" s="6" customFormat="1" ht="39" customHeight="1" x14ac:dyDescent="0.3">
      <c r="A8" s="109" t="s">
        <v>64</v>
      </c>
      <c r="B8" s="82" t="s">
        <v>249</v>
      </c>
      <c r="C8" s="82" t="s">
        <v>66</v>
      </c>
      <c r="D8" s="82" t="s">
        <v>67</v>
      </c>
      <c r="E8" s="111"/>
    </row>
    <row r="9" spans="1:7" s="7" customFormat="1" ht="16.5" customHeight="1" x14ac:dyDescent="0.3">
      <c r="A9" s="249">
        <v>1</v>
      </c>
      <c r="B9" s="249" t="s">
        <v>65</v>
      </c>
      <c r="C9" s="88">
        <f>SUM(C10,C26)</f>
        <v>78844</v>
      </c>
      <c r="D9" s="88">
        <f>SUM(D10,D26)</f>
        <v>78844</v>
      </c>
      <c r="E9" s="111"/>
    </row>
    <row r="10" spans="1:7" s="7" customFormat="1" ht="16.5" customHeight="1" x14ac:dyDescent="0.3">
      <c r="A10" s="90">
        <v>1.1000000000000001</v>
      </c>
      <c r="B10" s="90" t="s">
        <v>80</v>
      </c>
      <c r="C10" s="88">
        <f>SUM(C11,C12,C16,C19,C25,C26)</f>
        <v>78844</v>
      </c>
      <c r="D10" s="88">
        <f>SUM(D11,D12,D16,D19,D24,D25)</f>
        <v>78844</v>
      </c>
      <c r="E10" s="111"/>
    </row>
    <row r="11" spans="1:7" s="9" customFormat="1" ht="16.5" customHeight="1" x14ac:dyDescent="0.3">
      <c r="A11" s="91" t="s">
        <v>30</v>
      </c>
      <c r="B11" s="91" t="s">
        <v>79</v>
      </c>
      <c r="C11" s="8"/>
      <c r="D11" s="8"/>
      <c r="E11" s="111"/>
    </row>
    <row r="12" spans="1:7" s="10" customFormat="1" ht="16.5" customHeight="1" x14ac:dyDescent="0.3">
      <c r="A12" s="91" t="s">
        <v>31</v>
      </c>
      <c r="B12" s="91" t="s">
        <v>308</v>
      </c>
      <c r="C12" s="110">
        <f>SUM(C14:C15)</f>
        <v>0</v>
      </c>
      <c r="D12" s="110">
        <f>SUM(D14:D15)</f>
        <v>0</v>
      </c>
      <c r="E12" s="111"/>
      <c r="G12" s="71"/>
    </row>
    <row r="13" spans="1:7" s="3" customFormat="1" ht="16.5" customHeight="1" x14ac:dyDescent="0.3">
      <c r="A13" s="100" t="s">
        <v>81</v>
      </c>
      <c r="B13" s="100" t="s">
        <v>311</v>
      </c>
      <c r="C13" s="8"/>
      <c r="D13" s="8"/>
      <c r="E13" s="111"/>
    </row>
    <row r="14" spans="1:7" s="3" customFormat="1" ht="16.5" customHeight="1" x14ac:dyDescent="0.3">
      <c r="A14" s="100" t="s">
        <v>507</v>
      </c>
      <c r="B14" s="100" t="s">
        <v>506</v>
      </c>
      <c r="C14" s="8"/>
      <c r="D14" s="8"/>
      <c r="E14" s="111"/>
    </row>
    <row r="15" spans="1:7" s="3" customFormat="1" ht="16.5" customHeight="1" x14ac:dyDescent="0.3">
      <c r="A15" s="100" t="s">
        <v>508</v>
      </c>
      <c r="B15" s="100" t="s">
        <v>97</v>
      </c>
      <c r="C15" s="8"/>
      <c r="D15" s="8"/>
      <c r="E15" s="111"/>
    </row>
    <row r="16" spans="1:7" s="3" customFormat="1" ht="16.5" customHeight="1" x14ac:dyDescent="0.3">
      <c r="A16" s="91" t="s">
        <v>82</v>
      </c>
      <c r="B16" s="91" t="s">
        <v>83</v>
      </c>
      <c r="C16" s="110">
        <f>SUM(C17:C18)</f>
        <v>78844</v>
      </c>
      <c r="D16" s="110">
        <f>SUM(D17:D18)</f>
        <v>78844</v>
      </c>
      <c r="E16" s="111"/>
    </row>
    <row r="17" spans="1:5" s="3" customFormat="1" ht="16.5" customHeight="1" x14ac:dyDescent="0.3">
      <c r="A17" s="100" t="s">
        <v>84</v>
      </c>
      <c r="B17" s="100" t="s">
        <v>86</v>
      </c>
      <c r="C17" s="8">
        <v>78844</v>
      </c>
      <c r="D17" s="8">
        <v>78844</v>
      </c>
      <c r="E17" s="111"/>
    </row>
    <row r="18" spans="1:5" s="3" customFormat="1" ht="30" x14ac:dyDescent="0.3">
      <c r="A18" s="100" t="s">
        <v>85</v>
      </c>
      <c r="B18" s="100" t="s">
        <v>110</v>
      </c>
      <c r="C18" s="8"/>
      <c r="D18" s="8"/>
      <c r="E18" s="111"/>
    </row>
    <row r="19" spans="1:5" s="3" customFormat="1" ht="16.5" customHeight="1" x14ac:dyDescent="0.3">
      <c r="A19" s="91" t="s">
        <v>87</v>
      </c>
      <c r="B19" s="91" t="s">
        <v>418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 x14ac:dyDescent="0.3">
      <c r="A20" s="100" t="s">
        <v>88</v>
      </c>
      <c r="B20" s="100" t="s">
        <v>89</v>
      </c>
      <c r="C20" s="8"/>
      <c r="D20" s="8"/>
      <c r="E20" s="111"/>
    </row>
    <row r="21" spans="1:5" s="3" customFormat="1" ht="30" x14ac:dyDescent="0.3">
      <c r="A21" s="100" t="s">
        <v>92</v>
      </c>
      <c r="B21" s="100" t="s">
        <v>90</v>
      </c>
      <c r="C21" s="8"/>
      <c r="D21" s="8"/>
      <c r="E21" s="111"/>
    </row>
    <row r="22" spans="1:5" s="3" customFormat="1" ht="16.5" customHeight="1" x14ac:dyDescent="0.3">
      <c r="A22" s="100" t="s">
        <v>93</v>
      </c>
      <c r="B22" s="100" t="s">
        <v>91</v>
      </c>
      <c r="C22" s="8"/>
      <c r="D22" s="8"/>
      <c r="E22" s="111"/>
    </row>
    <row r="23" spans="1:5" s="3" customFormat="1" ht="16.5" customHeight="1" x14ac:dyDescent="0.3">
      <c r="A23" s="100" t="s">
        <v>94</v>
      </c>
      <c r="B23" s="100" t="s">
        <v>446</v>
      </c>
      <c r="C23" s="8"/>
      <c r="D23" s="8"/>
      <c r="E23" s="111"/>
    </row>
    <row r="24" spans="1:5" s="3" customFormat="1" ht="16.5" customHeight="1" x14ac:dyDescent="0.3">
      <c r="A24" s="91" t="s">
        <v>95</v>
      </c>
      <c r="B24" s="91" t="s">
        <v>447</v>
      </c>
      <c r="C24" s="284"/>
      <c r="D24" s="8"/>
      <c r="E24" s="111"/>
    </row>
    <row r="25" spans="1:5" s="3" customFormat="1" x14ac:dyDescent="0.3">
      <c r="A25" s="91" t="s">
        <v>251</v>
      </c>
      <c r="B25" s="91" t="s">
        <v>453</v>
      </c>
      <c r="C25" s="8"/>
      <c r="D25" s="8"/>
      <c r="E25" s="111"/>
    </row>
    <row r="26" spans="1:5" ht="16.5" customHeight="1" x14ac:dyDescent="0.3">
      <c r="A26" s="90">
        <v>1.2</v>
      </c>
      <c r="B26" s="90" t="s">
        <v>96</v>
      </c>
      <c r="C26" s="88">
        <f>SUM(C27,C35)</f>
        <v>0</v>
      </c>
      <c r="D26" s="88">
        <f>SUM(D27,D35)</f>
        <v>0</v>
      </c>
      <c r="E26" s="111"/>
    </row>
    <row r="27" spans="1:5" ht="16.5" customHeight="1" x14ac:dyDescent="0.3">
      <c r="A27" s="91" t="s">
        <v>32</v>
      </c>
      <c r="B27" s="91" t="s">
        <v>311</v>
      </c>
      <c r="C27" s="110">
        <f>SUM(C28:C30)</f>
        <v>0</v>
      </c>
      <c r="D27" s="110">
        <f>SUM(D28:D30)</f>
        <v>0</v>
      </c>
      <c r="E27" s="111"/>
    </row>
    <row r="28" spans="1:5" x14ac:dyDescent="0.3">
      <c r="A28" s="257" t="s">
        <v>98</v>
      </c>
      <c r="B28" s="257" t="s">
        <v>309</v>
      </c>
      <c r="C28" s="8"/>
      <c r="D28" s="8"/>
      <c r="E28" s="111"/>
    </row>
    <row r="29" spans="1:5" x14ac:dyDescent="0.3">
      <c r="A29" s="257" t="s">
        <v>99</v>
      </c>
      <c r="B29" s="257" t="s">
        <v>312</v>
      </c>
      <c r="C29" s="8"/>
      <c r="D29" s="8"/>
      <c r="E29" s="111"/>
    </row>
    <row r="30" spans="1:5" x14ac:dyDescent="0.3">
      <c r="A30" s="257" t="s">
        <v>455</v>
      </c>
      <c r="B30" s="257" t="s">
        <v>310</v>
      </c>
      <c r="C30" s="8"/>
      <c r="D30" s="8"/>
      <c r="E30" s="111"/>
    </row>
    <row r="31" spans="1:5" x14ac:dyDescent="0.3">
      <c r="A31" s="91" t="s">
        <v>33</v>
      </c>
      <c r="B31" s="91" t="s">
        <v>506</v>
      </c>
      <c r="C31" s="110">
        <f>SUM(C32:C34)</f>
        <v>0</v>
      </c>
      <c r="D31" s="110">
        <f>SUM(D32:D34)</f>
        <v>0</v>
      </c>
      <c r="E31" s="111"/>
    </row>
    <row r="32" spans="1:5" x14ac:dyDescent="0.3">
      <c r="A32" s="257" t="s">
        <v>12</v>
      </c>
      <c r="B32" s="257" t="s">
        <v>509</v>
      </c>
      <c r="C32" s="8"/>
      <c r="D32" s="8"/>
      <c r="E32" s="111"/>
    </row>
    <row r="33" spans="1:9" x14ac:dyDescent="0.3">
      <c r="A33" s="257" t="s">
        <v>13</v>
      </c>
      <c r="B33" s="257" t="s">
        <v>510</v>
      </c>
      <c r="C33" s="8"/>
      <c r="D33" s="8"/>
      <c r="E33" s="111"/>
    </row>
    <row r="34" spans="1:9" x14ac:dyDescent="0.3">
      <c r="A34" s="257" t="s">
        <v>281</v>
      </c>
      <c r="B34" s="257" t="s">
        <v>511</v>
      </c>
      <c r="C34" s="8"/>
      <c r="D34" s="8"/>
      <c r="E34" s="111"/>
    </row>
    <row r="35" spans="1:9" x14ac:dyDescent="0.3">
      <c r="A35" s="91" t="s">
        <v>34</v>
      </c>
      <c r="B35" s="269" t="s">
        <v>452</v>
      </c>
      <c r="C35" s="8"/>
      <c r="D35" s="8"/>
      <c r="E35" s="111"/>
    </row>
    <row r="36" spans="1:9" x14ac:dyDescent="0.3">
      <c r="D36" s="27"/>
      <c r="E36" s="112"/>
      <c r="F36" s="27"/>
    </row>
    <row r="37" spans="1:9" x14ac:dyDescent="0.3">
      <c r="A37" s="1"/>
      <c r="D37" s="27"/>
      <c r="E37" s="112"/>
      <c r="F37" s="27"/>
    </row>
    <row r="38" spans="1:9" x14ac:dyDescent="0.3">
      <c r="D38" s="27"/>
      <c r="E38" s="112"/>
      <c r="F38" s="27"/>
    </row>
    <row r="39" spans="1:9" x14ac:dyDescent="0.3">
      <c r="D39" s="27"/>
      <c r="E39" s="112"/>
      <c r="F39" s="27"/>
    </row>
    <row r="40" spans="1:9" x14ac:dyDescent="0.3">
      <c r="A40" s="72" t="s">
        <v>107</v>
      </c>
      <c r="D40" s="27"/>
      <c r="E40" s="112"/>
      <c r="F40" s="27"/>
    </row>
    <row r="41" spans="1:9" x14ac:dyDescent="0.3">
      <c r="D41" s="27"/>
      <c r="E41" s="113"/>
      <c r="F41" s="113"/>
      <c r="G41"/>
      <c r="H41"/>
      <c r="I41"/>
    </row>
    <row r="42" spans="1:9" x14ac:dyDescent="0.3">
      <c r="D42" s="114"/>
      <c r="E42" s="113"/>
      <c r="F42" s="113"/>
      <c r="G42"/>
      <c r="H42"/>
      <c r="I42"/>
    </row>
    <row r="43" spans="1:9" x14ac:dyDescent="0.3">
      <c r="A43"/>
      <c r="B43" s="72" t="s">
        <v>271</v>
      </c>
      <c r="D43" s="114"/>
      <c r="E43" s="113"/>
      <c r="F43" s="113"/>
      <c r="G43"/>
      <c r="H43"/>
      <c r="I43"/>
    </row>
    <row r="44" spans="1:9" x14ac:dyDescent="0.3">
      <c r="A44"/>
      <c r="B44" s="2" t="s">
        <v>270</v>
      </c>
      <c r="D44" s="114"/>
      <c r="E44" s="113"/>
      <c r="F44" s="113"/>
      <c r="G44"/>
      <c r="H44"/>
      <c r="I44"/>
    </row>
    <row r="45" spans="1:9" customFormat="1" ht="12.75" x14ac:dyDescent="0.2">
      <c r="B45" s="68" t="s">
        <v>139</v>
      </c>
      <c r="D45" s="113"/>
      <c r="E45" s="113"/>
      <c r="F45" s="113"/>
    </row>
    <row r="46" spans="1:9" x14ac:dyDescent="0.3">
      <c r="D46" s="27"/>
      <c r="E46" s="112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G2" sqref="G2:H2"/>
    </sheetView>
  </sheetViews>
  <sheetFormatPr defaultRowHeight="15" x14ac:dyDescent="0.3"/>
  <cols>
    <col min="1" max="1" width="12" style="192" customWidth="1"/>
    <col min="2" max="2" width="13.28515625" style="192" customWidth="1"/>
    <col min="3" max="3" width="21.42578125" style="192" customWidth="1"/>
    <col min="4" max="4" width="17.85546875" style="192" customWidth="1"/>
    <col min="5" max="5" width="12.7109375" style="192" customWidth="1"/>
    <col min="6" max="6" width="36.85546875" style="192" customWidth="1"/>
    <col min="7" max="7" width="22.28515625" style="192" customWidth="1"/>
    <col min="8" max="8" width="0.5703125" style="192" customWidth="1"/>
    <col min="9" max="16384" width="9.140625" style="192"/>
  </cols>
  <sheetData>
    <row r="1" spans="1:8" x14ac:dyDescent="0.3">
      <c r="A1" s="77" t="s">
        <v>370</v>
      </c>
      <c r="B1" s="79"/>
      <c r="C1" s="79"/>
      <c r="D1" s="79"/>
      <c r="E1" s="79"/>
      <c r="F1" s="79"/>
      <c r="G1" s="171" t="s">
        <v>109</v>
      </c>
      <c r="H1" s="172"/>
    </row>
    <row r="2" spans="1:8" x14ac:dyDescent="0.3">
      <c r="A2" s="79" t="s">
        <v>140</v>
      </c>
      <c r="B2" s="79"/>
      <c r="C2" s="79"/>
      <c r="D2" s="79"/>
      <c r="E2" s="79"/>
      <c r="F2" s="79"/>
      <c r="G2" s="480" t="s">
        <v>804</v>
      </c>
      <c r="H2" s="481"/>
    </row>
    <row r="3" spans="1:8" x14ac:dyDescent="0.3">
      <c r="A3" s="79"/>
      <c r="B3" s="79"/>
      <c r="C3" s="79"/>
      <c r="D3" s="79"/>
      <c r="E3" s="79"/>
      <c r="F3" s="79"/>
      <c r="G3" s="105"/>
      <c r="H3" s="172"/>
    </row>
    <row r="4" spans="1:8" x14ac:dyDescent="0.3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 x14ac:dyDescent="0.3">
      <c r="A5" s="231" t="str">
        <f>'ფორმა N1'!D4</f>
        <v>მპგ "ევროპული საქართველო-მოძრაობა თავისუფლებისთვის"</v>
      </c>
      <c r="B5" s="231"/>
      <c r="C5" s="231"/>
      <c r="D5" s="231"/>
      <c r="E5" s="231"/>
      <c r="F5" s="231"/>
      <c r="G5" s="231"/>
      <c r="H5" s="107"/>
    </row>
    <row r="6" spans="1:8" x14ac:dyDescent="0.3">
      <c r="A6" s="80"/>
      <c r="B6" s="79"/>
      <c r="C6" s="79"/>
      <c r="D6" s="79"/>
      <c r="E6" s="79"/>
      <c r="F6" s="79"/>
      <c r="G6" s="79"/>
      <c r="H6" s="107"/>
    </row>
    <row r="7" spans="1:8" x14ac:dyDescent="0.3">
      <c r="A7" s="79"/>
      <c r="B7" s="79"/>
      <c r="C7" s="79"/>
      <c r="D7" s="79"/>
      <c r="E7" s="79"/>
      <c r="F7" s="79"/>
      <c r="G7" s="79"/>
      <c r="H7" s="108"/>
    </row>
    <row r="8" spans="1:8" ht="45.75" customHeight="1" x14ac:dyDescent="0.3">
      <c r="A8" s="174" t="s">
        <v>313</v>
      </c>
      <c r="B8" s="174" t="s">
        <v>141</v>
      </c>
      <c r="C8" s="175" t="s">
        <v>368</v>
      </c>
      <c r="D8" s="175" t="s">
        <v>369</v>
      </c>
      <c r="E8" s="175" t="s">
        <v>275</v>
      </c>
      <c r="F8" s="174" t="s">
        <v>320</v>
      </c>
      <c r="G8" s="175" t="s">
        <v>314</v>
      </c>
      <c r="H8" s="108"/>
    </row>
    <row r="9" spans="1:8" x14ac:dyDescent="0.3">
      <c r="A9" s="176" t="s">
        <v>315</v>
      </c>
      <c r="B9" s="177"/>
      <c r="C9" s="178"/>
      <c r="D9" s="179"/>
      <c r="E9" s="179"/>
      <c r="F9" s="179"/>
      <c r="G9" s="180"/>
      <c r="H9" s="108"/>
    </row>
    <row r="10" spans="1:8" ht="15.75" x14ac:dyDescent="0.3">
      <c r="A10" s="177">
        <v>1</v>
      </c>
      <c r="B10" s="160"/>
      <c r="C10" s="181"/>
      <c r="D10" s="182"/>
      <c r="E10" s="182"/>
      <c r="F10" s="182"/>
      <c r="G10" s="183" t="str">
        <f>IF(ISBLANK(B10),"",G9+C10-D10)</f>
        <v/>
      </c>
      <c r="H10" s="108"/>
    </row>
    <row r="11" spans="1:8" ht="15.75" x14ac:dyDescent="0.3">
      <c r="A11" s="177">
        <v>2</v>
      </c>
      <c r="B11" s="160"/>
      <c r="C11" s="181"/>
      <c r="D11" s="182"/>
      <c r="E11" s="182"/>
      <c r="F11" s="182"/>
      <c r="G11" s="183" t="str">
        <f t="shared" ref="G11:G38" si="0">IF(ISBLANK(B11),"",G10+C11-D11)</f>
        <v/>
      </c>
      <c r="H11" s="108"/>
    </row>
    <row r="12" spans="1:8" ht="15.75" x14ac:dyDescent="0.3">
      <c r="A12" s="177">
        <v>3</v>
      </c>
      <c r="B12" s="160"/>
      <c r="C12" s="181"/>
      <c r="D12" s="182"/>
      <c r="E12" s="182"/>
      <c r="F12" s="182"/>
      <c r="G12" s="183" t="str">
        <f t="shared" si="0"/>
        <v/>
      </c>
      <c r="H12" s="108"/>
    </row>
    <row r="13" spans="1:8" ht="15.75" x14ac:dyDescent="0.3">
      <c r="A13" s="177">
        <v>4</v>
      </c>
      <c r="B13" s="160"/>
      <c r="C13" s="181"/>
      <c r="D13" s="182"/>
      <c r="E13" s="182"/>
      <c r="F13" s="182"/>
      <c r="G13" s="183" t="str">
        <f t="shared" si="0"/>
        <v/>
      </c>
      <c r="H13" s="108"/>
    </row>
    <row r="14" spans="1:8" ht="15.75" x14ac:dyDescent="0.3">
      <c r="A14" s="177">
        <v>5</v>
      </c>
      <c r="B14" s="160"/>
      <c r="C14" s="181"/>
      <c r="D14" s="182"/>
      <c r="E14" s="182"/>
      <c r="F14" s="182"/>
      <c r="G14" s="183" t="str">
        <f t="shared" si="0"/>
        <v/>
      </c>
      <c r="H14" s="108"/>
    </row>
    <row r="15" spans="1:8" ht="15.75" x14ac:dyDescent="0.3">
      <c r="A15" s="177">
        <v>6</v>
      </c>
      <c r="B15" s="160"/>
      <c r="C15" s="181"/>
      <c r="D15" s="182"/>
      <c r="E15" s="182"/>
      <c r="F15" s="182"/>
      <c r="G15" s="183" t="str">
        <f t="shared" si="0"/>
        <v/>
      </c>
      <c r="H15" s="108"/>
    </row>
    <row r="16" spans="1:8" ht="15.75" x14ac:dyDescent="0.3">
      <c r="A16" s="177">
        <v>7</v>
      </c>
      <c r="B16" s="160"/>
      <c r="C16" s="181"/>
      <c r="D16" s="182"/>
      <c r="E16" s="182"/>
      <c r="F16" s="182"/>
      <c r="G16" s="183" t="str">
        <f t="shared" si="0"/>
        <v/>
      </c>
      <c r="H16" s="108"/>
    </row>
    <row r="17" spans="1:8" ht="15.75" x14ac:dyDescent="0.3">
      <c r="A17" s="177">
        <v>8</v>
      </c>
      <c r="B17" s="160"/>
      <c r="C17" s="181"/>
      <c r="D17" s="182"/>
      <c r="E17" s="182"/>
      <c r="F17" s="182"/>
      <c r="G17" s="183" t="str">
        <f t="shared" si="0"/>
        <v/>
      </c>
      <c r="H17" s="108"/>
    </row>
    <row r="18" spans="1:8" ht="15.75" x14ac:dyDescent="0.3">
      <c r="A18" s="177">
        <v>9</v>
      </c>
      <c r="B18" s="160"/>
      <c r="C18" s="181"/>
      <c r="D18" s="182"/>
      <c r="E18" s="182"/>
      <c r="F18" s="182"/>
      <c r="G18" s="183" t="str">
        <f t="shared" si="0"/>
        <v/>
      </c>
      <c r="H18" s="108"/>
    </row>
    <row r="19" spans="1:8" ht="15.75" x14ac:dyDescent="0.3">
      <c r="A19" s="177">
        <v>10</v>
      </c>
      <c r="B19" s="160"/>
      <c r="C19" s="181"/>
      <c r="D19" s="182"/>
      <c r="E19" s="182"/>
      <c r="F19" s="182"/>
      <c r="G19" s="183" t="str">
        <f t="shared" si="0"/>
        <v/>
      </c>
      <c r="H19" s="108"/>
    </row>
    <row r="20" spans="1:8" ht="15.75" x14ac:dyDescent="0.3">
      <c r="A20" s="177">
        <v>11</v>
      </c>
      <c r="B20" s="160"/>
      <c r="C20" s="181"/>
      <c r="D20" s="182"/>
      <c r="E20" s="182"/>
      <c r="F20" s="182"/>
      <c r="G20" s="183" t="str">
        <f t="shared" si="0"/>
        <v/>
      </c>
      <c r="H20" s="108"/>
    </row>
    <row r="21" spans="1:8" ht="15.75" x14ac:dyDescent="0.3">
      <c r="A21" s="177">
        <v>12</v>
      </c>
      <c r="B21" s="160"/>
      <c r="C21" s="181"/>
      <c r="D21" s="182"/>
      <c r="E21" s="182"/>
      <c r="F21" s="182"/>
      <c r="G21" s="183" t="str">
        <f t="shared" si="0"/>
        <v/>
      </c>
      <c r="H21" s="108"/>
    </row>
    <row r="22" spans="1:8" ht="15.75" x14ac:dyDescent="0.3">
      <c r="A22" s="177">
        <v>13</v>
      </c>
      <c r="B22" s="160"/>
      <c r="C22" s="181"/>
      <c r="D22" s="182"/>
      <c r="E22" s="182"/>
      <c r="F22" s="182"/>
      <c r="G22" s="183" t="str">
        <f t="shared" si="0"/>
        <v/>
      </c>
      <c r="H22" s="108"/>
    </row>
    <row r="23" spans="1:8" ht="15.75" x14ac:dyDescent="0.3">
      <c r="A23" s="177">
        <v>14</v>
      </c>
      <c r="B23" s="160"/>
      <c r="C23" s="181"/>
      <c r="D23" s="182"/>
      <c r="E23" s="182"/>
      <c r="F23" s="182"/>
      <c r="G23" s="183" t="str">
        <f t="shared" si="0"/>
        <v/>
      </c>
      <c r="H23" s="108"/>
    </row>
    <row r="24" spans="1:8" ht="15.75" x14ac:dyDescent="0.3">
      <c r="A24" s="177">
        <v>15</v>
      </c>
      <c r="B24" s="160"/>
      <c r="C24" s="181"/>
      <c r="D24" s="182"/>
      <c r="E24" s="182"/>
      <c r="F24" s="182"/>
      <c r="G24" s="183" t="str">
        <f t="shared" si="0"/>
        <v/>
      </c>
      <c r="H24" s="108"/>
    </row>
    <row r="25" spans="1:8" ht="15.75" x14ac:dyDescent="0.3">
      <c r="A25" s="177">
        <v>16</v>
      </c>
      <c r="B25" s="160"/>
      <c r="C25" s="181"/>
      <c r="D25" s="182"/>
      <c r="E25" s="182"/>
      <c r="F25" s="182"/>
      <c r="G25" s="183" t="str">
        <f t="shared" si="0"/>
        <v/>
      </c>
      <c r="H25" s="108"/>
    </row>
    <row r="26" spans="1:8" ht="15.75" x14ac:dyDescent="0.3">
      <c r="A26" s="177">
        <v>17</v>
      </c>
      <c r="B26" s="160"/>
      <c r="C26" s="181"/>
      <c r="D26" s="182"/>
      <c r="E26" s="182"/>
      <c r="F26" s="182"/>
      <c r="G26" s="183" t="str">
        <f t="shared" si="0"/>
        <v/>
      </c>
      <c r="H26" s="108"/>
    </row>
    <row r="27" spans="1:8" ht="15.75" x14ac:dyDescent="0.3">
      <c r="A27" s="177">
        <v>18</v>
      </c>
      <c r="B27" s="160"/>
      <c r="C27" s="181"/>
      <c r="D27" s="182"/>
      <c r="E27" s="182"/>
      <c r="F27" s="182"/>
      <c r="G27" s="183" t="str">
        <f t="shared" si="0"/>
        <v/>
      </c>
      <c r="H27" s="108"/>
    </row>
    <row r="28" spans="1:8" ht="15.75" x14ac:dyDescent="0.3">
      <c r="A28" s="177">
        <v>19</v>
      </c>
      <c r="B28" s="160"/>
      <c r="C28" s="181"/>
      <c r="D28" s="182"/>
      <c r="E28" s="182"/>
      <c r="F28" s="182"/>
      <c r="G28" s="183" t="str">
        <f t="shared" si="0"/>
        <v/>
      </c>
      <c r="H28" s="108"/>
    </row>
    <row r="29" spans="1:8" ht="15.75" x14ac:dyDescent="0.3">
      <c r="A29" s="177">
        <v>20</v>
      </c>
      <c r="B29" s="160"/>
      <c r="C29" s="181"/>
      <c r="D29" s="182"/>
      <c r="E29" s="182"/>
      <c r="F29" s="182"/>
      <c r="G29" s="183" t="str">
        <f t="shared" si="0"/>
        <v/>
      </c>
      <c r="H29" s="108"/>
    </row>
    <row r="30" spans="1:8" ht="15.75" x14ac:dyDescent="0.3">
      <c r="A30" s="177">
        <v>21</v>
      </c>
      <c r="B30" s="160"/>
      <c r="C30" s="184"/>
      <c r="D30" s="185"/>
      <c r="E30" s="185"/>
      <c r="F30" s="185"/>
      <c r="G30" s="183" t="str">
        <f t="shared" si="0"/>
        <v/>
      </c>
      <c r="H30" s="108"/>
    </row>
    <row r="31" spans="1:8" ht="15.75" x14ac:dyDescent="0.3">
      <c r="A31" s="177">
        <v>22</v>
      </c>
      <c r="B31" s="160"/>
      <c r="C31" s="184"/>
      <c r="D31" s="185"/>
      <c r="E31" s="185"/>
      <c r="F31" s="185"/>
      <c r="G31" s="183" t="str">
        <f t="shared" si="0"/>
        <v/>
      </c>
      <c r="H31" s="108"/>
    </row>
    <row r="32" spans="1:8" ht="15.75" x14ac:dyDescent="0.3">
      <c r="A32" s="177">
        <v>23</v>
      </c>
      <c r="B32" s="160"/>
      <c r="C32" s="184"/>
      <c r="D32" s="185"/>
      <c r="E32" s="185"/>
      <c r="F32" s="185"/>
      <c r="G32" s="183" t="str">
        <f t="shared" si="0"/>
        <v/>
      </c>
      <c r="H32" s="108"/>
    </row>
    <row r="33" spans="1:10" ht="15.75" x14ac:dyDescent="0.3">
      <c r="A33" s="177">
        <v>24</v>
      </c>
      <c r="B33" s="160"/>
      <c r="C33" s="184"/>
      <c r="D33" s="185"/>
      <c r="E33" s="185"/>
      <c r="F33" s="185"/>
      <c r="G33" s="183" t="str">
        <f t="shared" si="0"/>
        <v/>
      </c>
      <c r="H33" s="108"/>
    </row>
    <row r="34" spans="1:10" ht="15.75" x14ac:dyDescent="0.3">
      <c r="A34" s="177">
        <v>25</v>
      </c>
      <c r="B34" s="160"/>
      <c r="C34" s="184"/>
      <c r="D34" s="185"/>
      <c r="E34" s="185"/>
      <c r="F34" s="185"/>
      <c r="G34" s="183" t="str">
        <f t="shared" si="0"/>
        <v/>
      </c>
      <c r="H34" s="108"/>
    </row>
    <row r="35" spans="1:10" ht="15.75" x14ac:dyDescent="0.3">
      <c r="A35" s="177">
        <v>26</v>
      </c>
      <c r="B35" s="160"/>
      <c r="C35" s="184"/>
      <c r="D35" s="185"/>
      <c r="E35" s="185"/>
      <c r="F35" s="185"/>
      <c r="G35" s="183" t="str">
        <f t="shared" si="0"/>
        <v/>
      </c>
      <c r="H35" s="108"/>
    </row>
    <row r="36" spans="1:10" ht="15.75" x14ac:dyDescent="0.3">
      <c r="A36" s="177">
        <v>27</v>
      </c>
      <c r="B36" s="160"/>
      <c r="C36" s="184"/>
      <c r="D36" s="185"/>
      <c r="E36" s="185"/>
      <c r="F36" s="185"/>
      <c r="G36" s="183" t="str">
        <f t="shared" si="0"/>
        <v/>
      </c>
      <c r="H36" s="108"/>
    </row>
    <row r="37" spans="1:10" ht="15.75" x14ac:dyDescent="0.3">
      <c r="A37" s="177">
        <v>28</v>
      </c>
      <c r="B37" s="160"/>
      <c r="C37" s="184"/>
      <c r="D37" s="185"/>
      <c r="E37" s="185"/>
      <c r="F37" s="185"/>
      <c r="G37" s="183" t="str">
        <f t="shared" si="0"/>
        <v/>
      </c>
      <c r="H37" s="108"/>
    </row>
    <row r="38" spans="1:10" ht="15.75" x14ac:dyDescent="0.3">
      <c r="A38" s="177">
        <v>29</v>
      </c>
      <c r="B38" s="160"/>
      <c r="C38" s="184"/>
      <c r="D38" s="185"/>
      <c r="E38" s="185"/>
      <c r="F38" s="185"/>
      <c r="G38" s="183" t="str">
        <f t="shared" si="0"/>
        <v/>
      </c>
      <c r="H38" s="108"/>
    </row>
    <row r="39" spans="1:10" ht="15.75" x14ac:dyDescent="0.3">
      <c r="A39" s="177" t="s">
        <v>278</v>
      </c>
      <c r="B39" s="160"/>
      <c r="C39" s="184"/>
      <c r="D39" s="185"/>
      <c r="E39" s="185"/>
      <c r="F39" s="185"/>
      <c r="G39" s="183" t="str">
        <f>IF(ISBLANK(B39),"",#REF!+C39-D39)</f>
        <v/>
      </c>
      <c r="H39" s="108"/>
    </row>
    <row r="40" spans="1:10" x14ac:dyDescent="0.3">
      <c r="A40" s="186" t="s">
        <v>316</v>
      </c>
      <c r="B40" s="187"/>
      <c r="C40" s="188"/>
      <c r="D40" s="189"/>
      <c r="E40" s="189"/>
      <c r="F40" s="190"/>
      <c r="G40" s="191" t="str">
        <f>G39</f>
        <v/>
      </c>
      <c r="H40" s="108"/>
    </row>
    <row r="44" spans="1:10" x14ac:dyDescent="0.3">
      <c r="B44" s="194" t="s">
        <v>107</v>
      </c>
      <c r="F44" s="195"/>
    </row>
    <row r="45" spans="1:10" x14ac:dyDescent="0.3">
      <c r="F45" s="193"/>
      <c r="G45" s="193"/>
      <c r="H45" s="193"/>
      <c r="I45" s="193"/>
      <c r="J45" s="193"/>
    </row>
    <row r="46" spans="1:10" x14ac:dyDescent="0.3">
      <c r="C46" s="196"/>
      <c r="F46" s="196"/>
      <c r="G46" s="197"/>
      <c r="H46" s="193"/>
      <c r="I46" s="193"/>
      <c r="J46" s="193"/>
    </row>
    <row r="47" spans="1:10" x14ac:dyDescent="0.3">
      <c r="A47" s="193"/>
      <c r="C47" s="198" t="s">
        <v>268</v>
      </c>
      <c r="F47" s="199" t="s">
        <v>273</v>
      </c>
      <c r="G47" s="197"/>
      <c r="H47" s="193"/>
      <c r="I47" s="193"/>
      <c r="J47" s="193"/>
    </row>
    <row r="48" spans="1:10" x14ac:dyDescent="0.3">
      <c r="A48" s="193"/>
      <c r="C48" s="200" t="s">
        <v>139</v>
      </c>
      <c r="F48" s="192" t="s">
        <v>269</v>
      </c>
      <c r="G48" s="193"/>
      <c r="H48" s="193"/>
      <c r="I48" s="193"/>
      <c r="J48" s="193"/>
    </row>
    <row r="49" spans="2:2" s="193" customFormat="1" x14ac:dyDescent="0.3">
      <c r="B49" s="192"/>
    </row>
    <row r="50" spans="2:2" s="193" customFormat="1" ht="12.75" x14ac:dyDescent="0.2"/>
    <row r="51" spans="2:2" s="193" customFormat="1" ht="12.75" x14ac:dyDescent="0.2"/>
    <row r="52" spans="2:2" s="193" customFormat="1" ht="12.75" x14ac:dyDescent="0.2"/>
    <row r="53" spans="2:2" s="193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40" t="s">
        <v>304</v>
      </c>
      <c r="B1" s="141"/>
      <c r="C1" s="141"/>
      <c r="D1" s="141"/>
      <c r="E1" s="141"/>
      <c r="F1" s="81"/>
      <c r="G1" s="81"/>
      <c r="H1" s="81"/>
      <c r="I1" s="492" t="s">
        <v>109</v>
      </c>
      <c r="J1" s="492"/>
      <c r="K1" s="147"/>
    </row>
    <row r="2" spans="1:12" s="23" customFormat="1" ht="15" x14ac:dyDescent="0.3">
      <c r="A2" s="108" t="s">
        <v>140</v>
      </c>
      <c r="B2" s="141"/>
      <c r="C2" s="141"/>
      <c r="D2" s="141"/>
      <c r="E2" s="141"/>
      <c r="F2" s="142"/>
      <c r="G2" s="143"/>
      <c r="H2" s="143"/>
      <c r="I2" s="480" t="s">
        <v>804</v>
      </c>
      <c r="J2" s="481"/>
      <c r="K2" s="147"/>
    </row>
    <row r="3" spans="1:12" s="23" customFormat="1" ht="15" x14ac:dyDescent="0.2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 x14ac:dyDescent="0.3">
      <c r="A5" s="122" t="str">
        <f>'ფორმა N1'!D4</f>
        <v>მპგ "ევროპული საქართველო-მოძრაობა თავისუფლებისთვის"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 ht="13.5" x14ac:dyDescent="0.2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 x14ac:dyDescent="0.2">
      <c r="A7" s="136"/>
      <c r="B7" s="494" t="s">
        <v>220</v>
      </c>
      <c r="C7" s="494"/>
      <c r="D7" s="494" t="s">
        <v>292</v>
      </c>
      <c r="E7" s="494"/>
      <c r="F7" s="494" t="s">
        <v>293</v>
      </c>
      <c r="G7" s="494"/>
      <c r="H7" s="159" t="s">
        <v>279</v>
      </c>
      <c r="I7" s="494" t="s">
        <v>223</v>
      </c>
      <c r="J7" s="494"/>
      <c r="K7" s="148"/>
    </row>
    <row r="8" spans="1:12" ht="15" x14ac:dyDescent="0.2">
      <c r="A8" s="137" t="s">
        <v>115</v>
      </c>
      <c r="B8" s="138" t="s">
        <v>222</v>
      </c>
      <c r="C8" s="139" t="s">
        <v>221</v>
      </c>
      <c r="D8" s="138" t="s">
        <v>222</v>
      </c>
      <c r="E8" s="139" t="s">
        <v>221</v>
      </c>
      <c r="F8" s="138" t="s">
        <v>222</v>
      </c>
      <c r="G8" s="139" t="s">
        <v>221</v>
      </c>
      <c r="H8" s="139" t="s">
        <v>221</v>
      </c>
      <c r="I8" s="138" t="s">
        <v>222</v>
      </c>
      <c r="J8" s="139" t="s">
        <v>221</v>
      </c>
      <c r="K8" s="148"/>
    </row>
    <row r="9" spans="1:12" ht="15" x14ac:dyDescent="0.2">
      <c r="A9" s="61" t="s">
        <v>116</v>
      </c>
      <c r="B9" s="85">
        <f>SUM(B10,B14,B17)</f>
        <v>463</v>
      </c>
      <c r="C9" s="85">
        <f>SUM(C10,C14,C17)</f>
        <v>117141.35</v>
      </c>
      <c r="D9" s="85">
        <f t="shared" ref="D9:J9" si="0">SUM(D10,D14,D17)</f>
        <v>6</v>
      </c>
      <c r="E9" s="85">
        <f>SUM(E10,E14,E17)</f>
        <v>1462.6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467</v>
      </c>
      <c r="J9" s="85">
        <f t="shared" si="0"/>
        <v>104864.93</v>
      </c>
      <c r="K9" s="148"/>
    </row>
    <row r="10" spans="1:12" ht="15" x14ac:dyDescent="0.2">
      <c r="A10" s="62" t="s">
        <v>117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 x14ac:dyDescent="0.2">
      <c r="A11" s="62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 x14ac:dyDescent="0.2">
      <c r="A12" s="62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 x14ac:dyDescent="0.2">
      <c r="A13" s="62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 x14ac:dyDescent="0.2">
      <c r="A14" s="62" t="s">
        <v>121</v>
      </c>
      <c r="B14" s="136">
        <f>SUM(B15:B16)</f>
        <v>1</v>
      </c>
      <c r="C14" s="136">
        <f>SUM(C15:C16)</f>
        <v>12250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0</v>
      </c>
      <c r="J14" s="136">
        <f t="shared" si="2"/>
        <v>0</v>
      </c>
      <c r="K14" s="148"/>
    </row>
    <row r="15" spans="1:12" ht="15" x14ac:dyDescent="0.2">
      <c r="A15" s="454" t="s">
        <v>122</v>
      </c>
      <c r="B15" s="422">
        <v>1</v>
      </c>
      <c r="C15" s="422">
        <v>12250</v>
      </c>
      <c r="D15" s="26"/>
      <c r="E15" s="26"/>
      <c r="F15" s="26"/>
      <c r="G15" s="26"/>
      <c r="H15" s="26"/>
      <c r="I15" s="26"/>
      <c r="J15" s="26"/>
      <c r="K15" s="148"/>
    </row>
    <row r="16" spans="1:12" ht="15" x14ac:dyDescent="0.2">
      <c r="A16" s="62" t="s">
        <v>123</v>
      </c>
      <c r="B16" s="26"/>
      <c r="C16" s="26"/>
      <c r="D16" s="26"/>
      <c r="E16" s="26"/>
      <c r="F16" s="26"/>
      <c r="G16" s="26"/>
      <c r="H16" s="26"/>
      <c r="I16" s="26"/>
      <c r="J16" s="26"/>
      <c r="K16" s="148"/>
    </row>
    <row r="17" spans="1:11" ht="15" x14ac:dyDescent="0.2">
      <c r="A17" s="62" t="s">
        <v>124</v>
      </c>
      <c r="B17" s="136">
        <f>SUM(B18:B19,B22,B23)</f>
        <v>462</v>
      </c>
      <c r="C17" s="136">
        <f>SUM(C18:C19,C22,C23)</f>
        <v>104891.35</v>
      </c>
      <c r="D17" s="136">
        <f t="shared" ref="D17:J17" si="3">SUM(D18:D19,D22,D23)</f>
        <v>6</v>
      </c>
      <c r="E17" s="136">
        <f>SUM(E18:E19,E22,E23)</f>
        <v>1462.6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467</v>
      </c>
      <c r="J17" s="136">
        <f t="shared" si="3"/>
        <v>104864.93</v>
      </c>
      <c r="K17" s="148"/>
    </row>
    <row r="18" spans="1:11" ht="15" x14ac:dyDescent="0.2">
      <c r="A18" s="454" t="s">
        <v>125</v>
      </c>
      <c r="B18" s="422"/>
      <c r="C18" s="422"/>
      <c r="D18" s="26"/>
      <c r="E18" s="26"/>
      <c r="F18" s="26"/>
      <c r="G18" s="26"/>
      <c r="H18" s="26"/>
      <c r="I18" s="26"/>
      <c r="J18" s="26"/>
      <c r="K18" s="148"/>
    </row>
    <row r="19" spans="1:11" ht="15" x14ac:dyDescent="0.2">
      <c r="A19" s="454" t="s">
        <v>126</v>
      </c>
      <c r="B19" s="454">
        <v>1</v>
      </c>
      <c r="C19" s="454">
        <v>1489.02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" x14ac:dyDescent="0.2">
      <c r="A20" s="62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 x14ac:dyDescent="0.2">
      <c r="A21" s="62" t="s">
        <v>128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 x14ac:dyDescent="0.2">
      <c r="A22" s="62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 x14ac:dyDescent="0.2">
      <c r="A23" s="454" t="s">
        <v>130</v>
      </c>
      <c r="B23" s="26">
        <v>461</v>
      </c>
      <c r="C23" s="26">
        <v>103402.33</v>
      </c>
      <c r="D23" s="26">
        <v>6</v>
      </c>
      <c r="E23" s="26">
        <v>1462.6</v>
      </c>
      <c r="F23" s="26"/>
      <c r="G23" s="26"/>
      <c r="H23" s="26"/>
      <c r="I23" s="26">
        <v>467</v>
      </c>
      <c r="J23" s="26">
        <v>104864.93</v>
      </c>
      <c r="K23" s="148"/>
    </row>
    <row r="24" spans="1:11" ht="15" x14ac:dyDescent="0.2">
      <c r="A24" s="61" t="s">
        <v>131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" x14ac:dyDescent="0.2">
      <c r="A25" s="62" t="s">
        <v>258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 x14ac:dyDescent="0.2">
      <c r="A26" s="62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 x14ac:dyDescent="0.2">
      <c r="A27" s="62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 x14ac:dyDescent="0.2">
      <c r="A28" s="62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 x14ac:dyDescent="0.2">
      <c r="A29" s="62" t="s">
        <v>262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 x14ac:dyDescent="0.2">
      <c r="A30" s="62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 x14ac:dyDescent="0.2">
      <c r="A31" s="62" t="s">
        <v>264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 x14ac:dyDescent="0.2">
      <c r="A32" s="61" t="s">
        <v>132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" x14ac:dyDescent="0.2">
      <c r="A33" s="62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 x14ac:dyDescent="0.2">
      <c r="A34" s="62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 x14ac:dyDescent="0.2">
      <c r="A35" s="62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 x14ac:dyDescent="0.2">
      <c r="A36" s="61" t="s">
        <v>133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" x14ac:dyDescent="0.2">
      <c r="A37" s="62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 x14ac:dyDescent="0.2">
      <c r="A38" s="62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 x14ac:dyDescent="0.2">
      <c r="A39" s="62" t="s">
        <v>136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 x14ac:dyDescent="0.2">
      <c r="A40" s="62" t="s">
        <v>438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 x14ac:dyDescent="0.2">
      <c r="A41" s="62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 x14ac:dyDescent="0.2">
      <c r="A42" s="62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4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3"/>
      <c r="C48" s="73"/>
      <c r="F48" s="73"/>
      <c r="G48" s="76"/>
      <c r="H48" s="73"/>
      <c r="I48"/>
      <c r="J48"/>
    </row>
    <row r="49" spans="1:10" s="2" customFormat="1" ht="15" x14ac:dyDescent="0.3">
      <c r="B49" s="72" t="s">
        <v>268</v>
      </c>
      <c r="F49" s="12" t="s">
        <v>273</v>
      </c>
      <c r="G49" s="75"/>
      <c r="I49"/>
      <c r="J49"/>
    </row>
    <row r="50" spans="1:10" s="2" customFormat="1" ht="15" x14ac:dyDescent="0.3">
      <c r="B50" s="68" t="s">
        <v>139</v>
      </c>
      <c r="F50" s="2" t="s">
        <v>269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F11" sqref="F11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 x14ac:dyDescent="0.2">
      <c r="A1" s="140" t="s">
        <v>305</v>
      </c>
      <c r="B1" s="141"/>
      <c r="C1" s="141"/>
      <c r="D1" s="141"/>
      <c r="E1" s="141"/>
      <c r="F1" s="141"/>
      <c r="G1" s="147"/>
      <c r="H1" s="103" t="s">
        <v>198</v>
      </c>
      <c r="I1" s="147"/>
      <c r="J1" s="69"/>
      <c r="K1" s="69"/>
      <c r="L1" s="69"/>
    </row>
    <row r="2" spans="1:12" s="23" customFormat="1" ht="15" x14ac:dyDescent="0.3">
      <c r="A2" s="108" t="s">
        <v>140</v>
      </c>
      <c r="B2" s="141"/>
      <c r="C2" s="141"/>
      <c r="D2" s="141"/>
      <c r="E2" s="141"/>
      <c r="F2" s="141"/>
      <c r="G2" s="149"/>
      <c r="H2" s="480">
        <v>42923</v>
      </c>
      <c r="I2" s="481"/>
      <c r="J2" s="69"/>
      <c r="K2" s="69"/>
      <c r="L2" s="69"/>
    </row>
    <row r="3" spans="1:12" s="23" customFormat="1" ht="15" x14ac:dyDescent="0.2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 x14ac:dyDescent="0.3">
      <c r="A5" s="122" t="str">
        <f>'ფორმა N1'!D4</f>
        <v>მპგ "ევროპული საქართველო-მოძრაობა თავისუფლებისთვის"</v>
      </c>
      <c r="B5" s="123"/>
      <c r="C5" s="123"/>
      <c r="D5" s="123"/>
      <c r="E5" s="151"/>
      <c r="F5" s="152"/>
      <c r="G5" s="152"/>
      <c r="H5" s="152"/>
      <c r="I5" s="147"/>
      <c r="J5" s="66"/>
      <c r="K5" s="66"/>
      <c r="L5" s="12"/>
    </row>
    <row r="6" spans="1:12" s="23" customFormat="1" ht="13.5" x14ac:dyDescent="0.2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 x14ac:dyDescent="0.2">
      <c r="A7" s="137" t="s">
        <v>64</v>
      </c>
      <c r="B7" s="137" t="s">
        <v>379</v>
      </c>
      <c r="C7" s="139" t="s">
        <v>380</v>
      </c>
      <c r="D7" s="139" t="s">
        <v>235</v>
      </c>
      <c r="E7" s="139" t="s">
        <v>240</v>
      </c>
      <c r="F7" s="139" t="s">
        <v>241</v>
      </c>
      <c r="G7" s="139" t="s">
        <v>242</v>
      </c>
      <c r="H7" s="139" t="s">
        <v>243</v>
      </c>
      <c r="I7" s="147"/>
    </row>
    <row r="8" spans="1:12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 x14ac:dyDescent="0.25">
      <c r="A9" s="70">
        <v>1</v>
      </c>
      <c r="B9" s="26"/>
      <c r="C9" s="26"/>
      <c r="D9" s="26"/>
      <c r="E9" s="26"/>
      <c r="F9" s="26"/>
      <c r="G9" s="160"/>
      <c r="H9" s="26"/>
      <c r="I9" s="147"/>
    </row>
    <row r="10" spans="1:12" ht="15" x14ac:dyDescent="0.25">
      <c r="A10" s="70">
        <v>2</v>
      </c>
      <c r="B10" s="26"/>
      <c r="C10" s="26"/>
      <c r="D10" s="26"/>
      <c r="E10" s="26"/>
      <c r="F10" s="26"/>
      <c r="G10" s="160"/>
      <c r="H10" s="26"/>
      <c r="I10" s="147"/>
    </row>
    <row r="11" spans="1:12" ht="15" x14ac:dyDescent="0.25">
      <c r="A11" s="70">
        <v>3</v>
      </c>
      <c r="B11" s="26"/>
      <c r="C11" s="26"/>
      <c r="D11" s="26"/>
      <c r="E11" s="26"/>
      <c r="F11" s="26"/>
      <c r="G11" s="160"/>
      <c r="H11" s="26"/>
      <c r="I11" s="147"/>
    </row>
    <row r="12" spans="1:12" ht="15" x14ac:dyDescent="0.25">
      <c r="A12" s="70">
        <v>4</v>
      </c>
      <c r="B12" s="26"/>
      <c r="C12" s="26"/>
      <c r="D12" s="26"/>
      <c r="E12" s="26"/>
      <c r="F12" s="26"/>
      <c r="G12" s="160"/>
      <c r="H12" s="26"/>
      <c r="I12" s="147"/>
    </row>
    <row r="13" spans="1:12" ht="15" x14ac:dyDescent="0.25">
      <c r="A13" s="70">
        <v>5</v>
      </c>
      <c r="B13" s="26"/>
      <c r="C13" s="26"/>
      <c r="D13" s="26"/>
      <c r="E13" s="26"/>
      <c r="F13" s="26"/>
      <c r="G13" s="160"/>
      <c r="H13" s="26"/>
      <c r="I13" s="147"/>
    </row>
    <row r="14" spans="1:12" ht="15" x14ac:dyDescent="0.25">
      <c r="A14" s="70">
        <v>6</v>
      </c>
      <c r="B14" s="26"/>
      <c r="C14" s="26"/>
      <c r="D14" s="26"/>
      <c r="E14" s="26"/>
      <c r="F14" s="26"/>
      <c r="G14" s="160"/>
      <c r="H14" s="26"/>
      <c r="I14" s="147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160"/>
      <c r="H15" s="26"/>
      <c r="I15" s="147"/>
      <c r="J15" s="66"/>
      <c r="K15" s="66"/>
      <c r="L15" s="66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160"/>
      <c r="H16" s="26"/>
      <c r="I16" s="147"/>
      <c r="J16" s="66"/>
      <c r="K16" s="66"/>
      <c r="L16" s="66"/>
    </row>
    <row r="17" spans="1:12" s="23" customFormat="1" ht="15" x14ac:dyDescent="0.25">
      <c r="A17" s="70">
        <v>9</v>
      </c>
      <c r="B17" s="26"/>
      <c r="C17" s="26"/>
      <c r="D17" s="26"/>
      <c r="E17" s="26"/>
      <c r="F17" s="26"/>
      <c r="G17" s="160"/>
      <c r="H17" s="26"/>
      <c r="I17" s="147"/>
      <c r="J17" s="66"/>
      <c r="K17" s="66"/>
      <c r="L17" s="66"/>
    </row>
    <row r="18" spans="1:12" s="23" customFormat="1" ht="15" x14ac:dyDescent="0.25">
      <c r="A18" s="70">
        <v>10</v>
      </c>
      <c r="B18" s="26"/>
      <c r="C18" s="26"/>
      <c r="D18" s="26"/>
      <c r="E18" s="26"/>
      <c r="F18" s="26"/>
      <c r="G18" s="160"/>
      <c r="H18" s="26"/>
      <c r="I18" s="147"/>
      <c r="J18" s="66"/>
      <c r="K18" s="66"/>
      <c r="L18" s="66"/>
    </row>
    <row r="19" spans="1:12" s="23" customFormat="1" ht="15" x14ac:dyDescent="0.25">
      <c r="A19" s="70">
        <v>11</v>
      </c>
      <c r="B19" s="26"/>
      <c r="C19" s="26"/>
      <c r="D19" s="26"/>
      <c r="E19" s="26"/>
      <c r="F19" s="26"/>
      <c r="G19" s="160"/>
      <c r="H19" s="26"/>
      <c r="I19" s="147"/>
      <c r="J19" s="66"/>
      <c r="K19" s="66"/>
      <c r="L19" s="66"/>
    </row>
    <row r="20" spans="1:12" s="23" customFormat="1" ht="15" x14ac:dyDescent="0.25">
      <c r="A20" s="70">
        <v>12</v>
      </c>
      <c r="B20" s="26"/>
      <c r="C20" s="26"/>
      <c r="D20" s="26"/>
      <c r="E20" s="26"/>
      <c r="F20" s="26"/>
      <c r="G20" s="160"/>
      <c r="H20" s="26"/>
      <c r="I20" s="147"/>
      <c r="J20" s="66"/>
      <c r="K20" s="66"/>
      <c r="L20" s="66"/>
    </row>
    <row r="21" spans="1:12" s="23" customFormat="1" ht="15" x14ac:dyDescent="0.25">
      <c r="A21" s="70">
        <v>13</v>
      </c>
      <c r="B21" s="26"/>
      <c r="C21" s="26"/>
      <c r="D21" s="26"/>
      <c r="E21" s="26"/>
      <c r="F21" s="26"/>
      <c r="G21" s="160"/>
      <c r="H21" s="26"/>
      <c r="I21" s="147"/>
      <c r="J21" s="66"/>
      <c r="K21" s="66"/>
      <c r="L21" s="66"/>
    </row>
    <row r="22" spans="1:12" s="23" customFormat="1" ht="15" x14ac:dyDescent="0.25">
      <c r="A22" s="70">
        <v>14</v>
      </c>
      <c r="B22" s="26"/>
      <c r="C22" s="26"/>
      <c r="D22" s="26"/>
      <c r="E22" s="26"/>
      <c r="F22" s="26"/>
      <c r="G22" s="160"/>
      <c r="H22" s="26"/>
      <c r="I22" s="147"/>
      <c r="J22" s="66"/>
      <c r="K22" s="66"/>
      <c r="L22" s="66"/>
    </row>
    <row r="23" spans="1:12" s="23" customFormat="1" ht="15" x14ac:dyDescent="0.25">
      <c r="A23" s="70">
        <v>15</v>
      </c>
      <c r="B23" s="26"/>
      <c r="C23" s="26"/>
      <c r="D23" s="26"/>
      <c r="E23" s="26"/>
      <c r="F23" s="26"/>
      <c r="G23" s="160"/>
      <c r="H23" s="26"/>
      <c r="I23" s="147"/>
      <c r="J23" s="66"/>
      <c r="K23" s="66"/>
      <c r="L23" s="66"/>
    </row>
    <row r="24" spans="1:12" s="23" customFormat="1" ht="15" x14ac:dyDescent="0.25">
      <c r="A24" s="70">
        <v>16</v>
      </c>
      <c r="B24" s="26"/>
      <c r="C24" s="26"/>
      <c r="D24" s="26"/>
      <c r="E24" s="26"/>
      <c r="F24" s="26"/>
      <c r="G24" s="160"/>
      <c r="H24" s="26"/>
      <c r="I24" s="147"/>
      <c r="J24" s="66"/>
      <c r="K24" s="66"/>
      <c r="L24" s="66"/>
    </row>
    <row r="25" spans="1:12" s="23" customFormat="1" ht="15" x14ac:dyDescent="0.25">
      <c r="A25" s="70">
        <v>17</v>
      </c>
      <c r="B25" s="26"/>
      <c r="C25" s="26"/>
      <c r="D25" s="26"/>
      <c r="E25" s="26"/>
      <c r="F25" s="26"/>
      <c r="G25" s="160"/>
      <c r="H25" s="26"/>
      <c r="I25" s="147"/>
      <c r="J25" s="66"/>
      <c r="K25" s="66"/>
      <c r="L25" s="66"/>
    </row>
    <row r="26" spans="1:12" s="23" customFormat="1" ht="15" x14ac:dyDescent="0.25">
      <c r="A26" s="70">
        <v>18</v>
      </c>
      <c r="B26" s="26"/>
      <c r="C26" s="26"/>
      <c r="D26" s="26"/>
      <c r="E26" s="26"/>
      <c r="F26" s="26"/>
      <c r="G26" s="160"/>
      <c r="H26" s="26"/>
      <c r="I26" s="147"/>
      <c r="J26" s="66"/>
      <c r="K26" s="66"/>
      <c r="L26" s="66"/>
    </row>
    <row r="27" spans="1:12" s="23" customFormat="1" ht="15" x14ac:dyDescent="0.25">
      <c r="A27" s="70" t="s">
        <v>278</v>
      </c>
      <c r="B27" s="26"/>
      <c r="C27" s="26"/>
      <c r="D27" s="26"/>
      <c r="E27" s="26"/>
      <c r="F27" s="26"/>
      <c r="G27" s="160"/>
      <c r="H27" s="26"/>
      <c r="I27" s="147"/>
      <c r="J27" s="66"/>
      <c r="K27" s="66"/>
      <c r="L27" s="66"/>
    </row>
    <row r="28" spans="1:12" s="23" customFormat="1" x14ac:dyDescent="0.2">
      <c r="J28" s="66"/>
      <c r="K28" s="66"/>
      <c r="L28" s="66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74" t="s">
        <v>107</v>
      </c>
      <c r="E31" s="5"/>
    </row>
    <row r="32" spans="1:12" s="2" customFormat="1" ht="15" x14ac:dyDescent="0.3">
      <c r="C32" s="73"/>
      <c r="E32" s="73"/>
      <c r="F32" s="76"/>
      <c r="G32"/>
      <c r="H32"/>
      <c r="I32"/>
    </row>
    <row r="33" spans="1:9" s="2" customFormat="1" ht="15" x14ac:dyDescent="0.3">
      <c r="A33"/>
      <c r="C33" s="72" t="s">
        <v>268</v>
      </c>
      <c r="E33" s="12" t="s">
        <v>273</v>
      </c>
      <c r="F33" s="75"/>
      <c r="G33"/>
      <c r="H33"/>
      <c r="I33"/>
    </row>
    <row r="34" spans="1:9" s="2" customFormat="1" ht="15" x14ac:dyDescent="0.3">
      <c r="A34"/>
      <c r="C34" s="68" t="s">
        <v>139</v>
      </c>
      <c r="E34" s="2" t="s">
        <v>269</v>
      </c>
      <c r="F34"/>
      <c r="G34"/>
      <c r="H34"/>
      <c r="I34"/>
    </row>
    <row r="35" spans="1:9" customFormat="1" ht="15" x14ac:dyDescent="0.3">
      <c r="B35" s="2"/>
      <c r="C35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5" zoomScaleNormal="100" zoomScaleSheetLayoutView="85" workbookViewId="0">
      <selection activeCell="I15" sqref="I15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47.5703125" style="23" customWidth="1"/>
    <col min="10" max="10" width="1" style="67" customWidth="1"/>
    <col min="11" max="16384" width="9.140625" style="25"/>
  </cols>
  <sheetData>
    <row r="1" spans="1:12" s="23" customFormat="1" ht="15" x14ac:dyDescent="0.2">
      <c r="A1" s="140" t="s">
        <v>306</v>
      </c>
      <c r="B1" s="141"/>
      <c r="C1" s="141"/>
      <c r="D1" s="141"/>
      <c r="E1" s="141"/>
      <c r="F1" s="141"/>
      <c r="G1" s="141"/>
      <c r="H1" s="147"/>
      <c r="I1" s="395" t="s">
        <v>198</v>
      </c>
      <c r="J1" s="154"/>
    </row>
    <row r="2" spans="1:12" s="23" customFormat="1" ht="15" x14ac:dyDescent="0.3">
      <c r="A2" s="108" t="s">
        <v>140</v>
      </c>
      <c r="B2" s="141"/>
      <c r="C2" s="141"/>
      <c r="D2" s="141"/>
      <c r="E2" s="141"/>
      <c r="F2" s="141"/>
      <c r="G2" s="141"/>
      <c r="H2" s="147"/>
      <c r="I2" s="480">
        <v>42923</v>
      </c>
      <c r="J2" s="481"/>
    </row>
    <row r="3" spans="1:12" s="23" customFormat="1" ht="15" x14ac:dyDescent="0.2">
      <c r="A3" s="141"/>
      <c r="B3" s="141"/>
      <c r="C3" s="141"/>
      <c r="D3" s="141"/>
      <c r="E3" s="141"/>
      <c r="F3" s="141"/>
      <c r="G3" s="141"/>
      <c r="H3" s="144"/>
      <c r="I3" s="144"/>
      <c r="J3" s="154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 x14ac:dyDescent="0.3">
      <c r="A5" s="122" t="str">
        <f>'ფორმა N1'!D4</f>
        <v>მპგ "ევროპული საქართველო-მოძრაობა თავისუფლებისთვის"</v>
      </c>
      <c r="B5" s="123"/>
      <c r="C5" s="123"/>
      <c r="D5" s="123"/>
      <c r="E5" s="151"/>
      <c r="F5" s="152"/>
      <c r="G5" s="152"/>
      <c r="H5" s="152"/>
      <c r="I5" s="151"/>
      <c r="J5" s="107"/>
    </row>
    <row r="6" spans="1:12" s="23" customFormat="1" ht="13.5" x14ac:dyDescent="0.2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 x14ac:dyDescent="0.2">
      <c r="A7" s="153" t="s">
        <v>64</v>
      </c>
      <c r="B7" s="137" t="s">
        <v>248</v>
      </c>
      <c r="C7" s="139" t="s">
        <v>244</v>
      </c>
      <c r="D7" s="139" t="s">
        <v>245</v>
      </c>
      <c r="E7" s="139" t="s">
        <v>246</v>
      </c>
      <c r="F7" s="139" t="s">
        <v>247</v>
      </c>
      <c r="G7" s="139" t="s">
        <v>241</v>
      </c>
      <c r="H7" s="139" t="s">
        <v>242</v>
      </c>
      <c r="I7" s="139" t="s">
        <v>243</v>
      </c>
      <c r="J7" s="155"/>
    </row>
    <row r="8" spans="1:12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5"/>
    </row>
    <row r="9" spans="1:12" ht="18.75" customHeight="1" x14ac:dyDescent="0.25">
      <c r="A9" s="70">
        <v>1</v>
      </c>
      <c r="B9" s="26" t="s">
        <v>744</v>
      </c>
      <c r="C9" s="26" t="s">
        <v>746</v>
      </c>
      <c r="D9" s="26" t="s">
        <v>745</v>
      </c>
      <c r="E9" s="26">
        <v>2007</v>
      </c>
      <c r="F9" s="26" t="s">
        <v>747</v>
      </c>
      <c r="G9" s="26">
        <v>12250</v>
      </c>
      <c r="H9" s="455" t="s">
        <v>748</v>
      </c>
      <c r="I9" s="26" t="s">
        <v>749</v>
      </c>
      <c r="J9" s="155"/>
    </row>
    <row r="10" spans="1:12" ht="15" x14ac:dyDescent="0.25">
      <c r="A10" s="70">
        <v>2</v>
      </c>
      <c r="B10" s="26"/>
      <c r="C10" s="26"/>
      <c r="D10" s="26"/>
      <c r="E10" s="26"/>
      <c r="F10" s="26"/>
      <c r="G10" s="26"/>
      <c r="H10" s="160"/>
      <c r="I10" s="26"/>
      <c r="J10" s="155"/>
    </row>
    <row r="11" spans="1:12" ht="15" x14ac:dyDescent="0.25">
      <c r="A11" s="70">
        <v>3</v>
      </c>
      <c r="B11" s="26"/>
      <c r="C11" s="26"/>
      <c r="D11" s="26"/>
      <c r="E11" s="26"/>
      <c r="F11" s="26"/>
      <c r="G11" s="26"/>
      <c r="H11" s="160"/>
      <c r="I11" s="26"/>
      <c r="J11" s="155"/>
    </row>
    <row r="12" spans="1:12" ht="15" x14ac:dyDescent="0.25">
      <c r="A12" s="70">
        <v>4</v>
      </c>
      <c r="B12" s="26"/>
      <c r="C12" s="26"/>
      <c r="D12" s="26"/>
      <c r="E12" s="26"/>
      <c r="F12" s="26"/>
      <c r="G12" s="26"/>
      <c r="H12" s="160"/>
      <c r="I12" s="26"/>
      <c r="J12" s="155"/>
    </row>
    <row r="13" spans="1:12" ht="15" x14ac:dyDescent="0.25">
      <c r="A13" s="70">
        <v>5</v>
      </c>
      <c r="B13" s="26"/>
      <c r="C13" s="26"/>
      <c r="D13" s="26"/>
      <c r="E13" s="26"/>
      <c r="F13" s="26"/>
      <c r="G13" s="26"/>
      <c r="H13" s="160"/>
      <c r="I13" s="26"/>
      <c r="J13" s="155"/>
    </row>
    <row r="14" spans="1:12" ht="15" x14ac:dyDescent="0.25">
      <c r="A14" s="70">
        <v>6</v>
      </c>
      <c r="B14" s="26"/>
      <c r="C14" s="26"/>
      <c r="D14" s="26"/>
      <c r="E14" s="26"/>
      <c r="F14" s="26"/>
      <c r="G14" s="26"/>
      <c r="H14" s="160"/>
      <c r="I14" s="26"/>
      <c r="J14" s="155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26"/>
      <c r="H15" s="160"/>
      <c r="I15" s="26"/>
      <c r="J15" s="149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26"/>
      <c r="H16" s="160"/>
      <c r="I16" s="26"/>
      <c r="J16" s="149"/>
    </row>
    <row r="17" spans="1:10" s="23" customFormat="1" ht="15" x14ac:dyDescent="0.25">
      <c r="A17" s="70">
        <v>9</v>
      </c>
      <c r="B17" s="26"/>
      <c r="C17" s="26"/>
      <c r="D17" s="26"/>
      <c r="E17" s="26"/>
      <c r="F17" s="26"/>
      <c r="G17" s="26"/>
      <c r="H17" s="160"/>
      <c r="I17" s="26"/>
      <c r="J17" s="149"/>
    </row>
    <row r="18" spans="1:10" s="23" customFormat="1" ht="15" x14ac:dyDescent="0.25">
      <c r="A18" s="70">
        <v>10</v>
      </c>
      <c r="B18" s="26"/>
      <c r="C18" s="26"/>
      <c r="D18" s="26"/>
      <c r="E18" s="26"/>
      <c r="F18" s="26"/>
      <c r="G18" s="26"/>
      <c r="H18" s="160"/>
      <c r="I18" s="26"/>
      <c r="J18" s="149"/>
    </row>
    <row r="19" spans="1:10" s="23" customFormat="1" ht="15" x14ac:dyDescent="0.25">
      <c r="A19" s="70">
        <v>11</v>
      </c>
      <c r="B19" s="26"/>
      <c r="C19" s="26"/>
      <c r="D19" s="26"/>
      <c r="E19" s="26"/>
      <c r="F19" s="26"/>
      <c r="G19" s="26"/>
      <c r="H19" s="160"/>
      <c r="I19" s="26"/>
      <c r="J19" s="149"/>
    </row>
    <row r="20" spans="1:10" s="23" customFormat="1" ht="15" x14ac:dyDescent="0.25">
      <c r="A20" s="70">
        <v>12</v>
      </c>
      <c r="B20" s="26"/>
      <c r="C20" s="26"/>
      <c r="D20" s="26"/>
      <c r="E20" s="26"/>
      <c r="F20" s="26"/>
      <c r="G20" s="26"/>
      <c r="H20" s="160"/>
      <c r="I20" s="26"/>
      <c r="J20" s="149"/>
    </row>
    <row r="21" spans="1:10" s="23" customFormat="1" ht="15" x14ac:dyDescent="0.25">
      <c r="A21" s="70">
        <v>13</v>
      </c>
      <c r="B21" s="26"/>
      <c r="C21" s="26"/>
      <c r="D21" s="26"/>
      <c r="E21" s="26"/>
      <c r="F21" s="26"/>
      <c r="G21" s="26"/>
      <c r="H21" s="160"/>
      <c r="I21" s="26"/>
      <c r="J21" s="149"/>
    </row>
    <row r="22" spans="1:10" s="23" customFormat="1" ht="15" x14ac:dyDescent="0.25">
      <c r="A22" s="70">
        <v>14</v>
      </c>
      <c r="B22" s="26"/>
      <c r="C22" s="26"/>
      <c r="D22" s="26"/>
      <c r="E22" s="26"/>
      <c r="F22" s="26"/>
      <c r="G22" s="26"/>
      <c r="H22" s="160"/>
      <c r="I22" s="26"/>
      <c r="J22" s="149"/>
    </row>
    <row r="23" spans="1:10" s="23" customFormat="1" ht="15" x14ac:dyDescent="0.25">
      <c r="A23" s="70">
        <v>15</v>
      </c>
      <c r="B23" s="26"/>
      <c r="C23" s="26"/>
      <c r="D23" s="26"/>
      <c r="E23" s="26"/>
      <c r="F23" s="26"/>
      <c r="G23" s="26"/>
      <c r="H23" s="160"/>
      <c r="I23" s="26"/>
      <c r="J23" s="149"/>
    </row>
    <row r="24" spans="1:10" s="23" customFormat="1" ht="15" x14ac:dyDescent="0.25">
      <c r="A24" s="70">
        <v>16</v>
      </c>
      <c r="B24" s="26"/>
      <c r="C24" s="26"/>
      <c r="D24" s="26"/>
      <c r="E24" s="26"/>
      <c r="F24" s="26"/>
      <c r="G24" s="26"/>
      <c r="H24" s="160"/>
      <c r="I24" s="26"/>
      <c r="J24" s="149"/>
    </row>
    <row r="25" spans="1:10" s="23" customFormat="1" ht="15" x14ac:dyDescent="0.25">
      <c r="A25" s="70">
        <v>17</v>
      </c>
      <c r="B25" s="26"/>
      <c r="C25" s="26"/>
      <c r="D25" s="26"/>
      <c r="E25" s="26"/>
      <c r="F25" s="26"/>
      <c r="G25" s="26"/>
      <c r="H25" s="160"/>
      <c r="I25" s="26"/>
      <c r="J25" s="149"/>
    </row>
    <row r="26" spans="1:10" s="23" customFormat="1" ht="15" x14ac:dyDescent="0.25">
      <c r="A26" s="70">
        <v>18</v>
      </c>
      <c r="B26" s="26"/>
      <c r="C26" s="26"/>
      <c r="D26" s="26"/>
      <c r="E26" s="26"/>
      <c r="F26" s="26"/>
      <c r="G26" s="26"/>
      <c r="H26" s="160"/>
      <c r="I26" s="26"/>
      <c r="J26" s="149"/>
    </row>
    <row r="27" spans="1:10" s="23" customFormat="1" ht="15" x14ac:dyDescent="0.25">
      <c r="A27" s="70" t="s">
        <v>278</v>
      </c>
      <c r="B27" s="26"/>
      <c r="C27" s="26"/>
      <c r="D27" s="26"/>
      <c r="E27" s="26"/>
      <c r="F27" s="26"/>
      <c r="G27" s="26"/>
      <c r="H27" s="160"/>
      <c r="I27" s="26"/>
      <c r="J27" s="149"/>
    </row>
    <row r="28" spans="1:10" s="23" customFormat="1" x14ac:dyDescent="0.2">
      <c r="J28" s="66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74" t="s">
        <v>107</v>
      </c>
      <c r="E31" s="5"/>
    </row>
    <row r="32" spans="1:10" s="2" customFormat="1" ht="15" x14ac:dyDescent="0.3">
      <c r="C32" s="73"/>
      <c r="E32" s="73"/>
      <c r="F32" s="76"/>
      <c r="G32" s="76"/>
      <c r="H32"/>
      <c r="I32"/>
    </row>
    <row r="33" spans="1:10" s="2" customFormat="1" ht="15" x14ac:dyDescent="0.3">
      <c r="A33"/>
      <c r="C33" s="72" t="s">
        <v>268</v>
      </c>
      <c r="E33" s="12" t="s">
        <v>273</v>
      </c>
      <c r="F33" s="75"/>
      <c r="G33"/>
      <c r="H33"/>
      <c r="I33"/>
    </row>
    <row r="34" spans="1:10" s="2" customFormat="1" ht="15" x14ac:dyDescent="0.3">
      <c r="A34"/>
      <c r="C34" s="68" t="s">
        <v>139</v>
      </c>
      <c r="E34" s="2" t="s">
        <v>269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6"/>
    </row>
    <row r="38" spans="1:10" s="23" customFormat="1" x14ac:dyDescent="0.2">
      <c r="J38" s="66"/>
    </row>
    <row r="39" spans="1:10" s="23" customFormat="1" x14ac:dyDescent="0.2">
      <c r="J39" s="66"/>
    </row>
    <row r="40" spans="1:10" s="23" customFormat="1" x14ac:dyDescent="0.2">
      <c r="J40" s="66"/>
    </row>
    <row r="41" spans="1:10" s="23" customFormat="1" x14ac:dyDescent="0.2">
      <c r="J41" s="66"/>
    </row>
    <row r="42" spans="1:10" s="23" customFormat="1" x14ac:dyDescent="0.2">
      <c r="J42" s="66"/>
    </row>
    <row r="43" spans="1:10" s="23" customFormat="1" x14ac:dyDescent="0.2">
      <c r="J43" s="66"/>
    </row>
    <row r="44" spans="1:10" s="23" customFormat="1" x14ac:dyDescent="0.2">
      <c r="J44" s="66"/>
    </row>
    <row r="45" spans="1:10" s="23" customFormat="1" x14ac:dyDescent="0.2">
      <c r="J45" s="66"/>
    </row>
    <row r="46" spans="1:10" s="23" customFormat="1" x14ac:dyDescent="0.2">
      <c r="J46" s="66"/>
    </row>
    <row r="47" spans="1:10" s="23" customFormat="1" x14ac:dyDescent="0.2">
      <c r="J47" s="66"/>
    </row>
    <row r="48" spans="1:10" s="23" customFormat="1" x14ac:dyDescent="0.2">
      <c r="J48" s="66"/>
    </row>
    <row r="49" spans="10:10" s="23" customFormat="1" x14ac:dyDescent="0.2">
      <c r="J49" s="66"/>
    </row>
    <row r="50" spans="10:10" s="23" customFormat="1" x14ac:dyDescent="0.2">
      <c r="J50" s="66"/>
    </row>
    <row r="51" spans="10:10" s="23" customFormat="1" x14ac:dyDescent="0.2">
      <c r="J51" s="66"/>
    </row>
    <row r="52" spans="10:10" s="23" customFormat="1" x14ac:dyDescent="0.2">
      <c r="J52" s="66"/>
    </row>
    <row r="53" spans="10:10" s="23" customFormat="1" x14ac:dyDescent="0.2">
      <c r="J53" s="66"/>
    </row>
    <row r="54" spans="10:10" s="23" customFormat="1" x14ac:dyDescent="0.2">
      <c r="J54" s="66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80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:H2"/>
    </sheetView>
  </sheetViews>
  <sheetFormatPr defaultRowHeight="12.75" x14ac:dyDescent="0.2"/>
  <cols>
    <col min="1" max="1" width="4.85546875" style="221" customWidth="1"/>
    <col min="2" max="2" width="37.42578125" style="221" customWidth="1"/>
    <col min="3" max="3" width="21.5703125" style="221" customWidth="1"/>
    <col min="4" max="4" width="20" style="221" customWidth="1"/>
    <col min="5" max="5" width="18.7109375" style="221" customWidth="1"/>
    <col min="6" max="6" width="24.140625" style="221" customWidth="1"/>
    <col min="7" max="7" width="27.140625" style="221" customWidth="1"/>
    <col min="8" max="8" width="0.7109375" style="221" customWidth="1"/>
    <col min="9" max="16384" width="9.140625" style="221"/>
  </cols>
  <sheetData>
    <row r="1" spans="1:8" s="205" customFormat="1" ht="15" x14ac:dyDescent="0.2">
      <c r="A1" s="201" t="s">
        <v>326</v>
      </c>
      <c r="B1" s="202"/>
      <c r="C1" s="202"/>
      <c r="D1" s="202"/>
      <c r="E1" s="202"/>
      <c r="F1" s="81"/>
      <c r="G1" s="81" t="s">
        <v>109</v>
      </c>
      <c r="H1" s="206"/>
    </row>
    <row r="2" spans="1:8" s="205" customFormat="1" ht="15" x14ac:dyDescent="0.2">
      <c r="A2" s="206" t="s">
        <v>317</v>
      </c>
      <c r="B2" s="202"/>
      <c r="C2" s="202"/>
      <c r="D2" s="202"/>
      <c r="E2" s="203"/>
      <c r="F2" s="203"/>
      <c r="G2" s="480" t="s">
        <v>804</v>
      </c>
      <c r="H2" s="481"/>
    </row>
    <row r="3" spans="1:8" s="205" customFormat="1" x14ac:dyDescent="0.2">
      <c r="A3" s="206"/>
      <c r="B3" s="202"/>
      <c r="C3" s="202"/>
      <c r="D3" s="202"/>
      <c r="E3" s="203"/>
      <c r="F3" s="203"/>
      <c r="G3" s="203"/>
      <c r="H3" s="206"/>
    </row>
    <row r="4" spans="1:8" s="205" customFormat="1" ht="15" x14ac:dyDescent="0.3">
      <c r="A4" s="117" t="s">
        <v>274</v>
      </c>
      <c r="B4" s="202"/>
      <c r="C4" s="202"/>
      <c r="D4" s="202"/>
      <c r="E4" s="207"/>
      <c r="F4" s="207"/>
      <c r="G4" s="203"/>
      <c r="H4" s="206"/>
    </row>
    <row r="5" spans="1:8" s="205" customFormat="1" x14ac:dyDescent="0.2">
      <c r="A5" s="208" t="str">
        <f>'ფორმა N1'!D4</f>
        <v>მპგ "ევროპული საქართველო-მოძრაობა თავისუფლებისთვის"</v>
      </c>
      <c r="B5" s="208"/>
      <c r="C5" s="208"/>
      <c r="D5" s="208"/>
      <c r="E5" s="208"/>
      <c r="F5" s="208"/>
      <c r="G5" s="209"/>
      <c r="H5" s="206"/>
    </row>
    <row r="6" spans="1:8" s="222" customFormat="1" x14ac:dyDescent="0.2">
      <c r="A6" s="210"/>
      <c r="B6" s="210"/>
      <c r="C6" s="210"/>
      <c r="D6" s="210"/>
      <c r="E6" s="210"/>
      <c r="F6" s="210"/>
      <c r="G6" s="210"/>
      <c r="H6" s="207"/>
    </row>
    <row r="7" spans="1:8" s="205" customFormat="1" ht="51" x14ac:dyDescent="0.2">
      <c r="A7" s="241" t="s">
        <v>64</v>
      </c>
      <c r="B7" s="213" t="s">
        <v>321</v>
      </c>
      <c r="C7" s="213" t="s">
        <v>322</v>
      </c>
      <c r="D7" s="213" t="s">
        <v>323</v>
      </c>
      <c r="E7" s="213" t="s">
        <v>324</v>
      </c>
      <c r="F7" s="213" t="s">
        <v>325</v>
      </c>
      <c r="G7" s="213" t="s">
        <v>318</v>
      </c>
      <c r="H7" s="206"/>
    </row>
    <row r="8" spans="1:8" s="205" customFormat="1" x14ac:dyDescent="0.2">
      <c r="A8" s="211">
        <v>1</v>
      </c>
      <c r="B8" s="212">
        <v>2</v>
      </c>
      <c r="C8" s="212">
        <v>3</v>
      </c>
      <c r="D8" s="212">
        <v>4</v>
      </c>
      <c r="E8" s="213">
        <v>5</v>
      </c>
      <c r="F8" s="213">
        <v>6</v>
      </c>
      <c r="G8" s="213">
        <v>7</v>
      </c>
      <c r="H8" s="206"/>
    </row>
    <row r="9" spans="1:8" s="205" customFormat="1" x14ac:dyDescent="0.2">
      <c r="A9" s="223">
        <v>1</v>
      </c>
      <c r="B9" s="214"/>
      <c r="C9" s="214"/>
      <c r="D9" s="215"/>
      <c r="E9" s="214"/>
      <c r="F9" s="214"/>
      <c r="G9" s="214"/>
      <c r="H9" s="206"/>
    </row>
    <row r="10" spans="1:8" s="205" customFormat="1" x14ac:dyDescent="0.2">
      <c r="A10" s="223">
        <v>2</v>
      </c>
      <c r="B10" s="214"/>
      <c r="C10" s="214"/>
      <c r="D10" s="215"/>
      <c r="E10" s="214"/>
      <c r="F10" s="214"/>
      <c r="G10" s="214"/>
      <c r="H10" s="206"/>
    </row>
    <row r="11" spans="1:8" s="205" customFormat="1" x14ac:dyDescent="0.2">
      <c r="A11" s="223">
        <v>3</v>
      </c>
      <c r="B11" s="214"/>
      <c r="C11" s="214"/>
      <c r="D11" s="215"/>
      <c r="E11" s="214"/>
      <c r="F11" s="214"/>
      <c r="G11" s="214"/>
      <c r="H11" s="206"/>
    </row>
    <row r="12" spans="1:8" s="205" customFormat="1" x14ac:dyDescent="0.2">
      <c r="A12" s="223">
        <v>4</v>
      </c>
      <c r="B12" s="214"/>
      <c r="C12" s="214"/>
      <c r="D12" s="215"/>
      <c r="E12" s="214"/>
      <c r="F12" s="214"/>
      <c r="G12" s="214"/>
      <c r="H12" s="206"/>
    </row>
    <row r="13" spans="1:8" s="205" customFormat="1" x14ac:dyDescent="0.2">
      <c r="A13" s="223">
        <v>5</v>
      </c>
      <c r="B13" s="214"/>
      <c r="C13" s="214"/>
      <c r="D13" s="215"/>
      <c r="E13" s="214"/>
      <c r="F13" s="214"/>
      <c r="G13" s="214"/>
      <c r="H13" s="206"/>
    </row>
    <row r="14" spans="1:8" s="205" customFormat="1" x14ac:dyDescent="0.2">
      <c r="A14" s="223">
        <v>6</v>
      </c>
      <c r="B14" s="214"/>
      <c r="C14" s="214"/>
      <c r="D14" s="215"/>
      <c r="E14" s="214"/>
      <c r="F14" s="214"/>
      <c r="G14" s="214"/>
      <c r="H14" s="206"/>
    </row>
    <row r="15" spans="1:8" s="205" customFormat="1" x14ac:dyDescent="0.2">
      <c r="A15" s="223">
        <v>7</v>
      </c>
      <c r="B15" s="214"/>
      <c r="C15" s="214"/>
      <c r="D15" s="215"/>
      <c r="E15" s="214"/>
      <c r="F15" s="214"/>
      <c r="G15" s="214"/>
      <c r="H15" s="206"/>
    </row>
    <row r="16" spans="1:8" s="205" customFormat="1" x14ac:dyDescent="0.2">
      <c r="A16" s="223">
        <v>8</v>
      </c>
      <c r="B16" s="214"/>
      <c r="C16" s="214"/>
      <c r="D16" s="215"/>
      <c r="E16" s="214"/>
      <c r="F16" s="214"/>
      <c r="G16" s="214"/>
      <c r="H16" s="206"/>
    </row>
    <row r="17" spans="1:11" s="205" customFormat="1" x14ac:dyDescent="0.2">
      <c r="A17" s="223">
        <v>9</v>
      </c>
      <c r="B17" s="214"/>
      <c r="C17" s="214"/>
      <c r="D17" s="215"/>
      <c r="E17" s="214"/>
      <c r="F17" s="214"/>
      <c r="G17" s="214"/>
      <c r="H17" s="206"/>
    </row>
    <row r="18" spans="1:11" s="205" customFormat="1" x14ac:dyDescent="0.2">
      <c r="A18" s="223">
        <v>10</v>
      </c>
      <c r="B18" s="214"/>
      <c r="C18" s="214"/>
      <c r="D18" s="215"/>
      <c r="E18" s="214"/>
      <c r="F18" s="214"/>
      <c r="G18" s="214"/>
      <c r="H18" s="206"/>
    </row>
    <row r="19" spans="1:11" s="205" customFormat="1" x14ac:dyDescent="0.2">
      <c r="A19" s="223" t="s">
        <v>276</v>
      </c>
      <c r="B19" s="214"/>
      <c r="C19" s="214"/>
      <c r="D19" s="215"/>
      <c r="E19" s="214"/>
      <c r="F19" s="214"/>
      <c r="G19" s="214"/>
      <c r="H19" s="206"/>
    </row>
    <row r="22" spans="1:11" s="205" customFormat="1" x14ac:dyDescent="0.2"/>
    <row r="23" spans="1:11" s="205" customFormat="1" x14ac:dyDescent="0.2"/>
    <row r="24" spans="1:11" s="21" customFormat="1" ht="15" x14ac:dyDescent="0.3">
      <c r="B24" s="216" t="s">
        <v>107</v>
      </c>
      <c r="C24" s="216"/>
    </row>
    <row r="25" spans="1:11" s="21" customFormat="1" ht="15" x14ac:dyDescent="0.3">
      <c r="B25" s="216"/>
      <c r="C25" s="216"/>
    </row>
    <row r="26" spans="1:11" s="21" customFormat="1" ht="15" x14ac:dyDescent="0.3">
      <c r="C26" s="218"/>
      <c r="F26" s="218"/>
      <c r="G26" s="218"/>
      <c r="H26" s="217"/>
    </row>
    <row r="27" spans="1:11" s="21" customFormat="1" ht="15" x14ac:dyDescent="0.3">
      <c r="C27" s="219" t="s">
        <v>268</v>
      </c>
      <c r="F27" s="216" t="s">
        <v>319</v>
      </c>
      <c r="J27" s="217"/>
      <c r="K27" s="217"/>
    </row>
    <row r="28" spans="1:11" s="21" customFormat="1" ht="15" x14ac:dyDescent="0.3">
      <c r="C28" s="219" t="s">
        <v>139</v>
      </c>
      <c r="F28" s="220" t="s">
        <v>269</v>
      </c>
      <c r="J28" s="217"/>
      <c r="K28" s="217"/>
    </row>
    <row r="29" spans="1:11" s="205" customFormat="1" ht="15" x14ac:dyDescent="0.3">
      <c r="C29" s="219"/>
      <c r="J29" s="222"/>
      <c r="K29" s="222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3"/>
  <sheetViews>
    <sheetView view="pageBreakPreview" zoomScale="70" zoomScaleNormal="80" zoomScaleSheetLayoutView="70" workbookViewId="0">
      <selection activeCell="K2" sqref="K2:L2"/>
    </sheetView>
  </sheetViews>
  <sheetFormatPr defaultRowHeight="12.75" x14ac:dyDescent="0.2"/>
  <cols>
    <col min="2" max="2" width="64.42578125" customWidth="1"/>
    <col min="3" max="3" width="18.7109375" bestFit="1" customWidth="1"/>
    <col min="4" max="4" width="19.140625" style="439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34" bestFit="1" customWidth="1"/>
    <col min="12" max="12" width="0.42578125" customWidth="1"/>
  </cols>
  <sheetData>
    <row r="1" spans="1:12" ht="15" x14ac:dyDescent="0.2">
      <c r="A1" s="140" t="s">
        <v>461</v>
      </c>
      <c r="B1" s="141"/>
      <c r="C1" s="141"/>
      <c r="D1" s="434"/>
      <c r="E1" s="141"/>
      <c r="F1" s="141"/>
      <c r="G1" s="141"/>
      <c r="H1" s="141"/>
      <c r="I1" s="141"/>
      <c r="J1" s="141"/>
      <c r="K1" s="81" t="s">
        <v>109</v>
      </c>
    </row>
    <row r="2" spans="1:12" ht="15" x14ac:dyDescent="0.3">
      <c r="A2" s="108" t="s">
        <v>140</v>
      </c>
      <c r="B2" s="141"/>
      <c r="C2" s="141"/>
      <c r="D2" s="434"/>
      <c r="E2" s="141"/>
      <c r="F2" s="141"/>
      <c r="G2" s="141"/>
      <c r="H2" s="141"/>
      <c r="I2" s="141"/>
      <c r="J2" s="141"/>
      <c r="K2" s="480" t="s">
        <v>804</v>
      </c>
      <c r="L2" s="481"/>
    </row>
    <row r="3" spans="1:12" ht="15" x14ac:dyDescent="0.2">
      <c r="A3" s="141"/>
      <c r="B3" s="141"/>
      <c r="C3" s="141"/>
      <c r="D3" s="434"/>
      <c r="E3" s="141"/>
      <c r="F3" s="141"/>
      <c r="G3" s="141"/>
      <c r="H3" s="141"/>
      <c r="I3" s="141"/>
      <c r="J3" s="141"/>
      <c r="K3" s="144"/>
    </row>
    <row r="4" spans="1:12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119"/>
      <c r="E4" s="150"/>
      <c r="F4" s="141"/>
      <c r="G4" s="141"/>
      <c r="H4" s="141"/>
      <c r="I4" s="141"/>
      <c r="J4" s="141"/>
      <c r="K4" s="150"/>
    </row>
    <row r="5" spans="1:12" s="193" customFormat="1" ht="15" x14ac:dyDescent="0.3">
      <c r="A5" s="231" t="str">
        <f>'ფორმა N1'!D4</f>
        <v>მპგ "ევროპული საქართველო-მოძრაობა თავისუფლებისთვის"</v>
      </c>
      <c r="B5" s="83"/>
      <c r="C5" s="83"/>
      <c r="D5" s="435"/>
      <c r="E5" s="232"/>
      <c r="F5" s="233"/>
      <c r="G5" s="233"/>
      <c r="H5" s="233"/>
      <c r="I5" s="233"/>
      <c r="J5" s="233"/>
      <c r="K5" s="232"/>
    </row>
    <row r="6" spans="1:12" ht="13.5" x14ac:dyDescent="0.2">
      <c r="A6" s="145"/>
      <c r="B6" s="146"/>
      <c r="C6" s="146"/>
      <c r="D6" s="436"/>
      <c r="E6" s="141"/>
      <c r="F6" s="141"/>
      <c r="G6" s="141"/>
      <c r="H6" s="141"/>
      <c r="I6" s="141"/>
      <c r="J6" s="141"/>
      <c r="K6" s="141"/>
    </row>
    <row r="7" spans="1:12" ht="60" x14ac:dyDescent="0.2">
      <c r="A7" s="153" t="s">
        <v>64</v>
      </c>
      <c r="B7" s="139" t="s">
        <v>381</v>
      </c>
      <c r="C7" s="139" t="s">
        <v>382</v>
      </c>
      <c r="D7" s="139" t="s">
        <v>384</v>
      </c>
      <c r="E7" s="139" t="s">
        <v>383</v>
      </c>
      <c r="F7" s="139" t="s">
        <v>392</v>
      </c>
      <c r="G7" s="139" t="s">
        <v>393</v>
      </c>
      <c r="H7" s="139" t="s">
        <v>387</v>
      </c>
      <c r="I7" s="139" t="s">
        <v>388</v>
      </c>
      <c r="J7" s="139" t="s">
        <v>400</v>
      </c>
      <c r="K7" s="139" t="s">
        <v>389</v>
      </c>
    </row>
    <row r="8" spans="1:12" ht="15" x14ac:dyDescent="0.2">
      <c r="A8" s="137">
        <v>1</v>
      </c>
      <c r="B8" s="137">
        <v>2</v>
      </c>
      <c r="C8" s="139">
        <v>3</v>
      </c>
      <c r="D8" s="153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2" ht="21.75" customHeight="1" x14ac:dyDescent="0.2">
      <c r="A9" s="70">
        <v>1</v>
      </c>
      <c r="B9" s="415" t="s">
        <v>549</v>
      </c>
      <c r="C9" s="26" t="s">
        <v>799</v>
      </c>
      <c r="D9" s="437" t="s">
        <v>550</v>
      </c>
      <c r="E9" s="420">
        <v>768</v>
      </c>
      <c r="F9" s="422">
        <v>14500</v>
      </c>
      <c r="G9" s="26"/>
      <c r="H9" s="229"/>
      <c r="I9" s="229"/>
      <c r="J9" s="416" t="s">
        <v>551</v>
      </c>
      <c r="K9" s="415" t="s">
        <v>552</v>
      </c>
    </row>
    <row r="10" spans="1:12" ht="29.25" customHeight="1" x14ac:dyDescent="0.2">
      <c r="A10" s="70">
        <v>2</v>
      </c>
      <c r="B10" s="415" t="s">
        <v>553</v>
      </c>
      <c r="C10" s="26" t="s">
        <v>799</v>
      </c>
      <c r="D10" s="437" t="s">
        <v>554</v>
      </c>
      <c r="E10" s="421">
        <v>115</v>
      </c>
      <c r="F10" s="26">
        <v>1800</v>
      </c>
      <c r="G10" s="26"/>
      <c r="H10" s="229"/>
      <c r="I10" s="229"/>
      <c r="J10" s="416" t="s">
        <v>551</v>
      </c>
      <c r="K10" s="415" t="s">
        <v>552</v>
      </c>
    </row>
    <row r="11" spans="1:12" ht="21.75" customHeight="1" x14ac:dyDescent="0.2">
      <c r="A11" s="70">
        <v>3</v>
      </c>
      <c r="B11" s="425" t="s">
        <v>555</v>
      </c>
      <c r="C11" s="26" t="s">
        <v>799</v>
      </c>
      <c r="D11" s="437" t="s">
        <v>556</v>
      </c>
      <c r="E11" s="421">
        <v>109.64</v>
      </c>
      <c r="F11" s="422">
        <v>1550</v>
      </c>
      <c r="G11" s="417" t="s">
        <v>557</v>
      </c>
      <c r="H11" s="229" t="s">
        <v>558</v>
      </c>
      <c r="I11" s="229" t="s">
        <v>559</v>
      </c>
      <c r="J11" s="229"/>
      <c r="K11" s="26"/>
    </row>
    <row r="12" spans="1:12" ht="21.75" customHeight="1" x14ac:dyDescent="0.2">
      <c r="A12" s="70">
        <v>4</v>
      </c>
      <c r="B12" s="415" t="s">
        <v>560</v>
      </c>
      <c r="C12" s="26" t="s">
        <v>799</v>
      </c>
      <c r="D12" s="437" t="s">
        <v>556</v>
      </c>
      <c r="E12" s="421">
        <v>165.5</v>
      </c>
      <c r="F12" s="26">
        <v>1489.5</v>
      </c>
      <c r="G12" s="26"/>
      <c r="H12" s="229"/>
      <c r="I12" s="229"/>
      <c r="J12" s="416" t="s">
        <v>561</v>
      </c>
      <c r="K12" s="415" t="s">
        <v>562</v>
      </c>
    </row>
    <row r="13" spans="1:12" ht="21.75" customHeight="1" x14ac:dyDescent="0.2">
      <c r="A13" s="70">
        <v>5</v>
      </c>
      <c r="B13" s="418" t="s">
        <v>563</v>
      </c>
      <c r="C13" s="26" t="s">
        <v>799</v>
      </c>
      <c r="D13" s="437" t="s">
        <v>556</v>
      </c>
      <c r="E13" s="421">
        <v>100</v>
      </c>
      <c r="F13" s="26">
        <v>1250</v>
      </c>
      <c r="G13" s="26"/>
      <c r="H13" s="229"/>
      <c r="I13" s="229"/>
      <c r="J13" s="419" t="s">
        <v>565</v>
      </c>
      <c r="K13" s="418" t="s">
        <v>564</v>
      </c>
    </row>
    <row r="14" spans="1:12" ht="21.75" customHeight="1" x14ac:dyDescent="0.2">
      <c r="A14" s="70">
        <v>6</v>
      </c>
      <c r="B14" s="418" t="s">
        <v>569</v>
      </c>
      <c r="C14" s="26" t="s">
        <v>799</v>
      </c>
      <c r="D14" s="437" t="s">
        <v>570</v>
      </c>
      <c r="E14" s="422">
        <v>57.1</v>
      </c>
      <c r="F14" s="26">
        <v>1800</v>
      </c>
      <c r="G14" s="419" t="s">
        <v>566</v>
      </c>
      <c r="H14" s="229" t="s">
        <v>567</v>
      </c>
      <c r="I14" s="229" t="s">
        <v>568</v>
      </c>
      <c r="J14" s="229"/>
      <c r="K14" s="26"/>
    </row>
    <row r="15" spans="1:12" ht="21.75" customHeight="1" x14ac:dyDescent="0.2">
      <c r="A15" s="70">
        <v>7</v>
      </c>
      <c r="B15" s="418" t="s">
        <v>571</v>
      </c>
      <c r="C15" s="26" t="s">
        <v>799</v>
      </c>
      <c r="D15" s="437" t="s">
        <v>570</v>
      </c>
      <c r="E15" s="26">
        <v>107</v>
      </c>
      <c r="F15" s="26">
        <v>720</v>
      </c>
      <c r="G15" s="419" t="s">
        <v>574</v>
      </c>
      <c r="H15" s="229" t="s">
        <v>572</v>
      </c>
      <c r="I15" s="229" t="s">
        <v>573</v>
      </c>
      <c r="J15" s="229"/>
      <c r="K15" s="26"/>
    </row>
    <row r="16" spans="1:12" ht="21.75" customHeight="1" x14ac:dyDescent="0.2">
      <c r="A16" s="70">
        <v>8</v>
      </c>
      <c r="B16" s="415" t="s">
        <v>575</v>
      </c>
      <c r="C16" s="26" t="s">
        <v>799</v>
      </c>
      <c r="D16" s="437" t="s">
        <v>570</v>
      </c>
      <c r="E16" s="422">
        <v>101.18</v>
      </c>
      <c r="F16" s="26">
        <v>1875</v>
      </c>
      <c r="G16" s="416" t="s">
        <v>578</v>
      </c>
      <c r="H16" s="229" t="s">
        <v>576</v>
      </c>
      <c r="I16" s="229" t="s">
        <v>577</v>
      </c>
      <c r="J16" s="229"/>
      <c r="K16" s="26"/>
    </row>
    <row r="17" spans="1:11" ht="21.75" customHeight="1" x14ac:dyDescent="0.2">
      <c r="A17" s="70">
        <v>9</v>
      </c>
      <c r="B17" s="415" t="s">
        <v>582</v>
      </c>
      <c r="C17" s="26" t="s">
        <v>799</v>
      </c>
      <c r="D17" s="437" t="s">
        <v>583</v>
      </c>
      <c r="E17" s="422">
        <v>150</v>
      </c>
      <c r="F17" s="26">
        <v>1875</v>
      </c>
      <c r="G17" s="416" t="s">
        <v>579</v>
      </c>
      <c r="H17" s="229" t="s">
        <v>580</v>
      </c>
      <c r="I17" s="229" t="s">
        <v>581</v>
      </c>
      <c r="J17" s="229"/>
      <c r="K17" s="26"/>
    </row>
    <row r="18" spans="1:11" ht="21.75" customHeight="1" x14ac:dyDescent="0.2">
      <c r="A18" s="70">
        <v>10</v>
      </c>
      <c r="B18" s="415" t="s">
        <v>584</v>
      </c>
      <c r="C18" s="26" t="s">
        <v>799</v>
      </c>
      <c r="D18" s="437" t="s">
        <v>570</v>
      </c>
      <c r="E18" s="26">
        <v>121.54</v>
      </c>
      <c r="F18" s="26">
        <v>2000</v>
      </c>
      <c r="G18" s="416" t="s">
        <v>587</v>
      </c>
      <c r="H18" s="229" t="s">
        <v>585</v>
      </c>
      <c r="I18" s="229" t="s">
        <v>586</v>
      </c>
      <c r="J18" s="229"/>
      <c r="K18" s="26"/>
    </row>
    <row r="19" spans="1:11" ht="21.75" customHeight="1" x14ac:dyDescent="0.2">
      <c r="A19" s="70">
        <v>11</v>
      </c>
      <c r="B19" s="415" t="s">
        <v>588</v>
      </c>
      <c r="C19" s="26" t="s">
        <v>799</v>
      </c>
      <c r="D19" s="437" t="s">
        <v>570</v>
      </c>
      <c r="E19" s="26">
        <v>77.739999999999995</v>
      </c>
      <c r="F19" s="421">
        <v>1700</v>
      </c>
      <c r="G19" s="416" t="s">
        <v>591</v>
      </c>
      <c r="H19" s="229" t="s">
        <v>589</v>
      </c>
      <c r="I19" s="229" t="s">
        <v>590</v>
      </c>
      <c r="J19" s="229"/>
      <c r="K19" s="26"/>
    </row>
    <row r="20" spans="1:11" ht="21.75" customHeight="1" x14ac:dyDescent="0.2">
      <c r="A20" s="70">
        <v>12</v>
      </c>
      <c r="B20" s="415" t="s">
        <v>595</v>
      </c>
      <c r="C20" s="26" t="s">
        <v>799</v>
      </c>
      <c r="D20" s="437" t="s">
        <v>570</v>
      </c>
      <c r="E20" s="26">
        <v>129.09</v>
      </c>
      <c r="F20" s="421">
        <v>875</v>
      </c>
      <c r="G20" s="416" t="s">
        <v>592</v>
      </c>
      <c r="H20" s="229" t="s">
        <v>593</v>
      </c>
      <c r="I20" s="229" t="s">
        <v>594</v>
      </c>
      <c r="J20" s="229"/>
      <c r="K20" s="26"/>
    </row>
    <row r="21" spans="1:11" ht="21.75" customHeight="1" x14ac:dyDescent="0.2">
      <c r="A21" s="70">
        <v>13</v>
      </c>
      <c r="B21" s="415" t="s">
        <v>599</v>
      </c>
      <c r="C21" s="26" t="s">
        <v>799</v>
      </c>
      <c r="D21" s="437" t="s">
        <v>600</v>
      </c>
      <c r="E21" s="26">
        <v>128.78</v>
      </c>
      <c r="F21" s="423">
        <v>625</v>
      </c>
      <c r="G21" s="416" t="s">
        <v>596</v>
      </c>
      <c r="H21" s="229" t="s">
        <v>597</v>
      </c>
      <c r="I21" s="229" t="s">
        <v>598</v>
      </c>
      <c r="J21" s="229"/>
      <c r="K21" s="26"/>
    </row>
    <row r="22" spans="1:11" ht="21.75" customHeight="1" x14ac:dyDescent="0.2">
      <c r="A22" s="70">
        <v>14</v>
      </c>
      <c r="B22" s="415" t="s">
        <v>603</v>
      </c>
      <c r="C22" s="26" t="s">
        <v>799</v>
      </c>
      <c r="D22" s="437" t="s">
        <v>570</v>
      </c>
      <c r="E22" s="26">
        <v>134.26</v>
      </c>
      <c r="F22" s="26">
        <v>1800</v>
      </c>
      <c r="G22" s="416" t="s">
        <v>601</v>
      </c>
      <c r="H22" s="229" t="s">
        <v>535</v>
      </c>
      <c r="I22" s="229" t="s">
        <v>602</v>
      </c>
      <c r="J22" s="229"/>
      <c r="K22" s="26"/>
    </row>
    <row r="23" spans="1:11" ht="21.75" customHeight="1" x14ac:dyDescent="0.2">
      <c r="A23" s="70">
        <v>15</v>
      </c>
      <c r="B23" s="415" t="s">
        <v>607</v>
      </c>
      <c r="C23" s="26" t="s">
        <v>799</v>
      </c>
      <c r="D23" s="437" t="s">
        <v>570</v>
      </c>
      <c r="E23" s="26">
        <v>109.38</v>
      </c>
      <c r="F23" s="26">
        <v>700</v>
      </c>
      <c r="G23" s="416" t="s">
        <v>604</v>
      </c>
      <c r="H23" s="229" t="s">
        <v>605</v>
      </c>
      <c r="I23" s="229" t="s">
        <v>606</v>
      </c>
      <c r="J23" s="229"/>
      <c r="K23" s="26"/>
    </row>
    <row r="24" spans="1:11" ht="21.75" customHeight="1" x14ac:dyDescent="0.2">
      <c r="A24" s="70">
        <v>16</v>
      </c>
      <c r="B24" s="415" t="s">
        <v>611</v>
      </c>
      <c r="C24" s="26" t="s">
        <v>799</v>
      </c>
      <c r="D24" s="437" t="s">
        <v>570</v>
      </c>
      <c r="E24" s="26">
        <v>121.3</v>
      </c>
      <c r="F24" s="26">
        <v>625</v>
      </c>
      <c r="G24" s="416" t="s">
        <v>608</v>
      </c>
      <c r="H24" s="229" t="s">
        <v>609</v>
      </c>
      <c r="I24" s="229" t="s">
        <v>610</v>
      </c>
      <c r="J24" s="229"/>
      <c r="K24" s="26"/>
    </row>
    <row r="25" spans="1:11" ht="21.75" customHeight="1" x14ac:dyDescent="0.2">
      <c r="A25" s="70">
        <v>17</v>
      </c>
      <c r="B25" s="415" t="s">
        <v>615</v>
      </c>
      <c r="C25" s="26" t="s">
        <v>799</v>
      </c>
      <c r="D25" s="437" t="s">
        <v>556</v>
      </c>
      <c r="E25" s="26">
        <v>45</v>
      </c>
      <c r="F25" s="26">
        <v>625</v>
      </c>
      <c r="G25" s="416" t="s">
        <v>612</v>
      </c>
      <c r="H25" s="229" t="s">
        <v>613</v>
      </c>
      <c r="I25" s="229" t="s">
        <v>614</v>
      </c>
      <c r="J25" s="229"/>
      <c r="K25" s="26"/>
    </row>
    <row r="26" spans="1:11" ht="21.75" customHeight="1" x14ac:dyDescent="0.2">
      <c r="A26" s="70">
        <v>18</v>
      </c>
      <c r="B26" s="415" t="s">
        <v>619</v>
      </c>
      <c r="C26" s="26" t="s">
        <v>799</v>
      </c>
      <c r="D26" s="437" t="s">
        <v>556</v>
      </c>
      <c r="E26" s="26">
        <v>86</v>
      </c>
      <c r="F26" s="26">
        <v>1000</v>
      </c>
      <c r="G26" s="416" t="s">
        <v>616</v>
      </c>
      <c r="H26" s="229" t="s">
        <v>617</v>
      </c>
      <c r="I26" s="229" t="s">
        <v>618</v>
      </c>
      <c r="J26" s="229"/>
      <c r="K26" s="26"/>
    </row>
    <row r="27" spans="1:11" ht="21.75" customHeight="1" x14ac:dyDescent="0.2">
      <c r="A27" s="70">
        <v>19</v>
      </c>
      <c r="B27" s="425" t="s">
        <v>622</v>
      </c>
      <c r="C27" s="26" t="s">
        <v>799</v>
      </c>
      <c r="D27" s="437" t="s">
        <v>570</v>
      </c>
      <c r="E27" s="26">
        <v>47.28</v>
      </c>
      <c r="F27" s="26">
        <v>950</v>
      </c>
      <c r="G27" s="424">
        <v>21001014812</v>
      </c>
      <c r="H27" s="229" t="s">
        <v>620</v>
      </c>
      <c r="I27" s="229" t="s">
        <v>621</v>
      </c>
      <c r="J27" s="229"/>
      <c r="K27" s="26"/>
    </row>
    <row r="28" spans="1:11" ht="21.75" customHeight="1" x14ac:dyDescent="0.2">
      <c r="A28" s="70">
        <v>20</v>
      </c>
      <c r="B28" s="425" t="s">
        <v>625</v>
      </c>
      <c r="C28" s="26" t="s">
        <v>799</v>
      </c>
      <c r="D28" s="437" t="s">
        <v>570</v>
      </c>
      <c r="E28" s="26">
        <v>205.4</v>
      </c>
      <c r="F28" s="26">
        <v>700</v>
      </c>
      <c r="G28" s="424">
        <v>21001005336</v>
      </c>
      <c r="H28" s="229" t="s">
        <v>623</v>
      </c>
      <c r="I28" s="229" t="s">
        <v>624</v>
      </c>
      <c r="J28" s="229"/>
      <c r="K28" s="26"/>
    </row>
    <row r="29" spans="1:11" ht="21.75" customHeight="1" x14ac:dyDescent="0.2">
      <c r="A29" s="70">
        <v>21</v>
      </c>
      <c r="B29" s="415" t="s">
        <v>629</v>
      </c>
      <c r="C29" s="26" t="s">
        <v>799</v>
      </c>
      <c r="D29" s="437" t="s">
        <v>570</v>
      </c>
      <c r="E29" s="26">
        <v>103.5</v>
      </c>
      <c r="F29" s="26">
        <v>700</v>
      </c>
      <c r="G29" s="416" t="s">
        <v>626</v>
      </c>
      <c r="H29" s="229" t="s">
        <v>627</v>
      </c>
      <c r="I29" s="229" t="s">
        <v>628</v>
      </c>
      <c r="J29" s="229"/>
      <c r="K29" s="26"/>
    </row>
    <row r="30" spans="1:11" ht="21.75" customHeight="1" x14ac:dyDescent="0.2">
      <c r="A30" s="70">
        <v>22</v>
      </c>
      <c r="B30" s="415" t="s">
        <v>633</v>
      </c>
      <c r="C30" s="26" t="s">
        <v>799</v>
      </c>
      <c r="D30" s="437" t="s">
        <v>570</v>
      </c>
      <c r="E30" s="26">
        <v>14.62</v>
      </c>
      <c r="F30" s="26">
        <v>625</v>
      </c>
      <c r="G30" s="416" t="s">
        <v>630</v>
      </c>
      <c r="H30" s="229" t="s">
        <v>631</v>
      </c>
      <c r="I30" s="229" t="s">
        <v>632</v>
      </c>
      <c r="J30" s="229"/>
      <c r="K30" s="26"/>
    </row>
    <row r="31" spans="1:11" ht="21.75" customHeight="1" x14ac:dyDescent="0.2">
      <c r="A31" s="70">
        <v>23</v>
      </c>
      <c r="B31" s="415" t="s">
        <v>636</v>
      </c>
      <c r="C31" s="26" t="s">
        <v>799</v>
      </c>
      <c r="D31" s="437" t="s">
        <v>570</v>
      </c>
      <c r="E31" s="26">
        <v>180.8</v>
      </c>
      <c r="F31" s="26">
        <v>3000</v>
      </c>
      <c r="G31" s="416" t="s">
        <v>634</v>
      </c>
      <c r="H31" s="229" t="s">
        <v>623</v>
      </c>
      <c r="I31" s="229" t="s">
        <v>635</v>
      </c>
      <c r="J31" s="229"/>
      <c r="K31" s="26"/>
    </row>
    <row r="32" spans="1:11" ht="21.75" customHeight="1" x14ac:dyDescent="0.2">
      <c r="A32" s="70">
        <v>24</v>
      </c>
      <c r="B32" s="415" t="s">
        <v>639</v>
      </c>
      <c r="C32" s="26" t="s">
        <v>799</v>
      </c>
      <c r="D32" s="437" t="s">
        <v>556</v>
      </c>
      <c r="E32" s="26">
        <v>56.5</v>
      </c>
      <c r="F32" s="26">
        <v>312.5</v>
      </c>
      <c r="G32" s="416" t="s">
        <v>637</v>
      </c>
      <c r="H32" s="229" t="s">
        <v>523</v>
      </c>
      <c r="I32" s="229" t="s">
        <v>638</v>
      </c>
      <c r="J32" s="229"/>
      <c r="K32" s="26"/>
    </row>
    <row r="33" spans="1:11" ht="21.75" customHeight="1" x14ac:dyDescent="0.2">
      <c r="A33" s="70">
        <v>25</v>
      </c>
      <c r="B33" s="415" t="s">
        <v>643</v>
      </c>
      <c r="C33" s="26" t="s">
        <v>799</v>
      </c>
      <c r="D33" s="437" t="s">
        <v>570</v>
      </c>
      <c r="E33" s="26">
        <v>153.35</v>
      </c>
      <c r="F33" s="26">
        <v>700</v>
      </c>
      <c r="G33" s="416" t="s">
        <v>640</v>
      </c>
      <c r="H33" s="229" t="s">
        <v>641</v>
      </c>
      <c r="I33" s="229" t="s">
        <v>642</v>
      </c>
      <c r="J33" s="229"/>
      <c r="K33" s="26"/>
    </row>
    <row r="34" spans="1:11" ht="21.75" customHeight="1" x14ac:dyDescent="0.2">
      <c r="A34" s="70">
        <v>26</v>
      </c>
      <c r="B34" s="415" t="s">
        <v>646</v>
      </c>
      <c r="C34" s="26" t="s">
        <v>799</v>
      </c>
      <c r="D34" s="437" t="s">
        <v>570</v>
      </c>
      <c r="E34" s="422">
        <v>60</v>
      </c>
      <c r="F34" s="26">
        <v>375</v>
      </c>
      <c r="G34" s="416" t="s">
        <v>644</v>
      </c>
      <c r="H34" s="229" t="s">
        <v>520</v>
      </c>
      <c r="I34" s="229" t="s">
        <v>645</v>
      </c>
      <c r="J34" s="229"/>
      <c r="K34" s="26"/>
    </row>
    <row r="35" spans="1:11" ht="21.75" customHeight="1" x14ac:dyDescent="0.2">
      <c r="A35" s="70">
        <v>27</v>
      </c>
      <c r="B35" s="415" t="s">
        <v>649</v>
      </c>
      <c r="C35" s="26" t="s">
        <v>799</v>
      </c>
      <c r="D35" s="437" t="s">
        <v>556</v>
      </c>
      <c r="E35" s="26">
        <v>70</v>
      </c>
      <c r="F35" s="26">
        <v>700</v>
      </c>
      <c r="G35" s="26"/>
      <c r="H35" s="229"/>
      <c r="I35" s="229"/>
      <c r="J35" s="416" t="s">
        <v>647</v>
      </c>
      <c r="K35" s="415" t="s">
        <v>648</v>
      </c>
    </row>
    <row r="36" spans="1:11" ht="21.75" customHeight="1" x14ac:dyDescent="0.2">
      <c r="A36" s="70">
        <v>28</v>
      </c>
      <c r="B36" s="415" t="s">
        <v>652</v>
      </c>
      <c r="C36" s="26" t="s">
        <v>799</v>
      </c>
      <c r="D36" s="437" t="s">
        <v>570</v>
      </c>
      <c r="E36" s="422">
        <v>70</v>
      </c>
      <c r="F36" s="26">
        <v>562.5</v>
      </c>
      <c r="G36" s="416" t="s">
        <v>650</v>
      </c>
      <c r="H36" s="229" t="s">
        <v>651</v>
      </c>
      <c r="I36" s="229" t="s">
        <v>621</v>
      </c>
      <c r="J36" s="229"/>
      <c r="K36" s="26"/>
    </row>
    <row r="37" spans="1:11" ht="21.75" customHeight="1" x14ac:dyDescent="0.2">
      <c r="A37" s="70">
        <v>29</v>
      </c>
      <c r="B37" s="415" t="s">
        <v>656</v>
      </c>
      <c r="C37" s="26" t="s">
        <v>799</v>
      </c>
      <c r="D37" s="437" t="s">
        <v>570</v>
      </c>
      <c r="E37" s="26">
        <v>48</v>
      </c>
      <c r="F37" s="26">
        <v>625</v>
      </c>
      <c r="G37" s="416" t="s">
        <v>653</v>
      </c>
      <c r="H37" s="229" t="s">
        <v>654</v>
      </c>
      <c r="I37" s="229" t="s">
        <v>655</v>
      </c>
      <c r="J37" s="229"/>
      <c r="K37" s="26"/>
    </row>
    <row r="38" spans="1:11" ht="21.75" customHeight="1" x14ac:dyDescent="0.2">
      <c r="A38" s="70">
        <v>30</v>
      </c>
      <c r="B38" s="415" t="s">
        <v>660</v>
      </c>
      <c r="C38" s="26" t="s">
        <v>799</v>
      </c>
      <c r="D38" s="437" t="s">
        <v>570</v>
      </c>
      <c r="E38" s="26">
        <v>50</v>
      </c>
      <c r="F38" s="26">
        <v>300</v>
      </c>
      <c r="G38" s="416" t="s">
        <v>657</v>
      </c>
      <c r="H38" s="229" t="s">
        <v>658</v>
      </c>
      <c r="I38" s="229" t="s">
        <v>659</v>
      </c>
      <c r="J38" s="229"/>
      <c r="K38" s="26"/>
    </row>
    <row r="39" spans="1:11" ht="21.75" customHeight="1" x14ac:dyDescent="0.2">
      <c r="A39" s="70">
        <v>31</v>
      </c>
      <c r="B39" s="415" t="s">
        <v>663</v>
      </c>
      <c r="C39" s="26" t="s">
        <v>799</v>
      </c>
      <c r="D39" s="437" t="s">
        <v>556</v>
      </c>
      <c r="E39" s="26">
        <v>147.5</v>
      </c>
      <c r="F39" s="26">
        <v>2000</v>
      </c>
      <c r="G39" s="416" t="s">
        <v>661</v>
      </c>
      <c r="H39" s="229" t="s">
        <v>572</v>
      </c>
      <c r="I39" s="229" t="s">
        <v>662</v>
      </c>
      <c r="J39" s="229"/>
      <c r="K39" s="26"/>
    </row>
    <row r="40" spans="1:11" ht="21.75" customHeight="1" x14ac:dyDescent="0.2">
      <c r="A40" s="70">
        <v>32</v>
      </c>
      <c r="B40" s="415" t="s">
        <v>667</v>
      </c>
      <c r="C40" s="26" t="s">
        <v>799</v>
      </c>
      <c r="D40" s="437" t="s">
        <v>570</v>
      </c>
      <c r="E40" s="26">
        <v>88.19</v>
      </c>
      <c r="F40" s="26">
        <v>500</v>
      </c>
      <c r="G40" s="416" t="s">
        <v>664</v>
      </c>
      <c r="H40" s="229" t="s">
        <v>665</v>
      </c>
      <c r="I40" s="229" t="s">
        <v>666</v>
      </c>
      <c r="J40" s="229"/>
      <c r="K40" s="26"/>
    </row>
    <row r="41" spans="1:11" ht="21.75" customHeight="1" x14ac:dyDescent="0.2">
      <c r="A41" s="70">
        <v>33</v>
      </c>
      <c r="B41" s="415" t="s">
        <v>671</v>
      </c>
      <c r="C41" s="26" t="s">
        <v>799</v>
      </c>
      <c r="D41" s="437" t="s">
        <v>556</v>
      </c>
      <c r="E41" s="26">
        <v>43</v>
      </c>
      <c r="F41" s="26">
        <v>625</v>
      </c>
      <c r="G41" s="416" t="s">
        <v>668</v>
      </c>
      <c r="H41" s="229" t="s">
        <v>669</v>
      </c>
      <c r="I41" s="229" t="s">
        <v>670</v>
      </c>
      <c r="J41" s="229"/>
      <c r="K41" s="26"/>
    </row>
    <row r="42" spans="1:11" ht="21.75" customHeight="1" x14ac:dyDescent="0.2">
      <c r="A42" s="70">
        <v>34</v>
      </c>
      <c r="B42" s="415" t="s">
        <v>676</v>
      </c>
      <c r="C42" s="26" t="s">
        <v>799</v>
      </c>
      <c r="D42" s="437" t="s">
        <v>675</v>
      </c>
      <c r="E42" s="26">
        <v>108.5</v>
      </c>
      <c r="F42" s="26">
        <v>550</v>
      </c>
      <c r="G42" s="416" t="s">
        <v>672</v>
      </c>
      <c r="H42" s="229" t="s">
        <v>673</v>
      </c>
      <c r="I42" s="229" t="s">
        <v>674</v>
      </c>
      <c r="J42" s="229"/>
      <c r="K42" s="26"/>
    </row>
    <row r="43" spans="1:11" ht="21.75" customHeight="1" x14ac:dyDescent="0.2">
      <c r="A43" s="70">
        <v>35</v>
      </c>
      <c r="B43" s="415" t="s">
        <v>680</v>
      </c>
      <c r="C43" s="26" t="s">
        <v>799</v>
      </c>
      <c r="D43" s="437" t="s">
        <v>570</v>
      </c>
      <c r="E43" s="26">
        <v>62</v>
      </c>
      <c r="F43" s="26">
        <v>625</v>
      </c>
      <c r="G43" s="416" t="s">
        <v>677</v>
      </c>
      <c r="H43" s="229" t="s">
        <v>678</v>
      </c>
      <c r="I43" s="229" t="s">
        <v>679</v>
      </c>
      <c r="J43" s="229"/>
      <c r="K43" s="26"/>
    </row>
    <row r="44" spans="1:11" ht="21.75" customHeight="1" x14ac:dyDescent="0.2">
      <c r="A44" s="70">
        <v>36</v>
      </c>
      <c r="B44" s="415" t="s">
        <v>684</v>
      </c>
      <c r="C44" s="26" t="s">
        <v>799</v>
      </c>
      <c r="D44" s="437" t="s">
        <v>570</v>
      </c>
      <c r="E44" s="26">
        <v>196</v>
      </c>
      <c r="F44" s="26">
        <v>2125</v>
      </c>
      <c r="G44" s="416" t="s">
        <v>681</v>
      </c>
      <c r="H44" s="229" t="s">
        <v>682</v>
      </c>
      <c r="I44" s="229" t="s">
        <v>683</v>
      </c>
      <c r="J44" s="229"/>
      <c r="K44" s="26"/>
    </row>
    <row r="45" spans="1:11" ht="21.75" customHeight="1" x14ac:dyDescent="0.2">
      <c r="A45" s="70">
        <v>37</v>
      </c>
      <c r="B45" s="415" t="s">
        <v>687</v>
      </c>
      <c r="C45" s="26" t="s">
        <v>799</v>
      </c>
      <c r="D45" s="437" t="s">
        <v>570</v>
      </c>
      <c r="E45" s="26">
        <v>97.31</v>
      </c>
      <c r="F45" s="26">
        <v>1250</v>
      </c>
      <c r="G45" s="416" t="s">
        <v>685</v>
      </c>
      <c r="H45" s="229" t="s">
        <v>783</v>
      </c>
      <c r="I45" s="229" t="s">
        <v>686</v>
      </c>
      <c r="J45" s="229"/>
      <c r="K45" s="26"/>
    </row>
    <row r="46" spans="1:11" ht="21.75" customHeight="1" x14ac:dyDescent="0.2">
      <c r="A46" s="70">
        <v>38</v>
      </c>
      <c r="B46" s="415" t="s">
        <v>689</v>
      </c>
      <c r="C46" s="26" t="s">
        <v>799</v>
      </c>
      <c r="D46" s="437" t="s">
        <v>570</v>
      </c>
      <c r="E46" s="26">
        <v>45</v>
      </c>
      <c r="F46" s="26">
        <v>625</v>
      </c>
      <c r="G46" s="416" t="s">
        <v>688</v>
      </c>
      <c r="H46" s="229" t="s">
        <v>641</v>
      </c>
      <c r="I46" s="229" t="s">
        <v>606</v>
      </c>
      <c r="J46" s="229"/>
      <c r="K46" s="26"/>
    </row>
    <row r="47" spans="1:11" ht="21.75" customHeight="1" x14ac:dyDescent="0.2">
      <c r="A47" s="70">
        <v>39</v>
      </c>
      <c r="B47" s="415" t="s">
        <v>693</v>
      </c>
      <c r="C47" s="26" t="s">
        <v>799</v>
      </c>
      <c r="D47" s="437" t="s">
        <v>570</v>
      </c>
      <c r="E47" s="26">
        <v>19.5</v>
      </c>
      <c r="F47" s="26">
        <v>687.5</v>
      </c>
      <c r="G47" s="416" t="s">
        <v>690</v>
      </c>
      <c r="H47" s="229" t="s">
        <v>691</v>
      </c>
      <c r="I47" s="229" t="s">
        <v>692</v>
      </c>
      <c r="J47" s="229"/>
      <c r="K47" s="26"/>
    </row>
    <row r="48" spans="1:11" ht="21.75" customHeight="1" x14ac:dyDescent="0.2">
      <c r="A48" s="70">
        <v>40</v>
      </c>
      <c r="B48" s="415" t="s">
        <v>697</v>
      </c>
      <c r="C48" s="26" t="s">
        <v>799</v>
      </c>
      <c r="D48" s="437" t="s">
        <v>570</v>
      </c>
      <c r="E48" s="26">
        <v>32</v>
      </c>
      <c r="F48" s="26">
        <v>600</v>
      </c>
      <c r="G48" s="416" t="s">
        <v>694</v>
      </c>
      <c r="H48" s="229" t="s">
        <v>695</v>
      </c>
      <c r="I48" s="229" t="s">
        <v>696</v>
      </c>
      <c r="J48" s="229"/>
      <c r="K48" s="26"/>
    </row>
    <row r="49" spans="1:11" ht="21.75" customHeight="1" x14ac:dyDescent="0.2">
      <c r="A49" s="70">
        <v>41</v>
      </c>
      <c r="B49" s="415" t="s">
        <v>700</v>
      </c>
      <c r="C49" s="26" t="s">
        <v>799</v>
      </c>
      <c r="D49" s="437" t="s">
        <v>583</v>
      </c>
      <c r="E49" s="422">
        <v>278.5</v>
      </c>
      <c r="F49" s="26">
        <v>1500</v>
      </c>
      <c r="G49" s="416" t="s">
        <v>698</v>
      </c>
      <c r="H49" s="229" t="s">
        <v>589</v>
      </c>
      <c r="I49" s="229" t="s">
        <v>699</v>
      </c>
      <c r="J49" s="229"/>
      <c r="K49" s="26"/>
    </row>
    <row r="50" spans="1:11" ht="21.75" customHeight="1" x14ac:dyDescent="0.2">
      <c r="A50" s="70">
        <v>42</v>
      </c>
      <c r="B50" s="415" t="s">
        <v>703</v>
      </c>
      <c r="C50" s="26" t="s">
        <v>799</v>
      </c>
      <c r="D50" s="437" t="s">
        <v>570</v>
      </c>
      <c r="E50" s="26">
        <v>54</v>
      </c>
      <c r="F50" s="26">
        <v>625</v>
      </c>
      <c r="G50" s="416" t="s">
        <v>701</v>
      </c>
      <c r="H50" s="229" t="s">
        <v>597</v>
      </c>
      <c r="I50" s="229" t="s">
        <v>702</v>
      </c>
      <c r="J50" s="229"/>
      <c r="K50" s="26"/>
    </row>
    <row r="51" spans="1:11" ht="21.75" customHeight="1" x14ac:dyDescent="0.2">
      <c r="A51" s="70">
        <v>43</v>
      </c>
      <c r="B51" s="415" t="s">
        <v>706</v>
      </c>
      <c r="C51" s="26" t="s">
        <v>799</v>
      </c>
      <c r="D51" s="437" t="s">
        <v>570</v>
      </c>
      <c r="E51" s="422">
        <v>171.9</v>
      </c>
      <c r="F51" s="26">
        <v>820</v>
      </c>
      <c r="G51" s="26"/>
      <c r="H51" s="229"/>
      <c r="I51" s="229"/>
      <c r="J51" s="416" t="s">
        <v>704</v>
      </c>
      <c r="K51" s="415" t="s">
        <v>705</v>
      </c>
    </row>
    <row r="52" spans="1:11" ht="21.75" customHeight="1" x14ac:dyDescent="0.2">
      <c r="A52" s="70">
        <v>44</v>
      </c>
      <c r="B52" s="415" t="s">
        <v>710</v>
      </c>
      <c r="C52" s="26" t="s">
        <v>799</v>
      </c>
      <c r="D52" s="437" t="s">
        <v>583</v>
      </c>
      <c r="E52" s="26">
        <v>52.7</v>
      </c>
      <c r="F52" s="26">
        <v>750</v>
      </c>
      <c r="G52" s="416" t="s">
        <v>707</v>
      </c>
      <c r="H52" s="416" t="s">
        <v>708</v>
      </c>
      <c r="I52" s="229" t="s">
        <v>709</v>
      </c>
      <c r="J52" s="229"/>
      <c r="K52" s="26"/>
    </row>
    <row r="53" spans="1:11" ht="21.75" customHeight="1" x14ac:dyDescent="0.2">
      <c r="A53" s="70">
        <v>45</v>
      </c>
      <c r="B53" s="415" t="s">
        <v>715</v>
      </c>
      <c r="C53" s="26" t="s">
        <v>799</v>
      </c>
      <c r="D53" s="437" t="s">
        <v>714</v>
      </c>
      <c r="E53" s="26">
        <v>75</v>
      </c>
      <c r="F53" s="26">
        <v>375</v>
      </c>
      <c r="G53" s="416" t="s">
        <v>711</v>
      </c>
      <c r="H53" s="229" t="s">
        <v>712</v>
      </c>
      <c r="I53" s="229" t="s">
        <v>713</v>
      </c>
      <c r="J53" s="229"/>
      <c r="K53" s="26"/>
    </row>
    <row r="54" spans="1:11" ht="21.75" customHeight="1" x14ac:dyDescent="0.2">
      <c r="A54" s="70">
        <v>46</v>
      </c>
      <c r="B54" s="415" t="s">
        <v>718</v>
      </c>
      <c r="C54" s="26" t="s">
        <v>799</v>
      </c>
      <c r="D54" s="437" t="s">
        <v>570</v>
      </c>
      <c r="E54" s="26">
        <v>41.73</v>
      </c>
      <c r="F54" s="26">
        <v>250</v>
      </c>
      <c r="G54" s="416" t="s">
        <v>716</v>
      </c>
      <c r="H54" s="229" t="s">
        <v>572</v>
      </c>
      <c r="I54" s="229" t="s">
        <v>717</v>
      </c>
      <c r="J54" s="229"/>
      <c r="K54" s="26"/>
    </row>
    <row r="55" spans="1:11" ht="21.75" customHeight="1" x14ac:dyDescent="0.2">
      <c r="A55" s="70">
        <v>47</v>
      </c>
      <c r="B55" s="415" t="s">
        <v>722</v>
      </c>
      <c r="C55" s="26" t="s">
        <v>799</v>
      </c>
      <c r="D55" s="437" t="s">
        <v>570</v>
      </c>
      <c r="E55" s="26">
        <v>75.48</v>
      </c>
      <c r="F55" s="26">
        <v>750</v>
      </c>
      <c r="G55" s="416" t="s">
        <v>719</v>
      </c>
      <c r="H55" s="229" t="s">
        <v>720</v>
      </c>
      <c r="I55" s="229" t="s">
        <v>721</v>
      </c>
      <c r="J55" s="229"/>
      <c r="K55" s="26"/>
    </row>
    <row r="56" spans="1:11" ht="21.75" customHeight="1" x14ac:dyDescent="0.2">
      <c r="A56" s="70">
        <v>48</v>
      </c>
      <c r="B56" s="424" t="s">
        <v>724</v>
      </c>
      <c r="C56" s="26" t="s">
        <v>799</v>
      </c>
      <c r="D56" s="437" t="s">
        <v>570</v>
      </c>
      <c r="E56" s="26">
        <v>192.1</v>
      </c>
      <c r="F56" s="26">
        <v>920</v>
      </c>
      <c r="G56" s="424">
        <v>20001008890</v>
      </c>
      <c r="H56" s="229" t="s">
        <v>535</v>
      </c>
      <c r="I56" s="229" t="s">
        <v>723</v>
      </c>
      <c r="J56" s="229"/>
      <c r="K56" s="26"/>
    </row>
    <row r="57" spans="1:11" ht="21.75" customHeight="1" x14ac:dyDescent="0.2">
      <c r="A57" s="70">
        <v>49</v>
      </c>
      <c r="B57" s="424" t="s">
        <v>728</v>
      </c>
      <c r="C57" s="26" t="s">
        <v>799</v>
      </c>
      <c r="D57" s="437" t="s">
        <v>583</v>
      </c>
      <c r="E57" s="26">
        <v>618</v>
      </c>
      <c r="F57" s="26">
        <v>480</v>
      </c>
      <c r="G57" s="426" t="s">
        <v>725</v>
      </c>
      <c r="H57" s="229" t="s">
        <v>726</v>
      </c>
      <c r="I57" s="229" t="s">
        <v>727</v>
      </c>
      <c r="J57" s="229"/>
      <c r="K57" s="26"/>
    </row>
    <row r="58" spans="1:11" ht="21.75" customHeight="1" x14ac:dyDescent="0.2">
      <c r="A58" s="70">
        <v>50</v>
      </c>
      <c r="B58" s="425" t="s">
        <v>732</v>
      </c>
      <c r="C58" s="26" t="s">
        <v>799</v>
      </c>
      <c r="D58" s="437" t="s">
        <v>583</v>
      </c>
      <c r="E58" s="422">
        <v>39</v>
      </c>
      <c r="F58" s="26">
        <v>375</v>
      </c>
      <c r="G58" s="426" t="s">
        <v>729</v>
      </c>
      <c r="H58" s="229" t="s">
        <v>730</v>
      </c>
      <c r="I58" s="229" t="s">
        <v>731</v>
      </c>
      <c r="J58" s="229"/>
      <c r="K58" s="26"/>
    </row>
    <row r="59" spans="1:11" ht="21.75" customHeight="1" x14ac:dyDescent="0.2">
      <c r="A59" s="70">
        <v>51</v>
      </c>
      <c r="B59" s="425" t="s">
        <v>736</v>
      </c>
      <c r="C59" s="26" t="s">
        <v>799</v>
      </c>
      <c r="D59" s="437" t="s">
        <v>570</v>
      </c>
      <c r="E59" s="26">
        <v>51</v>
      </c>
      <c r="F59" s="26">
        <v>437.5</v>
      </c>
      <c r="G59" s="426" t="s">
        <v>733</v>
      </c>
      <c r="H59" s="229" t="s">
        <v>734</v>
      </c>
      <c r="I59" s="229" t="s">
        <v>735</v>
      </c>
      <c r="J59" s="229"/>
      <c r="K59" s="26"/>
    </row>
    <row r="60" spans="1:11" ht="21.75" customHeight="1" x14ac:dyDescent="0.2">
      <c r="A60" s="70">
        <v>52</v>
      </c>
      <c r="B60" s="425" t="s">
        <v>739</v>
      </c>
      <c r="C60" s="26" t="s">
        <v>799</v>
      </c>
      <c r="D60" s="437" t="s">
        <v>583</v>
      </c>
      <c r="E60" s="26">
        <v>90</v>
      </c>
      <c r="F60" s="26">
        <v>500</v>
      </c>
      <c r="G60" s="426" t="s">
        <v>737</v>
      </c>
      <c r="H60" s="229" t="s">
        <v>726</v>
      </c>
      <c r="I60" s="229" t="s">
        <v>738</v>
      </c>
      <c r="J60" s="229"/>
      <c r="K60" s="26"/>
    </row>
    <row r="61" spans="1:11" ht="21.75" customHeight="1" x14ac:dyDescent="0.2">
      <c r="A61" s="70">
        <v>53</v>
      </c>
      <c r="B61" s="415" t="s">
        <v>743</v>
      </c>
      <c r="C61" s="26" t="s">
        <v>799</v>
      </c>
      <c r="D61" s="437" t="s">
        <v>583</v>
      </c>
      <c r="E61" s="26">
        <v>94.8</v>
      </c>
      <c r="F61" s="26">
        <v>625</v>
      </c>
      <c r="G61" s="416" t="s">
        <v>740</v>
      </c>
      <c r="H61" s="229" t="s">
        <v>741</v>
      </c>
      <c r="I61" s="229" t="s">
        <v>742</v>
      </c>
      <c r="J61" s="229"/>
      <c r="K61" s="26"/>
    </row>
    <row r="62" spans="1:11" ht="15" x14ac:dyDescent="0.2">
      <c r="A62" s="70"/>
      <c r="B62" s="26"/>
      <c r="C62" s="26"/>
      <c r="D62" s="437"/>
      <c r="E62" s="26"/>
      <c r="F62" s="26"/>
      <c r="G62" s="26"/>
      <c r="H62" s="229"/>
      <c r="I62" s="229"/>
      <c r="J62" s="229"/>
      <c r="K62" s="26"/>
    </row>
    <row r="63" spans="1:11" ht="15" x14ac:dyDescent="0.2">
      <c r="A63" s="70"/>
      <c r="B63" s="26"/>
      <c r="C63" s="26"/>
      <c r="D63" s="437"/>
      <c r="E63" s="26"/>
      <c r="F63" s="26"/>
      <c r="G63" s="26"/>
      <c r="H63" s="229"/>
      <c r="I63" s="229"/>
      <c r="J63" s="229"/>
      <c r="K63" s="26"/>
    </row>
    <row r="64" spans="1:11" ht="15" x14ac:dyDescent="0.2">
      <c r="A64" s="70"/>
      <c r="B64" s="26"/>
      <c r="C64" s="26"/>
      <c r="D64" s="437"/>
      <c r="E64" s="26"/>
      <c r="F64" s="26"/>
      <c r="G64" s="26"/>
      <c r="H64" s="229"/>
      <c r="I64" s="229"/>
      <c r="J64" s="229"/>
      <c r="K64" s="26"/>
    </row>
    <row r="65" spans="1:11" ht="15" x14ac:dyDescent="0.2">
      <c r="A65" s="70" t="s">
        <v>278</v>
      </c>
      <c r="B65" s="26"/>
      <c r="C65" s="26"/>
      <c r="D65" s="437"/>
      <c r="E65" s="26"/>
      <c r="F65" s="26"/>
      <c r="G65" s="26"/>
      <c r="H65" s="229"/>
      <c r="I65" s="229"/>
      <c r="J65" s="229"/>
      <c r="K65" s="26"/>
    </row>
    <row r="66" spans="1:11" x14ac:dyDescent="0.2">
      <c r="A66" s="23"/>
      <c r="B66" s="23"/>
      <c r="C66" s="23"/>
      <c r="D66" s="438"/>
      <c r="E66" s="23"/>
      <c r="F66" s="23"/>
      <c r="G66" s="23"/>
      <c r="H66" s="23"/>
      <c r="I66" s="23"/>
      <c r="J66" s="23"/>
      <c r="K66" s="23"/>
    </row>
    <row r="67" spans="1:11" x14ac:dyDescent="0.2">
      <c r="A67" s="23"/>
      <c r="B67" s="23"/>
      <c r="C67" s="23"/>
      <c r="D67" s="438"/>
      <c r="E67" s="23"/>
      <c r="F67" s="23"/>
      <c r="G67" s="23"/>
      <c r="H67" s="23"/>
      <c r="I67" s="23"/>
      <c r="J67" s="23"/>
      <c r="K67" s="23"/>
    </row>
    <row r="68" spans="1:11" x14ac:dyDescent="0.2">
      <c r="A68" s="25"/>
      <c r="B68" s="23"/>
      <c r="C68" s="23"/>
      <c r="D68" s="438"/>
      <c r="E68" s="23"/>
      <c r="F68" s="23"/>
      <c r="G68" s="23"/>
      <c r="H68" s="23"/>
      <c r="I68" s="23"/>
      <c r="J68" s="23"/>
      <c r="K68" s="23"/>
    </row>
    <row r="69" spans="1:11" ht="15" x14ac:dyDescent="0.3">
      <c r="A69" s="2"/>
      <c r="B69" s="74" t="s">
        <v>107</v>
      </c>
      <c r="C69" s="2"/>
      <c r="D69" s="224"/>
      <c r="E69" s="5"/>
      <c r="F69" s="2"/>
      <c r="G69" s="2"/>
      <c r="H69" s="2"/>
      <c r="I69" s="2"/>
      <c r="J69" s="2"/>
      <c r="K69" s="2"/>
    </row>
    <row r="70" spans="1:11" ht="15" x14ac:dyDescent="0.3">
      <c r="A70" s="2"/>
      <c r="B70" s="2"/>
      <c r="C70" s="495"/>
      <c r="D70" s="495"/>
      <c r="F70" s="73"/>
      <c r="G70" s="76"/>
    </row>
    <row r="71" spans="1:11" ht="15" x14ac:dyDescent="0.3">
      <c r="B71" s="2"/>
      <c r="C71" s="72" t="s">
        <v>268</v>
      </c>
      <c r="D71" s="224"/>
      <c r="F71" s="12" t="s">
        <v>273</v>
      </c>
    </row>
    <row r="72" spans="1:11" ht="15" x14ac:dyDescent="0.3">
      <c r="B72" s="2"/>
      <c r="C72" s="2"/>
      <c r="D72" s="224"/>
      <c r="F72" s="2" t="s">
        <v>269</v>
      </c>
    </row>
    <row r="73" spans="1:11" ht="15" x14ac:dyDescent="0.3">
      <c r="B73" s="2"/>
      <c r="C73" s="68" t="s">
        <v>139</v>
      </c>
    </row>
  </sheetData>
  <mergeCells count="2">
    <mergeCell ref="C70:D70"/>
    <mergeCell ref="K2:L2"/>
  </mergeCells>
  <pageMargins left="0.7" right="0.7" top="0.75" bottom="0.75" header="0.3" footer="0.3"/>
  <pageSetup scale="45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L2" sqref="L2:M2"/>
    </sheetView>
  </sheetViews>
  <sheetFormatPr defaultRowHeight="12.75" x14ac:dyDescent="0.2"/>
  <cols>
    <col min="1" max="1" width="6.85546875" style="193" customWidth="1"/>
    <col min="2" max="2" width="21.140625" style="193" customWidth="1"/>
    <col min="3" max="3" width="21.5703125" style="193" customWidth="1"/>
    <col min="4" max="4" width="19.140625" style="193" customWidth="1"/>
    <col min="5" max="5" width="15.140625" style="193" customWidth="1"/>
    <col min="6" max="6" width="20.85546875" style="193" customWidth="1"/>
    <col min="7" max="7" width="23.85546875" style="193" customWidth="1"/>
    <col min="8" max="8" width="19" style="193" customWidth="1"/>
    <col min="9" max="9" width="21.140625" style="193" customWidth="1"/>
    <col min="10" max="10" width="17" style="193" customWidth="1"/>
    <col min="11" max="11" width="21.5703125" style="193" customWidth="1"/>
    <col min="12" max="12" width="27.42578125" style="193" customWidth="1"/>
    <col min="13" max="16384" width="9.140625" style="193"/>
  </cols>
  <sheetData>
    <row r="1" spans="1:13" customFormat="1" ht="15" x14ac:dyDescent="0.2">
      <c r="A1" s="140" t="s">
        <v>462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109</v>
      </c>
    </row>
    <row r="2" spans="1:13" customFormat="1" ht="15" x14ac:dyDescent="0.3">
      <c r="A2" s="108" t="s">
        <v>140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496" t="s">
        <v>804</v>
      </c>
      <c r="M2" s="497"/>
    </row>
    <row r="3" spans="1:13" customFormat="1" ht="15" x14ac:dyDescent="0.2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3"/>
    </row>
    <row r="4" spans="1:13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 x14ac:dyDescent="0.3">
      <c r="A5" s="231" t="str">
        <f>'ფორმა N1'!D4</f>
        <v>მპგ "ევროპული საქართველო-მოძრაობა თავისუფლებისთვის"</v>
      </c>
      <c r="B5" s="231"/>
      <c r="C5" s="83"/>
      <c r="D5" s="83"/>
      <c r="E5" s="83"/>
      <c r="F5" s="232"/>
      <c r="G5" s="233"/>
      <c r="H5" s="233"/>
      <c r="I5" s="233"/>
      <c r="J5" s="233"/>
      <c r="K5" s="233"/>
      <c r="L5" s="232"/>
    </row>
    <row r="6" spans="1:13" customFormat="1" ht="13.5" x14ac:dyDescent="0.2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 x14ac:dyDescent="0.2">
      <c r="A7" s="153" t="s">
        <v>64</v>
      </c>
      <c r="B7" s="137" t="s">
        <v>248</v>
      </c>
      <c r="C7" s="139" t="s">
        <v>244</v>
      </c>
      <c r="D7" s="139" t="s">
        <v>245</v>
      </c>
      <c r="E7" s="139" t="s">
        <v>354</v>
      </c>
      <c r="F7" s="139" t="s">
        <v>247</v>
      </c>
      <c r="G7" s="139" t="s">
        <v>391</v>
      </c>
      <c r="H7" s="139" t="s">
        <v>393</v>
      </c>
      <c r="I7" s="139" t="s">
        <v>387</v>
      </c>
      <c r="J7" s="139" t="s">
        <v>388</v>
      </c>
      <c r="K7" s="139" t="s">
        <v>400</v>
      </c>
      <c r="L7" s="139" t="s">
        <v>389</v>
      </c>
    </row>
    <row r="8" spans="1:13" customFormat="1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 x14ac:dyDescent="0.2">
      <c r="A9" s="70">
        <v>1</v>
      </c>
      <c r="B9" s="70"/>
      <c r="C9" s="26"/>
      <c r="D9" s="26"/>
      <c r="E9" s="26"/>
      <c r="F9" s="26"/>
      <c r="G9" s="26"/>
      <c r="H9" s="26"/>
      <c r="I9" s="229"/>
      <c r="J9" s="229"/>
      <c r="K9" s="229"/>
      <c r="L9" s="26"/>
    </row>
    <row r="10" spans="1:13" customFormat="1" ht="15" x14ac:dyDescent="0.2">
      <c r="A10" s="70">
        <v>2</v>
      </c>
      <c r="B10" s="70"/>
      <c r="C10" s="26"/>
      <c r="D10" s="26"/>
      <c r="E10" s="26"/>
      <c r="F10" s="26"/>
      <c r="G10" s="26"/>
      <c r="H10" s="26"/>
      <c r="I10" s="229"/>
      <c r="J10" s="229"/>
      <c r="K10" s="229"/>
      <c r="L10" s="26"/>
    </row>
    <row r="11" spans="1:13" customFormat="1" ht="15" x14ac:dyDescent="0.2">
      <c r="A11" s="70">
        <v>3</v>
      </c>
      <c r="B11" s="70"/>
      <c r="C11" s="26"/>
      <c r="D11" s="26"/>
      <c r="E11" s="26"/>
      <c r="F11" s="26"/>
      <c r="G11" s="26"/>
      <c r="H11" s="26"/>
      <c r="I11" s="229"/>
      <c r="J11" s="229"/>
      <c r="K11" s="229"/>
      <c r="L11" s="26"/>
    </row>
    <row r="12" spans="1:13" customFormat="1" ht="15" x14ac:dyDescent="0.2">
      <c r="A12" s="70">
        <v>4</v>
      </c>
      <c r="B12" s="70"/>
      <c r="C12" s="26"/>
      <c r="D12" s="26"/>
      <c r="E12" s="26"/>
      <c r="F12" s="26"/>
      <c r="G12" s="26"/>
      <c r="H12" s="26"/>
      <c r="I12" s="229"/>
      <c r="J12" s="229"/>
      <c r="K12" s="229"/>
      <c r="L12" s="26"/>
    </row>
    <row r="13" spans="1:13" customFormat="1" ht="15" x14ac:dyDescent="0.2">
      <c r="A13" s="70">
        <v>5</v>
      </c>
      <c r="B13" s="70"/>
      <c r="C13" s="26"/>
      <c r="D13" s="26"/>
      <c r="E13" s="26"/>
      <c r="F13" s="26"/>
      <c r="G13" s="26"/>
      <c r="H13" s="26"/>
      <c r="I13" s="229"/>
      <c r="J13" s="229"/>
      <c r="K13" s="229"/>
      <c r="L13" s="26"/>
    </row>
    <row r="14" spans="1:13" customFormat="1" ht="15" x14ac:dyDescent="0.2">
      <c r="A14" s="70">
        <v>6</v>
      </c>
      <c r="B14" s="70"/>
      <c r="C14" s="26"/>
      <c r="D14" s="26"/>
      <c r="E14" s="26"/>
      <c r="F14" s="26"/>
      <c r="G14" s="26"/>
      <c r="H14" s="26"/>
      <c r="I14" s="229"/>
      <c r="J14" s="229"/>
      <c r="K14" s="229"/>
      <c r="L14" s="26"/>
    </row>
    <row r="15" spans="1:13" customFormat="1" ht="15" x14ac:dyDescent="0.2">
      <c r="A15" s="70">
        <v>7</v>
      </c>
      <c r="B15" s="70"/>
      <c r="C15" s="26"/>
      <c r="D15" s="26"/>
      <c r="E15" s="26"/>
      <c r="F15" s="26"/>
      <c r="G15" s="26"/>
      <c r="H15" s="26"/>
      <c r="I15" s="229"/>
      <c r="J15" s="229"/>
      <c r="K15" s="229"/>
      <c r="L15" s="26"/>
    </row>
    <row r="16" spans="1:13" customFormat="1" ht="15" x14ac:dyDescent="0.2">
      <c r="A16" s="70">
        <v>8</v>
      </c>
      <c r="B16" s="70"/>
      <c r="C16" s="26"/>
      <c r="D16" s="26"/>
      <c r="E16" s="26"/>
      <c r="F16" s="26"/>
      <c r="G16" s="26"/>
      <c r="H16" s="26"/>
      <c r="I16" s="229"/>
      <c r="J16" s="229"/>
      <c r="K16" s="229"/>
      <c r="L16" s="26"/>
    </row>
    <row r="17" spans="1:12" customFormat="1" ht="15" x14ac:dyDescent="0.2">
      <c r="A17" s="70">
        <v>9</v>
      </c>
      <c r="B17" s="70"/>
      <c r="C17" s="26"/>
      <c r="D17" s="26"/>
      <c r="E17" s="26"/>
      <c r="F17" s="26"/>
      <c r="G17" s="26"/>
      <c r="H17" s="26"/>
      <c r="I17" s="229"/>
      <c r="J17" s="229"/>
      <c r="K17" s="229"/>
      <c r="L17" s="26"/>
    </row>
    <row r="18" spans="1:12" customFormat="1" ht="15" x14ac:dyDescent="0.2">
      <c r="A18" s="70">
        <v>10</v>
      </c>
      <c r="B18" s="70"/>
      <c r="C18" s="26"/>
      <c r="D18" s="26"/>
      <c r="E18" s="26"/>
      <c r="F18" s="26"/>
      <c r="G18" s="26"/>
      <c r="H18" s="26"/>
      <c r="I18" s="229"/>
      <c r="J18" s="229"/>
      <c r="K18" s="229"/>
      <c r="L18" s="26"/>
    </row>
    <row r="19" spans="1:12" customFormat="1" ht="15" x14ac:dyDescent="0.2">
      <c r="A19" s="70">
        <v>11</v>
      </c>
      <c r="B19" s="70"/>
      <c r="C19" s="26"/>
      <c r="D19" s="26"/>
      <c r="E19" s="26"/>
      <c r="F19" s="26"/>
      <c r="G19" s="26"/>
      <c r="H19" s="26"/>
      <c r="I19" s="229"/>
      <c r="J19" s="229"/>
      <c r="K19" s="229"/>
      <c r="L19" s="26"/>
    </row>
    <row r="20" spans="1:12" customFormat="1" ht="15" x14ac:dyDescent="0.2">
      <c r="A20" s="70">
        <v>12</v>
      </c>
      <c r="B20" s="70"/>
      <c r="C20" s="26"/>
      <c r="D20" s="26"/>
      <c r="E20" s="26"/>
      <c r="F20" s="26"/>
      <c r="G20" s="26"/>
      <c r="H20" s="26"/>
      <c r="I20" s="229"/>
      <c r="J20" s="229"/>
      <c r="K20" s="229"/>
      <c r="L20" s="26"/>
    </row>
    <row r="21" spans="1:12" customFormat="1" ht="15" x14ac:dyDescent="0.2">
      <c r="A21" s="70">
        <v>13</v>
      </c>
      <c r="B21" s="70"/>
      <c r="C21" s="26"/>
      <c r="D21" s="26"/>
      <c r="E21" s="26"/>
      <c r="F21" s="26"/>
      <c r="G21" s="26"/>
      <c r="H21" s="26"/>
      <c r="I21" s="229"/>
      <c r="J21" s="229"/>
      <c r="K21" s="229"/>
      <c r="L21" s="26"/>
    </row>
    <row r="22" spans="1:12" customFormat="1" ht="15" x14ac:dyDescent="0.2">
      <c r="A22" s="70">
        <v>14</v>
      </c>
      <c r="B22" s="70"/>
      <c r="C22" s="26"/>
      <c r="D22" s="26"/>
      <c r="E22" s="26"/>
      <c r="F22" s="26"/>
      <c r="G22" s="26"/>
      <c r="H22" s="26"/>
      <c r="I22" s="229"/>
      <c r="J22" s="229"/>
      <c r="K22" s="229"/>
      <c r="L22" s="26"/>
    </row>
    <row r="23" spans="1:12" customFormat="1" ht="15" x14ac:dyDescent="0.2">
      <c r="A23" s="70">
        <v>15</v>
      </c>
      <c r="B23" s="70"/>
      <c r="C23" s="26"/>
      <c r="D23" s="26"/>
      <c r="E23" s="26"/>
      <c r="F23" s="26"/>
      <c r="G23" s="26"/>
      <c r="H23" s="26"/>
      <c r="I23" s="229"/>
      <c r="J23" s="229"/>
      <c r="K23" s="229"/>
      <c r="L23" s="26"/>
    </row>
    <row r="24" spans="1:12" customFormat="1" ht="15" x14ac:dyDescent="0.2">
      <c r="A24" s="70">
        <v>16</v>
      </c>
      <c r="B24" s="70"/>
      <c r="C24" s="26"/>
      <c r="D24" s="26"/>
      <c r="E24" s="26"/>
      <c r="F24" s="26"/>
      <c r="G24" s="26"/>
      <c r="H24" s="26"/>
      <c r="I24" s="229"/>
      <c r="J24" s="229"/>
      <c r="K24" s="229"/>
      <c r="L24" s="26"/>
    </row>
    <row r="25" spans="1:12" customFormat="1" ht="15" x14ac:dyDescent="0.2">
      <c r="A25" s="70">
        <v>17</v>
      </c>
      <c r="B25" s="70"/>
      <c r="C25" s="26"/>
      <c r="D25" s="26"/>
      <c r="E25" s="26"/>
      <c r="F25" s="26"/>
      <c r="G25" s="26"/>
      <c r="H25" s="26"/>
      <c r="I25" s="229"/>
      <c r="J25" s="229"/>
      <c r="K25" s="229"/>
      <c r="L25" s="26"/>
    </row>
    <row r="26" spans="1:12" customFormat="1" ht="15" x14ac:dyDescent="0.2">
      <c r="A26" s="70">
        <v>18</v>
      </c>
      <c r="B26" s="70"/>
      <c r="C26" s="26"/>
      <c r="D26" s="26"/>
      <c r="E26" s="26"/>
      <c r="F26" s="26"/>
      <c r="G26" s="26"/>
      <c r="H26" s="26"/>
      <c r="I26" s="229"/>
      <c r="J26" s="229"/>
      <c r="K26" s="229"/>
      <c r="L26" s="26"/>
    </row>
    <row r="27" spans="1:12" customFormat="1" ht="15" x14ac:dyDescent="0.2">
      <c r="A27" s="70" t="s">
        <v>278</v>
      </c>
      <c r="B27" s="70"/>
      <c r="C27" s="26"/>
      <c r="D27" s="26"/>
      <c r="E27" s="26"/>
      <c r="F27" s="26"/>
      <c r="G27" s="26"/>
      <c r="H27" s="26"/>
      <c r="I27" s="229"/>
      <c r="J27" s="229"/>
      <c r="K27" s="229"/>
      <c r="L27" s="26"/>
    </row>
    <row r="28" spans="1:12" x14ac:dyDescent="0.2">
      <c r="A28" s="234"/>
      <c r="B28" s="234"/>
      <c r="C28" s="234"/>
      <c r="D28" s="234"/>
      <c r="E28" s="234"/>
      <c r="F28" s="234"/>
      <c r="G28" s="234"/>
      <c r="H28" s="234"/>
      <c r="I28" s="234"/>
      <c r="J28" s="234"/>
      <c r="K28" s="234"/>
      <c r="L28" s="234"/>
    </row>
    <row r="29" spans="1:12" x14ac:dyDescent="0.2">
      <c r="A29" s="234"/>
      <c r="B29" s="234"/>
      <c r="C29" s="234"/>
      <c r="D29" s="234"/>
      <c r="E29" s="234"/>
      <c r="F29" s="234"/>
      <c r="G29" s="234"/>
      <c r="H29" s="234"/>
      <c r="I29" s="234"/>
      <c r="J29" s="234"/>
      <c r="K29" s="234"/>
      <c r="L29" s="234"/>
    </row>
    <row r="30" spans="1:12" x14ac:dyDescent="0.2">
      <c r="A30" s="235"/>
      <c r="B30" s="235"/>
      <c r="C30" s="234"/>
      <c r="D30" s="234"/>
      <c r="E30" s="234"/>
      <c r="F30" s="234"/>
      <c r="G30" s="234"/>
      <c r="H30" s="234"/>
      <c r="I30" s="234"/>
      <c r="J30" s="234"/>
      <c r="K30" s="234"/>
      <c r="L30" s="234"/>
    </row>
    <row r="31" spans="1:12" ht="15" x14ac:dyDescent="0.3">
      <c r="A31" s="192"/>
      <c r="B31" s="192"/>
      <c r="C31" s="194" t="s">
        <v>107</v>
      </c>
      <c r="D31" s="192"/>
      <c r="E31" s="192"/>
      <c r="F31" s="195"/>
      <c r="G31" s="192"/>
      <c r="H31" s="192"/>
      <c r="I31" s="192"/>
      <c r="J31" s="192"/>
      <c r="K31" s="192"/>
      <c r="L31" s="192"/>
    </row>
    <row r="32" spans="1:12" ht="15" x14ac:dyDescent="0.3">
      <c r="A32" s="192"/>
      <c r="B32" s="192"/>
      <c r="C32" s="192"/>
      <c r="D32" s="196"/>
      <c r="E32" s="192"/>
      <c r="G32" s="196"/>
      <c r="H32" s="240"/>
    </row>
    <row r="33" spans="3:7" ht="15" x14ac:dyDescent="0.3">
      <c r="C33" s="192"/>
      <c r="D33" s="198" t="s">
        <v>268</v>
      </c>
      <c r="E33" s="192"/>
      <c r="G33" s="199" t="s">
        <v>273</v>
      </c>
    </row>
    <row r="34" spans="3:7" ht="15" x14ac:dyDescent="0.3">
      <c r="C34" s="192"/>
      <c r="D34" s="200" t="s">
        <v>139</v>
      </c>
      <c r="E34" s="192"/>
      <c r="G34" s="192" t="s">
        <v>269</v>
      </c>
    </row>
    <row r="35" spans="3:7" ht="15" x14ac:dyDescent="0.3">
      <c r="C35" s="192"/>
      <c r="D35" s="200"/>
    </row>
  </sheetData>
  <mergeCells count="1">
    <mergeCell ref="L2:M2"/>
  </mergeCells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I2" sqref="I2:J2"/>
    </sheetView>
  </sheetViews>
  <sheetFormatPr defaultRowHeight="12.75" x14ac:dyDescent="0.2"/>
  <cols>
    <col min="1" max="1" width="11.7109375" style="193" customWidth="1"/>
    <col min="2" max="2" width="21.5703125" style="193" customWidth="1"/>
    <col min="3" max="3" width="19.140625" style="193" customWidth="1"/>
    <col min="4" max="4" width="23.7109375" style="193" customWidth="1"/>
    <col min="5" max="6" width="16.5703125" style="193" bestFit="1" customWidth="1"/>
    <col min="7" max="7" width="17" style="193" customWidth="1"/>
    <col min="8" max="8" width="19" style="193" customWidth="1"/>
    <col min="9" max="9" width="24.42578125" style="193" customWidth="1"/>
    <col min="10" max="16384" width="9.140625" style="193"/>
  </cols>
  <sheetData>
    <row r="1" spans="1:13" customFormat="1" ht="15" x14ac:dyDescent="0.2">
      <c r="A1" s="140" t="s">
        <v>463</v>
      </c>
      <c r="B1" s="141"/>
      <c r="C1" s="141"/>
      <c r="D1" s="141"/>
      <c r="E1" s="141"/>
      <c r="F1" s="141"/>
      <c r="G1" s="141"/>
      <c r="H1" s="147"/>
      <c r="I1" s="81" t="s">
        <v>109</v>
      </c>
    </row>
    <row r="2" spans="1:13" customFormat="1" ht="15" x14ac:dyDescent="0.3">
      <c r="A2" s="108" t="s">
        <v>140</v>
      </c>
      <c r="B2" s="141"/>
      <c r="C2" s="141"/>
      <c r="D2" s="141"/>
      <c r="E2" s="141"/>
      <c r="F2" s="141"/>
      <c r="G2" s="141"/>
      <c r="H2" s="147"/>
      <c r="I2" s="496" t="s">
        <v>804</v>
      </c>
      <c r="J2" s="497"/>
    </row>
    <row r="3" spans="1:13" customFormat="1" ht="15" x14ac:dyDescent="0.2">
      <c r="A3" s="141"/>
      <c r="B3" s="141"/>
      <c r="C3" s="141"/>
      <c r="D3" s="141"/>
      <c r="E3" s="141"/>
      <c r="F3" s="141"/>
      <c r="G3" s="141"/>
      <c r="H3" s="144"/>
      <c r="I3" s="144"/>
      <c r="M3" s="193"/>
    </row>
    <row r="4" spans="1:13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 x14ac:dyDescent="0.3">
      <c r="A5" s="231" t="str">
        <f>'ფორმა N1'!D4</f>
        <v>მპგ "ევროპული საქართველო-მოძრაობა თავისუფლებისთვის"</v>
      </c>
      <c r="B5" s="83"/>
      <c r="C5" s="83"/>
      <c r="D5" s="233"/>
      <c r="E5" s="233"/>
      <c r="F5" s="233"/>
      <c r="G5" s="233"/>
      <c r="H5" s="233"/>
      <c r="I5" s="232"/>
    </row>
    <row r="6" spans="1:13" customFormat="1" ht="13.5" x14ac:dyDescent="0.2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60" x14ac:dyDescent="0.2">
      <c r="A7" s="153" t="s">
        <v>64</v>
      </c>
      <c r="B7" s="139" t="s">
        <v>385</v>
      </c>
      <c r="C7" s="139" t="s">
        <v>386</v>
      </c>
      <c r="D7" s="139" t="s">
        <v>391</v>
      </c>
      <c r="E7" s="139" t="s">
        <v>393</v>
      </c>
      <c r="F7" s="139" t="s">
        <v>387</v>
      </c>
      <c r="G7" s="139" t="s">
        <v>388</v>
      </c>
      <c r="H7" s="139" t="s">
        <v>400</v>
      </c>
      <c r="I7" s="139" t="s">
        <v>389</v>
      </c>
    </row>
    <row r="8" spans="1:13" customFormat="1" ht="15" x14ac:dyDescent="0.2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 x14ac:dyDescent="0.2">
      <c r="A9" s="70">
        <v>1</v>
      </c>
      <c r="B9" s="26"/>
      <c r="C9" s="26"/>
      <c r="D9" s="26"/>
      <c r="E9" s="26"/>
      <c r="F9" s="229"/>
      <c r="G9" s="229"/>
      <c r="H9" s="229"/>
      <c r="I9" s="26"/>
    </row>
    <row r="10" spans="1:13" customFormat="1" ht="15" x14ac:dyDescent="0.2">
      <c r="A10" s="70">
        <v>2</v>
      </c>
      <c r="B10" s="26"/>
      <c r="C10" s="26"/>
      <c r="D10" s="26"/>
      <c r="E10" s="26"/>
      <c r="F10" s="229"/>
      <c r="G10" s="229"/>
      <c r="H10" s="229"/>
      <c r="I10" s="26"/>
    </row>
    <row r="11" spans="1:13" customFormat="1" ht="15" x14ac:dyDescent="0.2">
      <c r="A11" s="70">
        <v>3</v>
      </c>
      <c r="B11" s="26"/>
      <c r="C11" s="26"/>
      <c r="D11" s="26"/>
      <c r="E11" s="26"/>
      <c r="F11" s="229"/>
      <c r="G11" s="229"/>
      <c r="H11" s="229"/>
      <c r="I11" s="26"/>
    </row>
    <row r="12" spans="1:13" customFormat="1" ht="15" x14ac:dyDescent="0.2">
      <c r="A12" s="70">
        <v>4</v>
      </c>
      <c r="B12" s="26"/>
      <c r="C12" s="26"/>
      <c r="D12" s="26"/>
      <c r="E12" s="26"/>
      <c r="F12" s="229"/>
      <c r="G12" s="229"/>
      <c r="H12" s="229"/>
      <c r="I12" s="26"/>
    </row>
    <row r="13" spans="1:13" customFormat="1" ht="15" x14ac:dyDescent="0.2">
      <c r="A13" s="70">
        <v>5</v>
      </c>
      <c r="B13" s="26"/>
      <c r="C13" s="26"/>
      <c r="D13" s="26"/>
      <c r="E13" s="26"/>
      <c r="F13" s="229"/>
      <c r="G13" s="229"/>
      <c r="H13" s="229"/>
      <c r="I13" s="26"/>
    </row>
    <row r="14" spans="1:13" customFormat="1" ht="15" x14ac:dyDescent="0.2">
      <c r="A14" s="70">
        <v>6</v>
      </c>
      <c r="B14" s="26"/>
      <c r="C14" s="26"/>
      <c r="D14" s="26"/>
      <c r="E14" s="26"/>
      <c r="F14" s="229"/>
      <c r="G14" s="229"/>
      <c r="H14" s="229"/>
      <c r="I14" s="26"/>
    </row>
    <row r="15" spans="1:13" customFormat="1" ht="15" x14ac:dyDescent="0.2">
      <c r="A15" s="70">
        <v>7</v>
      </c>
      <c r="B15" s="26"/>
      <c r="C15" s="26"/>
      <c r="D15" s="26"/>
      <c r="E15" s="26"/>
      <c r="F15" s="229"/>
      <c r="G15" s="229"/>
      <c r="H15" s="229"/>
      <c r="I15" s="26"/>
    </row>
    <row r="16" spans="1:13" customFormat="1" ht="15" x14ac:dyDescent="0.2">
      <c r="A16" s="70">
        <v>8</v>
      </c>
      <c r="B16" s="26"/>
      <c r="C16" s="26"/>
      <c r="D16" s="26"/>
      <c r="E16" s="26"/>
      <c r="F16" s="229"/>
      <c r="G16" s="229"/>
      <c r="H16" s="229"/>
      <c r="I16" s="26"/>
    </row>
    <row r="17" spans="1:9" customFormat="1" ht="15" x14ac:dyDescent="0.2">
      <c r="A17" s="70">
        <v>9</v>
      </c>
      <c r="B17" s="26"/>
      <c r="C17" s="26"/>
      <c r="D17" s="26"/>
      <c r="E17" s="26"/>
      <c r="F17" s="229"/>
      <c r="G17" s="229"/>
      <c r="H17" s="229"/>
      <c r="I17" s="26"/>
    </row>
    <row r="18" spans="1:9" customFormat="1" ht="15" x14ac:dyDescent="0.2">
      <c r="A18" s="70">
        <v>10</v>
      </c>
      <c r="B18" s="26"/>
      <c r="C18" s="26"/>
      <c r="D18" s="26"/>
      <c r="E18" s="26"/>
      <c r="F18" s="229"/>
      <c r="G18" s="229"/>
      <c r="H18" s="229"/>
      <c r="I18" s="26"/>
    </row>
    <row r="19" spans="1:9" customFormat="1" ht="15" x14ac:dyDescent="0.2">
      <c r="A19" s="70">
        <v>11</v>
      </c>
      <c r="B19" s="26"/>
      <c r="C19" s="26"/>
      <c r="D19" s="26"/>
      <c r="E19" s="26"/>
      <c r="F19" s="229"/>
      <c r="G19" s="229"/>
      <c r="H19" s="229"/>
      <c r="I19" s="26"/>
    </row>
    <row r="20" spans="1:9" customFormat="1" ht="15" x14ac:dyDescent="0.2">
      <c r="A20" s="70">
        <v>12</v>
      </c>
      <c r="B20" s="26"/>
      <c r="C20" s="26"/>
      <c r="D20" s="26"/>
      <c r="E20" s="26"/>
      <c r="F20" s="229"/>
      <c r="G20" s="229"/>
      <c r="H20" s="229"/>
      <c r="I20" s="26"/>
    </row>
    <row r="21" spans="1:9" customFormat="1" ht="15" x14ac:dyDescent="0.2">
      <c r="A21" s="70">
        <v>13</v>
      </c>
      <c r="B21" s="26"/>
      <c r="C21" s="26"/>
      <c r="D21" s="26"/>
      <c r="E21" s="26"/>
      <c r="F21" s="229"/>
      <c r="G21" s="229"/>
      <c r="H21" s="229"/>
      <c r="I21" s="26"/>
    </row>
    <row r="22" spans="1:9" customFormat="1" ht="15" x14ac:dyDescent="0.2">
      <c r="A22" s="70">
        <v>14</v>
      </c>
      <c r="B22" s="26"/>
      <c r="C22" s="26"/>
      <c r="D22" s="26"/>
      <c r="E22" s="26"/>
      <c r="F22" s="229"/>
      <c r="G22" s="229"/>
      <c r="H22" s="229"/>
      <c r="I22" s="26"/>
    </row>
    <row r="23" spans="1:9" customFormat="1" ht="15" x14ac:dyDescent="0.2">
      <c r="A23" s="70">
        <v>15</v>
      </c>
      <c r="B23" s="26"/>
      <c r="C23" s="26"/>
      <c r="D23" s="26"/>
      <c r="E23" s="26"/>
      <c r="F23" s="229"/>
      <c r="G23" s="229"/>
      <c r="H23" s="229"/>
      <c r="I23" s="26"/>
    </row>
    <row r="24" spans="1:9" customFormat="1" ht="15" x14ac:dyDescent="0.2">
      <c r="A24" s="70">
        <v>16</v>
      </c>
      <c r="B24" s="26"/>
      <c r="C24" s="26"/>
      <c r="D24" s="26"/>
      <c r="E24" s="26"/>
      <c r="F24" s="229"/>
      <c r="G24" s="229"/>
      <c r="H24" s="229"/>
      <c r="I24" s="26"/>
    </row>
    <row r="25" spans="1:9" customFormat="1" ht="15" x14ac:dyDescent="0.2">
      <c r="A25" s="70">
        <v>17</v>
      </c>
      <c r="B25" s="26"/>
      <c r="C25" s="26"/>
      <c r="D25" s="26"/>
      <c r="E25" s="26"/>
      <c r="F25" s="229"/>
      <c r="G25" s="229"/>
      <c r="H25" s="229"/>
      <c r="I25" s="26"/>
    </row>
    <row r="26" spans="1:9" customFormat="1" ht="15" x14ac:dyDescent="0.2">
      <c r="A26" s="70">
        <v>18</v>
      </c>
      <c r="B26" s="26"/>
      <c r="C26" s="26"/>
      <c r="D26" s="26"/>
      <c r="E26" s="26"/>
      <c r="F26" s="229"/>
      <c r="G26" s="229"/>
      <c r="H26" s="229"/>
      <c r="I26" s="26"/>
    </row>
    <row r="27" spans="1:9" customFormat="1" ht="15" x14ac:dyDescent="0.2">
      <c r="A27" s="70" t="s">
        <v>278</v>
      </c>
      <c r="B27" s="26"/>
      <c r="C27" s="26"/>
      <c r="D27" s="26"/>
      <c r="E27" s="26"/>
      <c r="F27" s="229"/>
      <c r="G27" s="229"/>
      <c r="H27" s="229"/>
      <c r="I27" s="26"/>
    </row>
    <row r="28" spans="1:9" x14ac:dyDescent="0.2">
      <c r="A28" s="234"/>
      <c r="B28" s="234"/>
      <c r="C28" s="234"/>
      <c r="D28" s="234"/>
      <c r="E28" s="234"/>
      <c r="F28" s="234"/>
      <c r="G28" s="234"/>
      <c r="H28" s="234"/>
      <c r="I28" s="234"/>
    </row>
    <row r="29" spans="1:9" x14ac:dyDescent="0.2">
      <c r="A29" s="234"/>
      <c r="B29" s="234"/>
      <c r="C29" s="234"/>
      <c r="D29" s="234"/>
      <c r="E29" s="234"/>
      <c r="F29" s="234"/>
      <c r="G29" s="234"/>
      <c r="H29" s="234"/>
      <c r="I29" s="234"/>
    </row>
    <row r="30" spans="1:9" x14ac:dyDescent="0.2">
      <c r="A30" s="235"/>
      <c r="B30" s="234"/>
      <c r="C30" s="234"/>
      <c r="D30" s="234"/>
      <c r="E30" s="234"/>
      <c r="F30" s="234"/>
      <c r="G30" s="234"/>
      <c r="H30" s="234"/>
      <c r="I30" s="234"/>
    </row>
    <row r="31" spans="1:9" ht="15" x14ac:dyDescent="0.3">
      <c r="A31" s="192"/>
      <c r="B31" s="194" t="s">
        <v>107</v>
      </c>
      <c r="C31" s="192"/>
      <c r="D31" s="192"/>
      <c r="E31" s="195"/>
      <c r="F31" s="192"/>
      <c r="G31" s="192"/>
      <c r="H31" s="192"/>
      <c r="I31" s="192"/>
    </row>
    <row r="32" spans="1:9" ht="15" x14ac:dyDescent="0.3">
      <c r="A32" s="192"/>
      <c r="B32" s="192"/>
      <c r="C32" s="196"/>
      <c r="D32" s="192"/>
      <c r="F32" s="196"/>
      <c r="G32" s="240"/>
    </row>
    <row r="33" spans="2:6" ht="15" x14ac:dyDescent="0.3">
      <c r="B33" s="192"/>
      <c r="C33" s="198" t="s">
        <v>268</v>
      </c>
      <c r="D33" s="192"/>
      <c r="F33" s="199" t="s">
        <v>273</v>
      </c>
    </row>
    <row r="34" spans="2:6" ht="15" x14ac:dyDescent="0.3">
      <c r="B34" s="192"/>
      <c r="C34" s="200" t="s">
        <v>139</v>
      </c>
      <c r="D34" s="192"/>
      <c r="F34" s="192" t="s">
        <v>269</v>
      </c>
    </row>
    <row r="35" spans="2:6" ht="15" x14ac:dyDescent="0.3">
      <c r="B35" s="192"/>
      <c r="C35" s="200"/>
    </row>
  </sheetData>
  <mergeCells count="1">
    <mergeCell ref="I2:J2"/>
  </mergeCells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0"/>
  <sheetViews>
    <sheetView view="pageBreakPreview" zoomScale="80" zoomScaleNormal="100" zoomScaleSheetLayoutView="80" workbookViewId="0">
      <selection activeCell="G16" sqref="G16"/>
    </sheetView>
  </sheetViews>
  <sheetFormatPr defaultRowHeight="15" x14ac:dyDescent="0.3"/>
  <cols>
    <col min="1" max="1" width="10" style="192" customWidth="1"/>
    <col min="2" max="2" width="20.28515625" style="192" customWidth="1"/>
    <col min="3" max="3" width="38.28515625" style="192" customWidth="1"/>
    <col min="4" max="4" width="29" style="192" customWidth="1"/>
    <col min="5" max="5" width="21.28515625" style="192" bestFit="1" customWidth="1"/>
    <col min="6" max="6" width="20" style="192" customWidth="1"/>
    <col min="7" max="7" width="29.28515625" style="192" customWidth="1"/>
    <col min="8" max="8" width="27.140625" style="192" customWidth="1"/>
    <col min="9" max="9" width="26.42578125" style="192" customWidth="1"/>
    <col min="10" max="10" width="0.5703125" style="192" customWidth="1"/>
    <col min="11" max="16384" width="9.140625" style="192"/>
  </cols>
  <sheetData>
    <row r="1" spans="1:10" x14ac:dyDescent="0.3">
      <c r="A1" s="77" t="s">
        <v>405</v>
      </c>
      <c r="B1" s="79"/>
      <c r="C1" s="79"/>
      <c r="D1" s="79"/>
      <c r="E1" s="79"/>
      <c r="F1" s="79"/>
      <c r="G1" s="79"/>
      <c r="H1" s="79"/>
      <c r="I1" s="171" t="s">
        <v>198</v>
      </c>
      <c r="J1" s="172"/>
    </row>
    <row r="2" spans="1:10" x14ac:dyDescent="0.3">
      <c r="A2" s="79" t="s">
        <v>140</v>
      </c>
      <c r="B2" s="79"/>
      <c r="C2" s="79"/>
      <c r="D2" s="79"/>
      <c r="E2" s="79"/>
      <c r="F2" s="79"/>
      <c r="G2" s="79"/>
      <c r="H2" s="79"/>
      <c r="I2" s="173">
        <v>42923</v>
      </c>
      <c r="J2" s="172"/>
    </row>
    <row r="3" spans="1:10" x14ac:dyDescent="0.3">
      <c r="A3" s="79"/>
      <c r="B3" s="79"/>
      <c r="C3" s="79"/>
      <c r="D3" s="79"/>
      <c r="E3" s="79"/>
      <c r="F3" s="79"/>
      <c r="G3" s="79"/>
      <c r="H3" s="79"/>
      <c r="I3" s="105"/>
      <c r="J3" s="172"/>
    </row>
    <row r="4" spans="1:10" x14ac:dyDescent="0.3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 x14ac:dyDescent="0.3">
      <c r="A5" s="231" t="str">
        <f>'ფორმა N1'!D4</f>
        <v>მპგ "ევროპული საქართველო-მოძრაობა თავისუფლებისთვის"</v>
      </c>
      <c r="B5" s="231"/>
      <c r="C5" s="231"/>
      <c r="D5" s="231"/>
      <c r="E5" s="231"/>
      <c r="F5" s="231"/>
      <c r="G5" s="231"/>
      <c r="H5" s="231"/>
      <c r="I5" s="231"/>
      <c r="J5" s="199"/>
    </row>
    <row r="6" spans="1:10" x14ac:dyDescent="0.3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 x14ac:dyDescent="0.3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 x14ac:dyDescent="0.3">
      <c r="A8" s="174" t="s">
        <v>64</v>
      </c>
      <c r="B8" s="405" t="s">
        <v>377</v>
      </c>
      <c r="C8" s="406" t="s">
        <v>439</v>
      </c>
      <c r="D8" s="406" t="s">
        <v>440</v>
      </c>
      <c r="E8" s="406" t="s">
        <v>378</v>
      </c>
      <c r="F8" s="406" t="s">
        <v>397</v>
      </c>
      <c r="G8" s="432" t="s">
        <v>398</v>
      </c>
      <c r="H8" s="406" t="s">
        <v>444</v>
      </c>
      <c r="I8" s="175" t="s">
        <v>399</v>
      </c>
      <c r="J8" s="108"/>
    </row>
    <row r="9" spans="1:10" x14ac:dyDescent="0.3">
      <c r="A9" s="177">
        <v>1</v>
      </c>
      <c r="B9" s="427">
        <v>42767</v>
      </c>
      <c r="C9" s="415" t="s">
        <v>552</v>
      </c>
      <c r="D9" s="416" t="s">
        <v>551</v>
      </c>
      <c r="E9" s="181" t="s">
        <v>750</v>
      </c>
      <c r="F9" s="429">
        <v>14500</v>
      </c>
      <c r="G9" s="433"/>
      <c r="H9" s="430"/>
      <c r="I9" s="422">
        <v>13239.6</v>
      </c>
      <c r="J9" s="108"/>
    </row>
    <row r="10" spans="1:10" x14ac:dyDescent="0.3">
      <c r="A10" s="177">
        <v>2</v>
      </c>
      <c r="B10" s="427">
        <v>42826</v>
      </c>
      <c r="C10" s="415" t="s">
        <v>552</v>
      </c>
      <c r="D10" s="416" t="s">
        <v>551</v>
      </c>
      <c r="E10" s="181" t="s">
        <v>750</v>
      </c>
      <c r="F10" s="429">
        <v>1800</v>
      </c>
      <c r="G10" s="433"/>
      <c r="H10" s="430"/>
      <c r="I10" s="26">
        <v>1685.04</v>
      </c>
      <c r="J10" s="108"/>
    </row>
    <row r="11" spans="1:10" x14ac:dyDescent="0.3">
      <c r="A11" s="177">
        <v>3</v>
      </c>
      <c r="B11" s="427">
        <v>42745</v>
      </c>
      <c r="C11" s="415" t="s">
        <v>562</v>
      </c>
      <c r="D11" s="416" t="s">
        <v>561</v>
      </c>
      <c r="E11" s="181" t="s">
        <v>750</v>
      </c>
      <c r="F11" s="437">
        <v>1489.5</v>
      </c>
      <c r="G11" s="433"/>
      <c r="H11" s="430"/>
      <c r="I11" s="26">
        <v>1489.5</v>
      </c>
      <c r="J11" s="108"/>
    </row>
    <row r="12" spans="1:10" x14ac:dyDescent="0.3">
      <c r="A12" s="177">
        <v>4</v>
      </c>
      <c r="B12" s="428">
        <v>42741</v>
      </c>
      <c r="C12" s="418" t="s">
        <v>564</v>
      </c>
      <c r="D12" s="419" t="s">
        <v>565</v>
      </c>
      <c r="E12" s="181" t="s">
        <v>750</v>
      </c>
      <c r="F12" s="437">
        <v>1250</v>
      </c>
      <c r="G12" s="433"/>
      <c r="H12" s="430"/>
      <c r="I12" s="26">
        <v>1250</v>
      </c>
      <c r="J12" s="108"/>
    </row>
    <row r="13" spans="1:10" x14ac:dyDescent="0.3">
      <c r="A13" s="177">
        <v>5</v>
      </c>
      <c r="B13" s="428">
        <v>42856</v>
      </c>
      <c r="C13" s="229" t="s">
        <v>754</v>
      </c>
      <c r="D13" s="419" t="s">
        <v>574</v>
      </c>
      <c r="E13" s="181" t="s">
        <v>750</v>
      </c>
      <c r="F13" s="437">
        <v>720</v>
      </c>
      <c r="G13" s="433"/>
      <c r="H13" s="430"/>
      <c r="I13" s="26">
        <v>720</v>
      </c>
      <c r="J13" s="108"/>
    </row>
    <row r="14" spans="1:10" x14ac:dyDescent="0.3">
      <c r="A14" s="177">
        <v>6</v>
      </c>
      <c r="B14" s="427">
        <v>42767</v>
      </c>
      <c r="C14" s="229" t="s">
        <v>755</v>
      </c>
      <c r="D14" s="416" t="s">
        <v>578</v>
      </c>
      <c r="E14" s="181" t="s">
        <v>750</v>
      </c>
      <c r="F14" s="437">
        <v>1875</v>
      </c>
      <c r="G14" s="433"/>
      <c r="H14" s="430"/>
      <c r="I14" s="26">
        <v>1875</v>
      </c>
      <c r="J14" s="108"/>
    </row>
    <row r="15" spans="1:10" x14ac:dyDescent="0.3">
      <c r="A15" s="177">
        <v>7</v>
      </c>
      <c r="B15" s="427">
        <v>42795</v>
      </c>
      <c r="C15" s="229" t="s">
        <v>756</v>
      </c>
      <c r="D15" s="416" t="s">
        <v>579</v>
      </c>
      <c r="E15" s="181" t="s">
        <v>750</v>
      </c>
      <c r="F15" s="437">
        <v>1875</v>
      </c>
      <c r="G15" s="433"/>
      <c r="H15" s="430"/>
      <c r="I15" s="26">
        <v>1875</v>
      </c>
      <c r="J15" s="108"/>
    </row>
    <row r="16" spans="1:10" x14ac:dyDescent="0.3">
      <c r="A16" s="177">
        <v>8</v>
      </c>
      <c r="B16" s="427">
        <v>42795</v>
      </c>
      <c r="C16" s="229" t="s">
        <v>757</v>
      </c>
      <c r="D16" s="416" t="s">
        <v>587</v>
      </c>
      <c r="E16" s="181" t="s">
        <v>750</v>
      </c>
      <c r="F16" s="437">
        <v>2000</v>
      </c>
      <c r="G16" s="433"/>
      <c r="H16" s="430"/>
      <c r="I16" s="26">
        <v>2000</v>
      </c>
      <c r="J16" s="108"/>
    </row>
    <row r="17" spans="1:10" x14ac:dyDescent="0.3">
      <c r="A17" s="177">
        <v>9</v>
      </c>
      <c r="B17" s="427">
        <v>42795</v>
      </c>
      <c r="C17" s="229" t="s">
        <v>758</v>
      </c>
      <c r="D17" s="416" t="s">
        <v>591</v>
      </c>
      <c r="E17" s="181" t="s">
        <v>750</v>
      </c>
      <c r="F17" s="437">
        <v>1700</v>
      </c>
      <c r="G17" s="433"/>
      <c r="H17" s="430"/>
      <c r="I17" s="421">
        <v>1700</v>
      </c>
      <c r="J17" s="108"/>
    </row>
    <row r="18" spans="1:10" x14ac:dyDescent="0.3">
      <c r="A18" s="177">
        <v>10</v>
      </c>
      <c r="B18" s="427">
        <v>42795</v>
      </c>
      <c r="C18" s="229" t="s">
        <v>759</v>
      </c>
      <c r="D18" s="416" t="s">
        <v>592</v>
      </c>
      <c r="E18" s="181" t="s">
        <v>750</v>
      </c>
      <c r="F18" s="437">
        <v>875</v>
      </c>
      <c r="G18" s="433"/>
      <c r="H18" s="430"/>
      <c r="I18" s="421">
        <v>875</v>
      </c>
      <c r="J18" s="108"/>
    </row>
    <row r="19" spans="1:10" x14ac:dyDescent="0.3">
      <c r="A19" s="177">
        <v>11</v>
      </c>
      <c r="B19" s="427">
        <v>42826</v>
      </c>
      <c r="C19" s="229" t="s">
        <v>760</v>
      </c>
      <c r="D19" s="416" t="s">
        <v>596</v>
      </c>
      <c r="E19" s="181" t="s">
        <v>750</v>
      </c>
      <c r="F19" s="440">
        <v>625</v>
      </c>
      <c r="G19" s="433"/>
      <c r="H19" s="430"/>
      <c r="I19" s="423">
        <v>625</v>
      </c>
      <c r="J19" s="108"/>
    </row>
    <row r="20" spans="1:10" x14ac:dyDescent="0.3">
      <c r="A20" s="177">
        <v>12</v>
      </c>
      <c r="B20" s="427">
        <v>42781</v>
      </c>
      <c r="C20" s="229" t="s">
        <v>761</v>
      </c>
      <c r="D20" s="416" t="s">
        <v>604</v>
      </c>
      <c r="E20" s="181" t="s">
        <v>750</v>
      </c>
      <c r="F20" s="437">
        <v>700</v>
      </c>
      <c r="G20" s="433"/>
      <c r="H20" s="430"/>
      <c r="I20" s="26">
        <v>700</v>
      </c>
      <c r="J20" s="108"/>
    </row>
    <row r="21" spans="1:10" x14ac:dyDescent="0.3">
      <c r="A21" s="177">
        <v>13</v>
      </c>
      <c r="B21" s="427">
        <v>42887</v>
      </c>
      <c r="C21" s="229" t="s">
        <v>762</v>
      </c>
      <c r="D21" s="416" t="s">
        <v>608</v>
      </c>
      <c r="E21" s="181" t="s">
        <v>750</v>
      </c>
      <c r="F21" s="437">
        <v>625</v>
      </c>
      <c r="G21" s="433"/>
      <c r="H21" s="430"/>
      <c r="I21" s="26">
        <v>625</v>
      </c>
      <c r="J21" s="108"/>
    </row>
    <row r="22" spans="1:10" x14ac:dyDescent="0.3">
      <c r="A22" s="177">
        <v>14</v>
      </c>
      <c r="B22" s="427">
        <v>42858</v>
      </c>
      <c r="C22" s="229" t="s">
        <v>763</v>
      </c>
      <c r="D22" s="416" t="s">
        <v>612</v>
      </c>
      <c r="E22" s="181" t="s">
        <v>750</v>
      </c>
      <c r="F22" s="437">
        <v>625</v>
      </c>
      <c r="G22" s="433"/>
      <c r="H22" s="430"/>
      <c r="I22" s="26">
        <v>625</v>
      </c>
      <c r="J22" s="108"/>
    </row>
    <row r="23" spans="1:10" x14ac:dyDescent="0.3">
      <c r="A23" s="177">
        <v>15</v>
      </c>
      <c r="B23" s="427">
        <v>42865</v>
      </c>
      <c r="C23" s="229" t="s">
        <v>764</v>
      </c>
      <c r="D23" s="416" t="s">
        <v>616</v>
      </c>
      <c r="E23" s="181" t="s">
        <v>750</v>
      </c>
      <c r="F23" s="437">
        <v>1000</v>
      </c>
      <c r="G23" s="433"/>
      <c r="H23" s="430"/>
      <c r="I23" s="26">
        <v>1000</v>
      </c>
      <c r="J23" s="108"/>
    </row>
    <row r="24" spans="1:10" x14ac:dyDescent="0.3">
      <c r="A24" s="177">
        <v>16</v>
      </c>
      <c r="B24" s="427">
        <v>42826</v>
      </c>
      <c r="C24" s="229" t="s">
        <v>765</v>
      </c>
      <c r="D24" s="424">
        <v>21001014812</v>
      </c>
      <c r="E24" s="181" t="s">
        <v>750</v>
      </c>
      <c r="F24" s="437">
        <v>950</v>
      </c>
      <c r="G24" s="433"/>
      <c r="H24" s="430"/>
      <c r="I24" s="26">
        <v>950</v>
      </c>
      <c r="J24" s="108"/>
    </row>
    <row r="25" spans="1:10" x14ac:dyDescent="0.3">
      <c r="A25" s="177">
        <v>17</v>
      </c>
      <c r="B25" s="427">
        <v>42826</v>
      </c>
      <c r="C25" s="229" t="s">
        <v>766</v>
      </c>
      <c r="D25" s="424">
        <v>21001005336</v>
      </c>
      <c r="E25" s="181" t="s">
        <v>750</v>
      </c>
      <c r="F25" s="437">
        <v>700</v>
      </c>
      <c r="G25" s="433"/>
      <c r="H25" s="431"/>
      <c r="I25" s="26">
        <v>700</v>
      </c>
      <c r="J25" s="108"/>
    </row>
    <row r="26" spans="1:10" x14ac:dyDescent="0.3">
      <c r="A26" s="177">
        <v>18</v>
      </c>
      <c r="B26" s="427">
        <v>42776</v>
      </c>
      <c r="C26" s="229" t="s">
        <v>767</v>
      </c>
      <c r="D26" s="416" t="s">
        <v>626</v>
      </c>
      <c r="E26" s="181" t="s">
        <v>750</v>
      </c>
      <c r="F26" s="437">
        <v>700</v>
      </c>
      <c r="G26" s="433"/>
      <c r="H26" s="431"/>
      <c r="I26" s="26">
        <v>700</v>
      </c>
      <c r="J26" s="108"/>
    </row>
    <row r="27" spans="1:10" x14ac:dyDescent="0.3">
      <c r="A27" s="177">
        <v>19</v>
      </c>
      <c r="B27" s="427">
        <v>42767</v>
      </c>
      <c r="C27" s="229" t="s">
        <v>768</v>
      </c>
      <c r="D27" s="416" t="s">
        <v>630</v>
      </c>
      <c r="E27" s="181" t="s">
        <v>750</v>
      </c>
      <c r="F27" s="437">
        <v>625</v>
      </c>
      <c r="G27" s="433"/>
      <c r="H27" s="431"/>
      <c r="I27" s="26">
        <v>625</v>
      </c>
      <c r="J27" s="108"/>
    </row>
    <row r="28" spans="1:10" x14ac:dyDescent="0.3">
      <c r="A28" s="177">
        <v>20</v>
      </c>
      <c r="B28" s="427">
        <v>42795</v>
      </c>
      <c r="C28" s="229" t="s">
        <v>769</v>
      </c>
      <c r="D28" s="416" t="s">
        <v>634</v>
      </c>
      <c r="E28" s="181" t="s">
        <v>750</v>
      </c>
      <c r="F28" s="437">
        <v>3000</v>
      </c>
      <c r="G28" s="433"/>
      <c r="H28" s="431"/>
      <c r="I28" s="26">
        <v>3000</v>
      </c>
      <c r="J28" s="108"/>
    </row>
    <row r="29" spans="1:10" x14ac:dyDescent="0.3">
      <c r="A29" s="177">
        <v>21</v>
      </c>
      <c r="B29" s="427">
        <v>42826</v>
      </c>
      <c r="C29" s="229" t="s">
        <v>770</v>
      </c>
      <c r="D29" s="416" t="s">
        <v>637</v>
      </c>
      <c r="E29" s="181" t="s">
        <v>750</v>
      </c>
      <c r="F29" s="437">
        <v>312.5</v>
      </c>
      <c r="G29" s="433"/>
      <c r="H29" s="431"/>
      <c r="I29" s="26">
        <v>312.5</v>
      </c>
      <c r="J29" s="108"/>
    </row>
    <row r="30" spans="1:10" x14ac:dyDescent="0.3">
      <c r="A30" s="177">
        <v>22</v>
      </c>
      <c r="B30" s="427">
        <v>42826</v>
      </c>
      <c r="C30" s="229" t="s">
        <v>771</v>
      </c>
      <c r="D30" s="416" t="s">
        <v>640</v>
      </c>
      <c r="E30" s="181" t="s">
        <v>750</v>
      </c>
      <c r="F30" s="437">
        <v>700</v>
      </c>
      <c r="G30" s="433"/>
      <c r="H30" s="431"/>
      <c r="I30" s="26">
        <v>700</v>
      </c>
      <c r="J30" s="108"/>
    </row>
    <row r="31" spans="1:10" x14ac:dyDescent="0.3">
      <c r="A31" s="177">
        <v>23</v>
      </c>
      <c r="B31" s="427">
        <v>42856</v>
      </c>
      <c r="C31" s="229" t="s">
        <v>772</v>
      </c>
      <c r="D31" s="416" t="s">
        <v>644</v>
      </c>
      <c r="E31" s="181" t="s">
        <v>750</v>
      </c>
      <c r="F31" s="437">
        <v>375</v>
      </c>
      <c r="G31" s="433"/>
      <c r="H31" s="431"/>
      <c r="I31" s="26">
        <v>375</v>
      </c>
      <c r="J31" s="108"/>
    </row>
    <row r="32" spans="1:10" x14ac:dyDescent="0.3">
      <c r="A32" s="177">
        <v>24</v>
      </c>
      <c r="B32" s="427">
        <v>42826</v>
      </c>
      <c r="C32" s="415" t="s">
        <v>648</v>
      </c>
      <c r="D32" s="416" t="s">
        <v>647</v>
      </c>
      <c r="E32" s="181" t="s">
        <v>750</v>
      </c>
      <c r="F32" s="456">
        <v>700</v>
      </c>
      <c r="G32" s="433"/>
      <c r="H32" s="431"/>
      <c r="I32" s="422">
        <v>700</v>
      </c>
      <c r="J32" s="108"/>
    </row>
    <row r="33" spans="1:10" x14ac:dyDescent="0.3">
      <c r="A33" s="177">
        <v>25</v>
      </c>
      <c r="B33" s="427">
        <v>42887</v>
      </c>
      <c r="C33" s="229" t="s">
        <v>773</v>
      </c>
      <c r="D33" s="416" t="s">
        <v>650</v>
      </c>
      <c r="E33" s="181" t="s">
        <v>750</v>
      </c>
      <c r="F33" s="456">
        <v>562.5</v>
      </c>
      <c r="G33" s="433"/>
      <c r="H33" s="431"/>
      <c r="I33" s="422">
        <v>562.5</v>
      </c>
      <c r="J33" s="108"/>
    </row>
    <row r="34" spans="1:10" x14ac:dyDescent="0.3">
      <c r="A34" s="177">
        <v>26</v>
      </c>
      <c r="B34" s="427">
        <v>42887</v>
      </c>
      <c r="C34" s="229" t="s">
        <v>774</v>
      </c>
      <c r="D34" s="416" t="s">
        <v>653</v>
      </c>
      <c r="E34" s="181" t="s">
        <v>750</v>
      </c>
      <c r="F34" s="456">
        <v>625</v>
      </c>
      <c r="G34" s="433"/>
      <c r="H34" s="431"/>
      <c r="I34" s="422">
        <v>625</v>
      </c>
      <c r="J34" s="108"/>
    </row>
    <row r="35" spans="1:10" x14ac:dyDescent="0.3">
      <c r="A35" s="177">
        <v>27</v>
      </c>
      <c r="B35" s="427">
        <v>42887</v>
      </c>
      <c r="C35" s="229" t="s">
        <v>775</v>
      </c>
      <c r="D35" s="416" t="s">
        <v>657</v>
      </c>
      <c r="E35" s="181" t="s">
        <v>750</v>
      </c>
      <c r="F35" s="456">
        <v>300</v>
      </c>
      <c r="G35" s="433"/>
      <c r="H35" s="431"/>
      <c r="I35" s="422">
        <v>300</v>
      </c>
      <c r="J35" s="108"/>
    </row>
    <row r="36" spans="1:10" x14ac:dyDescent="0.3">
      <c r="A36" s="177">
        <v>28</v>
      </c>
      <c r="B36" s="427">
        <v>42896</v>
      </c>
      <c r="C36" s="229" t="s">
        <v>776</v>
      </c>
      <c r="D36" s="416" t="s">
        <v>661</v>
      </c>
      <c r="E36" s="181" t="s">
        <v>750</v>
      </c>
      <c r="F36" s="283">
        <v>2000</v>
      </c>
      <c r="G36" s="433"/>
      <c r="H36" s="431"/>
      <c r="I36" s="422">
        <v>1400</v>
      </c>
      <c r="J36" s="108"/>
    </row>
    <row r="37" spans="1:10" x14ac:dyDescent="0.3">
      <c r="A37" s="177">
        <v>29</v>
      </c>
      <c r="B37" s="427">
        <v>42795</v>
      </c>
      <c r="C37" s="229" t="s">
        <v>777</v>
      </c>
      <c r="D37" s="416" t="s">
        <v>664</v>
      </c>
      <c r="E37" s="181" t="s">
        <v>750</v>
      </c>
      <c r="F37" s="456">
        <v>500</v>
      </c>
      <c r="G37" s="433"/>
      <c r="H37" s="431"/>
      <c r="I37" s="422">
        <v>500</v>
      </c>
      <c r="J37" s="108"/>
    </row>
    <row r="38" spans="1:10" x14ac:dyDescent="0.3">
      <c r="A38" s="177">
        <v>30</v>
      </c>
      <c r="B38" s="427">
        <v>42865</v>
      </c>
      <c r="C38" s="229" t="s">
        <v>778</v>
      </c>
      <c r="D38" s="416" t="s">
        <v>668</v>
      </c>
      <c r="E38" s="181" t="s">
        <v>750</v>
      </c>
      <c r="F38" s="456">
        <v>625</v>
      </c>
      <c r="G38" s="433"/>
      <c r="H38" s="431"/>
      <c r="I38" s="422">
        <v>625</v>
      </c>
      <c r="J38" s="108"/>
    </row>
    <row r="39" spans="1:10" x14ac:dyDescent="0.3">
      <c r="A39" s="177">
        <v>31</v>
      </c>
      <c r="B39" s="427">
        <v>42809</v>
      </c>
      <c r="C39" s="229" t="s">
        <v>779</v>
      </c>
      <c r="D39" s="416" t="s">
        <v>672</v>
      </c>
      <c r="E39" s="181" t="s">
        <v>750</v>
      </c>
      <c r="F39" s="456">
        <v>550</v>
      </c>
      <c r="G39" s="433"/>
      <c r="H39" s="431"/>
      <c r="I39" s="422">
        <v>550</v>
      </c>
      <c r="J39" s="108"/>
    </row>
    <row r="40" spans="1:10" x14ac:dyDescent="0.3">
      <c r="A40" s="177">
        <v>32</v>
      </c>
      <c r="B40" s="427">
        <v>42887</v>
      </c>
      <c r="C40" s="229" t="s">
        <v>780</v>
      </c>
      <c r="D40" s="416" t="s">
        <v>677</v>
      </c>
      <c r="E40" s="181" t="s">
        <v>750</v>
      </c>
      <c r="F40" s="456">
        <v>625</v>
      </c>
      <c r="G40" s="433"/>
      <c r="H40" s="431"/>
      <c r="I40" s="422">
        <v>625</v>
      </c>
      <c r="J40" s="108"/>
    </row>
    <row r="41" spans="1:10" x14ac:dyDescent="0.3">
      <c r="A41" s="177">
        <v>33</v>
      </c>
      <c r="B41" s="427">
        <v>42795</v>
      </c>
      <c r="C41" s="229" t="s">
        <v>781</v>
      </c>
      <c r="D41" s="416" t="s">
        <v>681</v>
      </c>
      <c r="E41" s="181" t="s">
        <v>750</v>
      </c>
      <c r="F41" s="456">
        <v>2125</v>
      </c>
      <c r="G41" s="433"/>
      <c r="H41" s="431"/>
      <c r="I41" s="422">
        <v>2125</v>
      </c>
      <c r="J41" s="108"/>
    </row>
    <row r="42" spans="1:10" x14ac:dyDescent="0.3">
      <c r="A42" s="177">
        <v>34</v>
      </c>
      <c r="B42" s="427">
        <v>42795</v>
      </c>
      <c r="C42" s="229" t="s">
        <v>782</v>
      </c>
      <c r="D42" s="416" t="s">
        <v>685</v>
      </c>
      <c r="E42" s="181" t="s">
        <v>750</v>
      </c>
      <c r="F42" s="456">
        <v>1250</v>
      </c>
      <c r="G42" s="433"/>
      <c r="H42" s="431"/>
      <c r="I42" s="422">
        <v>1250</v>
      </c>
      <c r="J42" s="108"/>
    </row>
    <row r="43" spans="1:10" x14ac:dyDescent="0.3">
      <c r="A43" s="177">
        <v>35</v>
      </c>
      <c r="B43" s="427">
        <v>42856</v>
      </c>
      <c r="C43" s="229" t="s">
        <v>784</v>
      </c>
      <c r="D43" s="416" t="s">
        <v>688</v>
      </c>
      <c r="E43" s="181" t="s">
        <v>750</v>
      </c>
      <c r="F43" s="456">
        <v>625</v>
      </c>
      <c r="G43" s="433"/>
      <c r="H43" s="431"/>
      <c r="I43" s="422">
        <v>625</v>
      </c>
      <c r="J43" s="108"/>
    </row>
    <row r="44" spans="1:10" x14ac:dyDescent="0.3">
      <c r="A44" s="177">
        <v>36</v>
      </c>
      <c r="B44" s="427">
        <v>42906</v>
      </c>
      <c r="C44" s="229" t="s">
        <v>785</v>
      </c>
      <c r="D44" s="416" t="s">
        <v>690</v>
      </c>
      <c r="E44" s="181" t="s">
        <v>750</v>
      </c>
      <c r="F44" s="283">
        <v>687.5</v>
      </c>
      <c r="G44" s="433"/>
      <c r="H44" s="431"/>
      <c r="I44" s="422">
        <v>252.08</v>
      </c>
      <c r="J44" s="108"/>
    </row>
    <row r="45" spans="1:10" x14ac:dyDescent="0.3">
      <c r="A45" s="177">
        <v>37</v>
      </c>
      <c r="B45" s="427">
        <v>42887</v>
      </c>
      <c r="C45" s="229" t="s">
        <v>786</v>
      </c>
      <c r="D45" s="416" t="s">
        <v>694</v>
      </c>
      <c r="E45" s="181" t="s">
        <v>750</v>
      </c>
      <c r="F45" s="456">
        <v>600</v>
      </c>
      <c r="G45" s="433"/>
      <c r="H45" s="431"/>
      <c r="I45" s="422">
        <v>600</v>
      </c>
      <c r="J45" s="108"/>
    </row>
    <row r="46" spans="1:10" x14ac:dyDescent="0.3">
      <c r="A46" s="177">
        <v>38</v>
      </c>
      <c r="B46" s="427">
        <v>42832</v>
      </c>
      <c r="C46" s="229" t="s">
        <v>787</v>
      </c>
      <c r="D46" s="416" t="s">
        <v>698</v>
      </c>
      <c r="E46" s="181" t="s">
        <v>750</v>
      </c>
      <c r="F46" s="456">
        <v>1500</v>
      </c>
      <c r="G46" s="433"/>
      <c r="H46" s="431"/>
      <c r="I46" s="422">
        <v>1500</v>
      </c>
      <c r="J46" s="108"/>
    </row>
    <row r="47" spans="1:10" x14ac:dyDescent="0.3">
      <c r="A47" s="177">
        <v>39</v>
      </c>
      <c r="B47" s="427">
        <v>42856</v>
      </c>
      <c r="C47" s="229" t="s">
        <v>788</v>
      </c>
      <c r="D47" s="416" t="s">
        <v>701</v>
      </c>
      <c r="E47" s="181" t="s">
        <v>750</v>
      </c>
      <c r="F47" s="456">
        <v>625</v>
      </c>
      <c r="G47" s="433"/>
      <c r="H47" s="431"/>
      <c r="I47" s="422">
        <v>625</v>
      </c>
      <c r="J47" s="108"/>
    </row>
    <row r="48" spans="1:10" x14ac:dyDescent="0.3">
      <c r="A48" s="177">
        <v>40</v>
      </c>
      <c r="B48" s="427">
        <v>42767</v>
      </c>
      <c r="C48" s="415" t="s">
        <v>705</v>
      </c>
      <c r="D48" s="416" t="s">
        <v>704</v>
      </c>
      <c r="E48" s="181" t="s">
        <v>750</v>
      </c>
      <c r="F48" s="456">
        <v>820</v>
      </c>
      <c r="G48" s="433"/>
      <c r="H48" s="431"/>
      <c r="I48" s="422">
        <v>820</v>
      </c>
      <c r="J48" s="108"/>
    </row>
    <row r="49" spans="1:10" x14ac:dyDescent="0.3">
      <c r="A49" s="177">
        <v>41</v>
      </c>
      <c r="B49" s="427">
        <v>42795</v>
      </c>
      <c r="C49" s="229" t="s">
        <v>789</v>
      </c>
      <c r="D49" s="416" t="s">
        <v>707</v>
      </c>
      <c r="E49" s="181" t="s">
        <v>750</v>
      </c>
      <c r="F49" s="456">
        <v>750</v>
      </c>
      <c r="G49" s="433"/>
      <c r="H49" s="431"/>
      <c r="I49" s="422">
        <v>750</v>
      </c>
      <c r="J49" s="108"/>
    </row>
    <row r="50" spans="1:10" x14ac:dyDescent="0.3">
      <c r="A50" s="177">
        <v>42</v>
      </c>
      <c r="B50" s="427">
        <v>42887</v>
      </c>
      <c r="C50" s="229" t="s">
        <v>790</v>
      </c>
      <c r="D50" s="416" t="s">
        <v>711</v>
      </c>
      <c r="E50" s="181" t="s">
        <v>750</v>
      </c>
      <c r="F50" s="456">
        <v>375</v>
      </c>
      <c r="G50" s="433"/>
      <c r="H50" s="431"/>
      <c r="I50" s="422">
        <v>375</v>
      </c>
      <c r="J50" s="108"/>
    </row>
    <row r="51" spans="1:10" x14ac:dyDescent="0.3">
      <c r="A51" s="177">
        <v>43</v>
      </c>
      <c r="B51" s="427">
        <v>42826</v>
      </c>
      <c r="C51" s="229" t="s">
        <v>791</v>
      </c>
      <c r="D51" s="416" t="s">
        <v>716</v>
      </c>
      <c r="E51" s="181" t="s">
        <v>750</v>
      </c>
      <c r="F51" s="456">
        <v>250</v>
      </c>
      <c r="G51" s="433"/>
      <c r="H51" s="431"/>
      <c r="I51" s="422">
        <v>250</v>
      </c>
      <c r="J51" s="108"/>
    </row>
    <row r="52" spans="1:10" x14ac:dyDescent="0.3">
      <c r="A52" s="177">
        <v>44</v>
      </c>
      <c r="B52" s="427">
        <v>42896</v>
      </c>
      <c r="C52" s="229" t="s">
        <v>792</v>
      </c>
      <c r="D52" s="416" t="s">
        <v>719</v>
      </c>
      <c r="E52" s="181" t="s">
        <v>750</v>
      </c>
      <c r="F52" s="283">
        <v>750</v>
      </c>
      <c r="G52" s="433"/>
      <c r="H52" s="431"/>
      <c r="I52" s="422">
        <v>525</v>
      </c>
      <c r="J52" s="108"/>
    </row>
    <row r="53" spans="1:10" x14ac:dyDescent="0.3">
      <c r="A53" s="177">
        <v>45</v>
      </c>
      <c r="B53" s="427">
        <v>42826</v>
      </c>
      <c r="C53" s="229" t="s">
        <v>793</v>
      </c>
      <c r="D53" s="424">
        <v>20001008890</v>
      </c>
      <c r="E53" s="181" t="s">
        <v>750</v>
      </c>
      <c r="F53" s="456">
        <v>920</v>
      </c>
      <c r="G53" s="433"/>
      <c r="H53" s="431"/>
      <c r="I53" s="422">
        <v>920</v>
      </c>
      <c r="J53" s="108"/>
    </row>
    <row r="54" spans="1:10" x14ac:dyDescent="0.3">
      <c r="A54" s="177">
        <v>46</v>
      </c>
      <c r="B54" s="427">
        <v>42840</v>
      </c>
      <c r="C54" s="229" t="s">
        <v>794</v>
      </c>
      <c r="D54" s="426" t="s">
        <v>725</v>
      </c>
      <c r="E54" s="181" t="s">
        <v>750</v>
      </c>
      <c r="F54" s="437">
        <v>480</v>
      </c>
      <c r="G54" s="433"/>
      <c r="H54" s="431"/>
      <c r="I54" s="26">
        <v>480</v>
      </c>
      <c r="J54" s="108"/>
    </row>
    <row r="55" spans="1:10" x14ac:dyDescent="0.3">
      <c r="A55" s="177">
        <v>47</v>
      </c>
      <c r="B55" s="427">
        <v>42840</v>
      </c>
      <c r="C55" s="229" t="s">
        <v>795</v>
      </c>
      <c r="D55" s="426" t="s">
        <v>729</v>
      </c>
      <c r="E55" s="181" t="s">
        <v>750</v>
      </c>
      <c r="F55" s="437">
        <v>375</v>
      </c>
      <c r="G55" s="433"/>
      <c r="H55" s="431"/>
      <c r="I55" s="26">
        <v>375</v>
      </c>
      <c r="J55" s="108"/>
    </row>
    <row r="56" spans="1:10" x14ac:dyDescent="0.3">
      <c r="A56" s="177">
        <v>48</v>
      </c>
      <c r="B56" s="427">
        <v>42865</v>
      </c>
      <c r="C56" s="229" t="s">
        <v>796</v>
      </c>
      <c r="D56" s="426" t="s">
        <v>733</v>
      </c>
      <c r="E56" s="181" t="s">
        <v>750</v>
      </c>
      <c r="F56" s="437">
        <v>437.5</v>
      </c>
      <c r="G56" s="433"/>
      <c r="H56" s="431"/>
      <c r="I56" s="26">
        <v>437.5</v>
      </c>
      <c r="J56" s="108"/>
    </row>
    <row r="57" spans="1:10" x14ac:dyDescent="0.3">
      <c r="A57" s="177">
        <v>49</v>
      </c>
      <c r="B57" s="427">
        <v>42887</v>
      </c>
      <c r="C57" s="229" t="s">
        <v>797</v>
      </c>
      <c r="D57" s="426" t="s">
        <v>737</v>
      </c>
      <c r="E57" s="181" t="s">
        <v>750</v>
      </c>
      <c r="F57" s="437">
        <v>500</v>
      </c>
      <c r="G57" s="433"/>
      <c r="H57" s="431"/>
      <c r="I57" s="26">
        <v>500</v>
      </c>
      <c r="J57" s="108"/>
    </row>
    <row r="58" spans="1:10" x14ac:dyDescent="0.3">
      <c r="A58" s="457">
        <v>50</v>
      </c>
      <c r="B58" s="458">
        <v>42795</v>
      </c>
      <c r="C58" s="459" t="s">
        <v>798</v>
      </c>
      <c r="D58" s="460" t="s">
        <v>740</v>
      </c>
      <c r="E58" s="282" t="s">
        <v>750</v>
      </c>
      <c r="F58" s="461">
        <v>625</v>
      </c>
      <c r="G58" s="462"/>
      <c r="H58" s="431"/>
      <c r="I58" s="463">
        <v>625</v>
      </c>
      <c r="J58" s="108"/>
    </row>
    <row r="59" spans="1:10" x14ac:dyDescent="0.3">
      <c r="A59" s="177">
        <v>51</v>
      </c>
      <c r="B59" s="427">
        <v>42767</v>
      </c>
      <c r="C59" s="415" t="s">
        <v>552</v>
      </c>
      <c r="D59" s="416" t="s">
        <v>551</v>
      </c>
      <c r="E59" s="471" t="s">
        <v>800</v>
      </c>
      <c r="F59" s="437"/>
      <c r="G59" s="433">
        <v>893.86</v>
      </c>
      <c r="H59" s="471"/>
      <c r="I59" s="26">
        <v>893.86</v>
      </c>
      <c r="J59" s="108"/>
    </row>
    <row r="60" spans="1:10" ht="30" x14ac:dyDescent="0.3">
      <c r="A60" s="457">
        <v>52</v>
      </c>
      <c r="B60" s="427">
        <v>42767</v>
      </c>
      <c r="C60" s="415" t="s">
        <v>552</v>
      </c>
      <c r="D60" s="416" t="s">
        <v>551</v>
      </c>
      <c r="E60" s="471" t="s">
        <v>801</v>
      </c>
      <c r="F60" s="437"/>
      <c r="G60" s="433">
        <v>1140</v>
      </c>
      <c r="H60" s="471"/>
      <c r="I60" s="26">
        <v>1140</v>
      </c>
      <c r="J60" s="108"/>
    </row>
    <row r="61" spans="1:10" x14ac:dyDescent="0.3">
      <c r="A61" s="177">
        <v>53</v>
      </c>
      <c r="B61" s="428">
        <v>42741</v>
      </c>
      <c r="C61" s="418" t="s">
        <v>564</v>
      </c>
      <c r="D61" s="419" t="s">
        <v>565</v>
      </c>
      <c r="E61" s="471" t="s">
        <v>800</v>
      </c>
      <c r="F61" s="437"/>
      <c r="G61" s="433">
        <v>96</v>
      </c>
      <c r="H61" s="471"/>
      <c r="I61" s="26">
        <v>96</v>
      </c>
      <c r="J61" s="108"/>
    </row>
    <row r="62" spans="1:10" x14ac:dyDescent="0.3">
      <c r="A62" s="457">
        <v>54</v>
      </c>
      <c r="B62" s="427">
        <v>42745</v>
      </c>
      <c r="C62" s="415" t="s">
        <v>562</v>
      </c>
      <c r="D62" s="416" t="s">
        <v>561</v>
      </c>
      <c r="E62" s="471" t="s">
        <v>800</v>
      </c>
      <c r="F62" s="437"/>
      <c r="G62" s="433">
        <v>62.4</v>
      </c>
      <c r="H62" s="471"/>
      <c r="I62" s="26">
        <v>62.4</v>
      </c>
      <c r="J62" s="108"/>
    </row>
    <row r="63" spans="1:10" x14ac:dyDescent="0.3">
      <c r="A63" s="177">
        <v>55</v>
      </c>
      <c r="B63" s="427">
        <v>42800</v>
      </c>
      <c r="C63" s="26" t="s">
        <v>802</v>
      </c>
      <c r="D63" s="416" t="s">
        <v>803</v>
      </c>
      <c r="E63" s="471"/>
      <c r="F63" s="437"/>
      <c r="G63" s="433">
        <v>1350</v>
      </c>
      <c r="H63" s="471"/>
      <c r="I63" s="26">
        <v>1350</v>
      </c>
      <c r="J63" s="108"/>
    </row>
    <row r="64" spans="1:10" x14ac:dyDescent="0.3">
      <c r="A64" s="470"/>
      <c r="B64" s="427"/>
      <c r="C64" s="26"/>
      <c r="D64" s="416"/>
      <c r="E64" s="471"/>
      <c r="F64" s="437"/>
      <c r="G64" s="433"/>
      <c r="H64" s="471"/>
      <c r="I64" s="26"/>
      <c r="J64" s="108"/>
    </row>
    <row r="65" spans="1:12" x14ac:dyDescent="0.3">
      <c r="A65" s="470"/>
      <c r="B65" s="427"/>
      <c r="C65" s="26"/>
      <c r="D65" s="416"/>
      <c r="E65" s="471"/>
      <c r="F65" s="437"/>
      <c r="G65" s="433"/>
      <c r="H65" s="471"/>
      <c r="I65" s="26"/>
      <c r="J65" s="108"/>
    </row>
    <row r="66" spans="1:12" x14ac:dyDescent="0.3">
      <c r="A66" s="464"/>
      <c r="B66" s="465"/>
      <c r="C66" s="466"/>
      <c r="D66" s="466"/>
      <c r="E66" s="467"/>
      <c r="F66" s="467"/>
      <c r="G66" s="467"/>
      <c r="H66" s="468"/>
      <c r="I66" s="469"/>
      <c r="J66" s="108"/>
    </row>
    <row r="67" spans="1:12" x14ac:dyDescent="0.3">
      <c r="A67" s="177" t="s">
        <v>278</v>
      </c>
      <c r="B67" s="215"/>
      <c r="C67" s="185"/>
      <c r="D67" s="185"/>
      <c r="E67" s="184"/>
      <c r="F67" s="184"/>
      <c r="G67" s="283"/>
      <c r="H67" s="292" t="s">
        <v>432</v>
      </c>
      <c r="I67" s="412">
        <f>SUM(I9:I66)</f>
        <v>60110.98</v>
      </c>
      <c r="J67" s="108"/>
    </row>
    <row r="69" spans="1:12" x14ac:dyDescent="0.3">
      <c r="A69" s="192" t="s">
        <v>464</v>
      </c>
    </row>
    <row r="71" spans="1:12" x14ac:dyDescent="0.3">
      <c r="B71" s="194" t="s">
        <v>107</v>
      </c>
      <c r="F71" s="195"/>
    </row>
    <row r="72" spans="1:12" x14ac:dyDescent="0.3">
      <c r="F72" s="193"/>
      <c r="I72" s="193"/>
      <c r="J72" s="193"/>
      <c r="K72" s="193"/>
      <c r="L72" s="193"/>
    </row>
    <row r="73" spans="1:12" x14ac:dyDescent="0.3">
      <c r="C73" s="196"/>
      <c r="F73" s="196"/>
      <c r="G73" s="196"/>
      <c r="H73" s="199"/>
      <c r="I73" s="197"/>
      <c r="J73" s="193"/>
      <c r="K73" s="193"/>
      <c r="L73" s="193"/>
    </row>
    <row r="74" spans="1:12" x14ac:dyDescent="0.3">
      <c r="A74" s="193"/>
      <c r="C74" s="198" t="s">
        <v>268</v>
      </c>
      <c r="F74" s="199" t="s">
        <v>273</v>
      </c>
      <c r="G74" s="198"/>
      <c r="H74" s="198"/>
      <c r="I74" s="197"/>
      <c r="J74" s="193"/>
      <c r="K74" s="193"/>
      <c r="L74" s="193"/>
    </row>
    <row r="75" spans="1:12" x14ac:dyDescent="0.3">
      <c r="A75" s="193"/>
      <c r="C75" s="200" t="s">
        <v>139</v>
      </c>
      <c r="F75" s="192" t="s">
        <v>269</v>
      </c>
      <c r="I75" s="193"/>
      <c r="J75" s="193"/>
      <c r="K75" s="193"/>
      <c r="L75" s="193"/>
    </row>
    <row r="76" spans="1:12" s="193" customFormat="1" x14ac:dyDescent="0.3">
      <c r="B76" s="192"/>
      <c r="C76" s="200"/>
      <c r="G76" s="200"/>
      <c r="H76" s="200"/>
    </row>
    <row r="77" spans="1:12" s="193" customFormat="1" ht="12.75" x14ac:dyDescent="0.2"/>
    <row r="78" spans="1:12" s="193" customFormat="1" ht="12.75" x14ac:dyDescent="0.2"/>
    <row r="79" spans="1:12" s="193" customFormat="1" ht="12.75" x14ac:dyDescent="0.2"/>
    <row r="80" spans="1:12" s="193" customFormat="1" ht="12.75" x14ac:dyDescent="0.2"/>
  </sheetData>
  <dataValidations xWindow="138" yWindow="757"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67"/>
  </dataValidations>
  <printOptions gridLines="1"/>
  <pageMargins left="0.7" right="0.7" top="0.75" bottom="0.75" header="0.3" footer="0.3"/>
  <pageSetup scale="56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80" zoomScaleNormal="100" zoomScaleSheetLayoutView="80" workbookViewId="0">
      <selection activeCell="K12" sqref="K12"/>
    </sheetView>
  </sheetViews>
  <sheetFormatPr defaultRowHeight="12.75" x14ac:dyDescent="0.2"/>
  <cols>
    <col min="1" max="1" width="2.7109375" style="205" customWidth="1"/>
    <col min="2" max="2" width="9" style="205" customWidth="1"/>
    <col min="3" max="3" width="23.42578125" style="205" customWidth="1"/>
    <col min="4" max="4" width="13.28515625" style="205" customWidth="1"/>
    <col min="5" max="5" width="9.5703125" style="205" customWidth="1"/>
    <col min="6" max="6" width="11.5703125" style="205" customWidth="1"/>
    <col min="7" max="7" width="12.28515625" style="205" customWidth="1"/>
    <col min="8" max="8" width="15.28515625" style="205" customWidth="1"/>
    <col min="9" max="9" width="17.5703125" style="205" customWidth="1"/>
    <col min="10" max="11" width="12.42578125" style="205" customWidth="1"/>
    <col min="12" max="12" width="23.5703125" style="205" customWidth="1"/>
    <col min="13" max="13" width="18.5703125" style="205" customWidth="1"/>
    <col min="14" max="14" width="0.85546875" style="205" customWidth="1"/>
    <col min="15" max="16384" width="9.140625" style="205"/>
  </cols>
  <sheetData>
    <row r="1" spans="1:14" ht="13.5" x14ac:dyDescent="0.2">
      <c r="A1" s="201" t="s">
        <v>466</v>
      </c>
      <c r="B1" s="202"/>
      <c r="C1" s="202"/>
      <c r="D1" s="202"/>
      <c r="E1" s="202"/>
      <c r="F1" s="202"/>
      <c r="G1" s="202"/>
      <c r="H1" s="202"/>
      <c r="I1" s="206"/>
      <c r="J1" s="270"/>
      <c r="K1" s="270"/>
      <c r="L1" s="270"/>
      <c r="M1" s="270" t="s">
        <v>421</v>
      </c>
      <c r="N1" s="206"/>
    </row>
    <row r="2" spans="1:14" x14ac:dyDescent="0.2">
      <c r="A2" s="206" t="s">
        <v>317</v>
      </c>
      <c r="B2" s="202"/>
      <c r="C2" s="202"/>
      <c r="D2" s="203"/>
      <c r="E2" s="203"/>
      <c r="F2" s="203"/>
      <c r="G2" s="203"/>
      <c r="H2" s="203"/>
      <c r="I2" s="202"/>
      <c r="J2" s="202"/>
      <c r="K2" s="202"/>
      <c r="L2" s="202"/>
      <c r="M2" s="204">
        <v>42923</v>
      </c>
      <c r="N2" s="206"/>
    </row>
    <row r="3" spans="1:14" x14ac:dyDescent="0.2">
      <c r="A3" s="206"/>
      <c r="B3" s="202"/>
      <c r="C3" s="202"/>
      <c r="D3" s="203"/>
      <c r="E3" s="203"/>
      <c r="F3" s="203"/>
      <c r="G3" s="203"/>
      <c r="H3" s="203"/>
      <c r="I3" s="202"/>
      <c r="J3" s="202"/>
      <c r="K3" s="202"/>
      <c r="L3" s="202"/>
      <c r="M3" s="202"/>
      <c r="N3" s="206"/>
    </row>
    <row r="4" spans="1:14" ht="15" x14ac:dyDescent="0.3">
      <c r="A4" s="117" t="s">
        <v>274</v>
      </c>
      <c r="B4" s="202"/>
      <c r="C4" s="202"/>
      <c r="D4" s="207"/>
      <c r="E4" s="271"/>
      <c r="F4" s="207"/>
      <c r="G4" s="203"/>
      <c r="H4" s="203"/>
      <c r="I4" s="203"/>
      <c r="J4" s="203"/>
      <c r="K4" s="203"/>
      <c r="L4" s="202"/>
      <c r="M4" s="203"/>
      <c r="N4" s="206"/>
    </row>
    <row r="5" spans="1:14" x14ac:dyDescent="0.2">
      <c r="A5" s="208" t="str">
        <f>'ფორმა N1'!D4</f>
        <v>მპგ "ევროპული საქართველო-მოძრაობა თავისუფლებისთვის"</v>
      </c>
      <c r="B5" s="208"/>
      <c r="C5" s="208"/>
      <c r="D5" s="208"/>
      <c r="E5" s="209"/>
      <c r="F5" s="209"/>
      <c r="G5" s="209"/>
      <c r="H5" s="209"/>
      <c r="I5" s="209"/>
      <c r="J5" s="209"/>
      <c r="K5" s="209"/>
      <c r="L5" s="209"/>
      <c r="M5" s="209"/>
      <c r="N5" s="206"/>
    </row>
    <row r="6" spans="1:14" ht="13.5" thickBot="1" x14ac:dyDescent="0.25">
      <c r="A6" s="272"/>
      <c r="B6" s="272"/>
      <c r="C6" s="272"/>
      <c r="D6" s="272"/>
      <c r="E6" s="272"/>
      <c r="F6" s="272"/>
      <c r="G6" s="272"/>
      <c r="H6" s="272"/>
      <c r="I6" s="272"/>
      <c r="J6" s="272"/>
      <c r="K6" s="272"/>
      <c r="L6" s="272"/>
      <c r="M6" s="272"/>
      <c r="N6" s="206"/>
    </row>
    <row r="7" spans="1:14" ht="51" x14ac:dyDescent="0.2">
      <c r="A7" s="273" t="s">
        <v>64</v>
      </c>
      <c r="B7" s="274" t="s">
        <v>422</v>
      </c>
      <c r="C7" s="274" t="s">
        <v>423</v>
      </c>
      <c r="D7" s="275" t="s">
        <v>424</v>
      </c>
      <c r="E7" s="275" t="s">
        <v>275</v>
      </c>
      <c r="F7" s="275" t="s">
        <v>425</v>
      </c>
      <c r="G7" s="275" t="s">
        <v>426</v>
      </c>
      <c r="H7" s="274" t="s">
        <v>427</v>
      </c>
      <c r="I7" s="276" t="s">
        <v>428</v>
      </c>
      <c r="J7" s="276" t="s">
        <v>429</v>
      </c>
      <c r="K7" s="277" t="s">
        <v>430</v>
      </c>
      <c r="L7" s="277" t="s">
        <v>431</v>
      </c>
      <c r="M7" s="275" t="s">
        <v>421</v>
      </c>
      <c r="N7" s="206"/>
    </row>
    <row r="8" spans="1:14" x14ac:dyDescent="0.2">
      <c r="A8" s="211">
        <v>1</v>
      </c>
      <c r="B8" s="212">
        <v>2</v>
      </c>
      <c r="C8" s="212">
        <v>3</v>
      </c>
      <c r="D8" s="213">
        <v>4</v>
      </c>
      <c r="E8" s="213">
        <v>5</v>
      </c>
      <c r="F8" s="213">
        <v>6</v>
      </c>
      <c r="G8" s="213">
        <v>7</v>
      </c>
      <c r="H8" s="213">
        <v>8</v>
      </c>
      <c r="I8" s="213">
        <v>9</v>
      </c>
      <c r="J8" s="213">
        <v>10</v>
      </c>
      <c r="K8" s="213">
        <v>11</v>
      </c>
      <c r="L8" s="213">
        <v>12</v>
      </c>
      <c r="M8" s="213">
        <v>13</v>
      </c>
      <c r="N8" s="206"/>
    </row>
    <row r="9" spans="1:14" ht="15" x14ac:dyDescent="0.25">
      <c r="A9" s="214">
        <v>1</v>
      </c>
      <c r="B9" s="215"/>
      <c r="C9" s="278"/>
      <c r="D9" s="214"/>
      <c r="E9" s="214"/>
      <c r="F9" s="214"/>
      <c r="G9" s="214"/>
      <c r="H9" s="214"/>
      <c r="I9" s="214"/>
      <c r="J9" s="214"/>
      <c r="K9" s="214"/>
      <c r="L9" s="214"/>
      <c r="M9" s="279" t="str">
        <f t="shared" ref="M9:M33" si="0">IF(ISBLANK(B9),"",$M$2)</f>
        <v/>
      </c>
      <c r="N9" s="206"/>
    </row>
    <row r="10" spans="1:14" ht="15" x14ac:dyDescent="0.25">
      <c r="A10" s="214">
        <v>2</v>
      </c>
      <c r="B10" s="215"/>
      <c r="C10" s="278"/>
      <c r="D10" s="214"/>
      <c r="E10" s="214"/>
      <c r="F10" s="214"/>
      <c r="G10" s="214"/>
      <c r="H10" s="214"/>
      <c r="I10" s="214"/>
      <c r="J10" s="214"/>
      <c r="K10" s="214"/>
      <c r="L10" s="214"/>
      <c r="M10" s="279" t="str">
        <f t="shared" si="0"/>
        <v/>
      </c>
      <c r="N10" s="206"/>
    </row>
    <row r="11" spans="1:14" ht="15" x14ac:dyDescent="0.25">
      <c r="A11" s="214">
        <v>3</v>
      </c>
      <c r="B11" s="215"/>
      <c r="C11" s="278"/>
      <c r="D11" s="214"/>
      <c r="E11" s="214"/>
      <c r="F11" s="214"/>
      <c r="G11" s="214"/>
      <c r="H11" s="214"/>
      <c r="I11" s="214"/>
      <c r="J11" s="214"/>
      <c r="K11" s="214"/>
      <c r="L11" s="214"/>
      <c r="M11" s="279" t="str">
        <f t="shared" si="0"/>
        <v/>
      </c>
      <c r="N11" s="206"/>
    </row>
    <row r="12" spans="1:14" ht="15" x14ac:dyDescent="0.25">
      <c r="A12" s="214">
        <v>4</v>
      </c>
      <c r="B12" s="215"/>
      <c r="C12" s="278"/>
      <c r="D12" s="214"/>
      <c r="E12" s="214"/>
      <c r="F12" s="214"/>
      <c r="G12" s="214"/>
      <c r="H12" s="214"/>
      <c r="I12" s="214"/>
      <c r="J12" s="214"/>
      <c r="K12" s="214"/>
      <c r="L12" s="214"/>
      <c r="M12" s="279" t="str">
        <f t="shared" si="0"/>
        <v/>
      </c>
      <c r="N12" s="206"/>
    </row>
    <row r="13" spans="1:14" ht="15" x14ac:dyDescent="0.25">
      <c r="A13" s="214">
        <v>5</v>
      </c>
      <c r="B13" s="215"/>
      <c r="C13" s="278"/>
      <c r="D13" s="214"/>
      <c r="E13" s="214"/>
      <c r="F13" s="214"/>
      <c r="G13" s="214"/>
      <c r="H13" s="214"/>
      <c r="I13" s="214"/>
      <c r="J13" s="214"/>
      <c r="K13" s="214"/>
      <c r="L13" s="214"/>
      <c r="M13" s="279" t="str">
        <f t="shared" si="0"/>
        <v/>
      </c>
      <c r="N13" s="206"/>
    </row>
    <row r="14" spans="1:14" ht="15" x14ac:dyDescent="0.25">
      <c r="A14" s="214">
        <v>6</v>
      </c>
      <c r="B14" s="215"/>
      <c r="C14" s="278"/>
      <c r="D14" s="214"/>
      <c r="E14" s="214"/>
      <c r="F14" s="214"/>
      <c r="G14" s="214"/>
      <c r="H14" s="214"/>
      <c r="I14" s="214"/>
      <c r="J14" s="214"/>
      <c r="K14" s="214"/>
      <c r="L14" s="214"/>
      <c r="M14" s="279" t="str">
        <f t="shared" si="0"/>
        <v/>
      </c>
      <c r="N14" s="206"/>
    </row>
    <row r="15" spans="1:14" ht="15" x14ac:dyDescent="0.25">
      <c r="A15" s="214">
        <v>7</v>
      </c>
      <c r="B15" s="215"/>
      <c r="C15" s="278"/>
      <c r="D15" s="214"/>
      <c r="E15" s="214"/>
      <c r="F15" s="214"/>
      <c r="G15" s="214"/>
      <c r="H15" s="214"/>
      <c r="I15" s="214"/>
      <c r="J15" s="214"/>
      <c r="K15" s="214"/>
      <c r="L15" s="214"/>
      <c r="M15" s="279" t="str">
        <f t="shared" si="0"/>
        <v/>
      </c>
      <c r="N15" s="206"/>
    </row>
    <row r="16" spans="1:14" ht="15" x14ac:dyDescent="0.25">
      <c r="A16" s="214">
        <v>8</v>
      </c>
      <c r="B16" s="215"/>
      <c r="C16" s="278"/>
      <c r="D16" s="214"/>
      <c r="E16" s="214"/>
      <c r="F16" s="214"/>
      <c r="G16" s="214"/>
      <c r="H16" s="214"/>
      <c r="I16" s="214"/>
      <c r="J16" s="214"/>
      <c r="K16" s="214"/>
      <c r="L16" s="214"/>
      <c r="M16" s="279" t="str">
        <f t="shared" si="0"/>
        <v/>
      </c>
      <c r="N16" s="206"/>
    </row>
    <row r="17" spans="1:14" ht="15" x14ac:dyDescent="0.25">
      <c r="A17" s="214">
        <v>9</v>
      </c>
      <c r="B17" s="215"/>
      <c r="C17" s="278"/>
      <c r="D17" s="214"/>
      <c r="E17" s="214"/>
      <c r="F17" s="214"/>
      <c r="G17" s="214"/>
      <c r="H17" s="214"/>
      <c r="I17" s="214"/>
      <c r="J17" s="214"/>
      <c r="K17" s="214"/>
      <c r="L17" s="214"/>
      <c r="M17" s="279" t="str">
        <f t="shared" si="0"/>
        <v/>
      </c>
      <c r="N17" s="206"/>
    </row>
    <row r="18" spans="1:14" ht="15" x14ac:dyDescent="0.25">
      <c r="A18" s="214">
        <v>10</v>
      </c>
      <c r="B18" s="215"/>
      <c r="C18" s="278"/>
      <c r="D18" s="214"/>
      <c r="E18" s="214"/>
      <c r="F18" s="214"/>
      <c r="G18" s="214"/>
      <c r="H18" s="214"/>
      <c r="I18" s="214"/>
      <c r="J18" s="214"/>
      <c r="K18" s="214"/>
      <c r="L18" s="214"/>
      <c r="M18" s="279" t="str">
        <f t="shared" si="0"/>
        <v/>
      </c>
      <c r="N18" s="206"/>
    </row>
    <row r="19" spans="1:14" ht="15" x14ac:dyDescent="0.25">
      <c r="A19" s="214">
        <v>11</v>
      </c>
      <c r="B19" s="215"/>
      <c r="C19" s="278"/>
      <c r="D19" s="214"/>
      <c r="E19" s="214"/>
      <c r="F19" s="214"/>
      <c r="G19" s="214"/>
      <c r="H19" s="214"/>
      <c r="I19" s="214"/>
      <c r="J19" s="214"/>
      <c r="K19" s="214"/>
      <c r="L19" s="214"/>
      <c r="M19" s="279" t="str">
        <f t="shared" si="0"/>
        <v/>
      </c>
      <c r="N19" s="206"/>
    </row>
    <row r="20" spans="1:14" ht="15" x14ac:dyDescent="0.25">
      <c r="A20" s="214">
        <v>12</v>
      </c>
      <c r="B20" s="215"/>
      <c r="C20" s="278"/>
      <c r="D20" s="214"/>
      <c r="E20" s="214"/>
      <c r="F20" s="214"/>
      <c r="G20" s="214"/>
      <c r="H20" s="214"/>
      <c r="I20" s="214"/>
      <c r="J20" s="214"/>
      <c r="K20" s="214"/>
      <c r="L20" s="214"/>
      <c r="M20" s="279" t="str">
        <f t="shared" si="0"/>
        <v/>
      </c>
      <c r="N20" s="206"/>
    </row>
    <row r="21" spans="1:14" ht="15" x14ac:dyDescent="0.25">
      <c r="A21" s="214">
        <v>13</v>
      </c>
      <c r="B21" s="215"/>
      <c r="C21" s="278"/>
      <c r="D21" s="214"/>
      <c r="E21" s="214"/>
      <c r="F21" s="214"/>
      <c r="G21" s="214"/>
      <c r="H21" s="214"/>
      <c r="I21" s="214"/>
      <c r="J21" s="214"/>
      <c r="K21" s="214"/>
      <c r="L21" s="214"/>
      <c r="M21" s="279" t="str">
        <f t="shared" si="0"/>
        <v/>
      </c>
      <c r="N21" s="206"/>
    </row>
    <row r="22" spans="1:14" ht="15" x14ac:dyDescent="0.25">
      <c r="A22" s="214">
        <v>14</v>
      </c>
      <c r="B22" s="215"/>
      <c r="C22" s="278"/>
      <c r="D22" s="214"/>
      <c r="E22" s="214"/>
      <c r="F22" s="214"/>
      <c r="G22" s="214"/>
      <c r="H22" s="214"/>
      <c r="I22" s="214"/>
      <c r="J22" s="214"/>
      <c r="K22" s="214"/>
      <c r="L22" s="214"/>
      <c r="M22" s="279" t="str">
        <f t="shared" si="0"/>
        <v/>
      </c>
      <c r="N22" s="206"/>
    </row>
    <row r="23" spans="1:14" ht="15" x14ac:dyDescent="0.25">
      <c r="A23" s="214">
        <v>15</v>
      </c>
      <c r="B23" s="215"/>
      <c r="C23" s="278"/>
      <c r="D23" s="214"/>
      <c r="E23" s="214"/>
      <c r="F23" s="214"/>
      <c r="G23" s="214"/>
      <c r="H23" s="214"/>
      <c r="I23" s="214"/>
      <c r="J23" s="214"/>
      <c r="K23" s="214"/>
      <c r="L23" s="214"/>
      <c r="M23" s="279" t="str">
        <f t="shared" si="0"/>
        <v/>
      </c>
      <c r="N23" s="206"/>
    </row>
    <row r="24" spans="1:14" ht="15" x14ac:dyDescent="0.25">
      <c r="A24" s="214">
        <v>16</v>
      </c>
      <c r="B24" s="215"/>
      <c r="C24" s="278"/>
      <c r="D24" s="214"/>
      <c r="E24" s="214"/>
      <c r="F24" s="214"/>
      <c r="G24" s="214"/>
      <c r="H24" s="214"/>
      <c r="I24" s="214"/>
      <c r="J24" s="214"/>
      <c r="K24" s="214"/>
      <c r="L24" s="214"/>
      <c r="M24" s="279" t="str">
        <f t="shared" si="0"/>
        <v/>
      </c>
      <c r="N24" s="206"/>
    </row>
    <row r="25" spans="1:14" ht="15" x14ac:dyDescent="0.25">
      <c r="A25" s="214">
        <v>17</v>
      </c>
      <c r="B25" s="215"/>
      <c r="C25" s="278"/>
      <c r="D25" s="214"/>
      <c r="E25" s="214"/>
      <c r="F25" s="214"/>
      <c r="G25" s="214"/>
      <c r="H25" s="214"/>
      <c r="I25" s="214"/>
      <c r="J25" s="214"/>
      <c r="K25" s="214"/>
      <c r="L25" s="214"/>
      <c r="M25" s="279" t="str">
        <f t="shared" si="0"/>
        <v/>
      </c>
      <c r="N25" s="206"/>
    </row>
    <row r="26" spans="1:14" ht="15" x14ac:dyDescent="0.25">
      <c r="A26" s="214">
        <v>18</v>
      </c>
      <c r="B26" s="215"/>
      <c r="C26" s="278"/>
      <c r="D26" s="214"/>
      <c r="E26" s="214"/>
      <c r="F26" s="214"/>
      <c r="G26" s="214"/>
      <c r="H26" s="214"/>
      <c r="I26" s="214"/>
      <c r="J26" s="214"/>
      <c r="K26" s="214"/>
      <c r="L26" s="214"/>
      <c r="M26" s="279" t="str">
        <f t="shared" si="0"/>
        <v/>
      </c>
      <c r="N26" s="206"/>
    </row>
    <row r="27" spans="1:14" ht="15" x14ac:dyDescent="0.25">
      <c r="A27" s="214">
        <v>19</v>
      </c>
      <c r="B27" s="215"/>
      <c r="C27" s="278"/>
      <c r="D27" s="214"/>
      <c r="E27" s="214"/>
      <c r="F27" s="214"/>
      <c r="G27" s="214"/>
      <c r="H27" s="214"/>
      <c r="I27" s="214"/>
      <c r="J27" s="214"/>
      <c r="K27" s="214"/>
      <c r="L27" s="214"/>
      <c r="M27" s="279" t="str">
        <f t="shared" si="0"/>
        <v/>
      </c>
      <c r="N27" s="206"/>
    </row>
    <row r="28" spans="1:14" ht="15" x14ac:dyDescent="0.25">
      <c r="A28" s="214">
        <v>20</v>
      </c>
      <c r="B28" s="215"/>
      <c r="C28" s="278"/>
      <c r="D28" s="214"/>
      <c r="E28" s="214"/>
      <c r="F28" s="214"/>
      <c r="G28" s="214"/>
      <c r="H28" s="214"/>
      <c r="I28" s="214"/>
      <c r="J28" s="214"/>
      <c r="K28" s="214"/>
      <c r="L28" s="214"/>
      <c r="M28" s="279" t="str">
        <f t="shared" si="0"/>
        <v/>
      </c>
      <c r="N28" s="206"/>
    </row>
    <row r="29" spans="1:14" ht="15" x14ac:dyDescent="0.25">
      <c r="A29" s="214">
        <v>21</v>
      </c>
      <c r="B29" s="215"/>
      <c r="C29" s="278"/>
      <c r="D29" s="214"/>
      <c r="E29" s="214"/>
      <c r="F29" s="214"/>
      <c r="G29" s="214"/>
      <c r="H29" s="214"/>
      <c r="I29" s="214"/>
      <c r="J29" s="214"/>
      <c r="K29" s="214"/>
      <c r="L29" s="214"/>
      <c r="M29" s="279" t="str">
        <f t="shared" si="0"/>
        <v/>
      </c>
      <c r="N29" s="206"/>
    </row>
    <row r="30" spans="1:14" ht="15" x14ac:dyDescent="0.25">
      <c r="A30" s="214">
        <v>22</v>
      </c>
      <c r="B30" s="215"/>
      <c r="C30" s="278"/>
      <c r="D30" s="214"/>
      <c r="E30" s="214"/>
      <c r="F30" s="214"/>
      <c r="G30" s="214"/>
      <c r="H30" s="214"/>
      <c r="I30" s="214"/>
      <c r="J30" s="214"/>
      <c r="K30" s="214"/>
      <c r="L30" s="214"/>
      <c r="M30" s="279" t="str">
        <f t="shared" si="0"/>
        <v/>
      </c>
      <c r="N30" s="206"/>
    </row>
    <row r="31" spans="1:14" ht="15" x14ac:dyDescent="0.25">
      <c r="A31" s="214">
        <v>23</v>
      </c>
      <c r="B31" s="215"/>
      <c r="C31" s="278"/>
      <c r="D31" s="214"/>
      <c r="E31" s="214"/>
      <c r="F31" s="214"/>
      <c r="G31" s="214"/>
      <c r="H31" s="214"/>
      <c r="I31" s="214"/>
      <c r="J31" s="214"/>
      <c r="K31" s="214"/>
      <c r="L31" s="214"/>
      <c r="M31" s="279" t="str">
        <f t="shared" si="0"/>
        <v/>
      </c>
      <c r="N31" s="206"/>
    </row>
    <row r="32" spans="1:14" ht="15" x14ac:dyDescent="0.25">
      <c r="A32" s="214">
        <v>24</v>
      </c>
      <c r="B32" s="215"/>
      <c r="C32" s="278"/>
      <c r="D32" s="214"/>
      <c r="E32" s="214"/>
      <c r="F32" s="214"/>
      <c r="G32" s="214"/>
      <c r="H32" s="214"/>
      <c r="I32" s="214"/>
      <c r="J32" s="214"/>
      <c r="K32" s="214"/>
      <c r="L32" s="214"/>
      <c r="M32" s="279" t="str">
        <f t="shared" si="0"/>
        <v/>
      </c>
      <c r="N32" s="206"/>
    </row>
    <row r="33" spans="1:14" ht="15" x14ac:dyDescent="0.25">
      <c r="A33" s="280" t="s">
        <v>278</v>
      </c>
      <c r="B33" s="215"/>
      <c r="C33" s="278"/>
      <c r="D33" s="214"/>
      <c r="E33" s="214"/>
      <c r="F33" s="214"/>
      <c r="G33" s="214"/>
      <c r="H33" s="214"/>
      <c r="I33" s="214"/>
      <c r="J33" s="214"/>
      <c r="K33" s="214"/>
      <c r="L33" s="214"/>
      <c r="M33" s="279" t="str">
        <f t="shared" si="0"/>
        <v/>
      </c>
      <c r="N33" s="206"/>
    </row>
    <row r="34" spans="1:14" s="221" customFormat="1" x14ac:dyDescent="0.2"/>
    <row r="37" spans="1:14" s="21" customFormat="1" ht="15" x14ac:dyDescent="0.3">
      <c r="B37" s="216" t="s">
        <v>107</v>
      </c>
    </row>
    <row r="38" spans="1:14" s="21" customFormat="1" ht="15" x14ac:dyDescent="0.3">
      <c r="B38" s="216"/>
    </row>
    <row r="39" spans="1:14" s="21" customFormat="1" ht="15" x14ac:dyDescent="0.3">
      <c r="C39" s="218"/>
      <c r="D39" s="217"/>
      <c r="E39" s="217"/>
      <c r="H39" s="218"/>
      <c r="I39" s="218"/>
      <c r="J39" s="217"/>
      <c r="K39" s="217"/>
      <c r="L39" s="217"/>
    </row>
    <row r="40" spans="1:14" s="21" customFormat="1" ht="15" x14ac:dyDescent="0.3">
      <c r="C40" s="219" t="s">
        <v>268</v>
      </c>
      <c r="D40" s="217"/>
      <c r="E40" s="217"/>
      <c r="H40" s="216" t="s">
        <v>319</v>
      </c>
      <c r="M40" s="217"/>
    </row>
    <row r="41" spans="1:14" s="21" customFormat="1" ht="15" x14ac:dyDescent="0.3">
      <c r="C41" s="219" t="s">
        <v>139</v>
      </c>
      <c r="D41" s="217"/>
      <c r="E41" s="217"/>
      <c r="H41" s="220" t="s">
        <v>269</v>
      </c>
      <c r="M41" s="217"/>
    </row>
    <row r="42" spans="1:14" ht="15" x14ac:dyDescent="0.3">
      <c r="C42" s="219"/>
      <c r="F42" s="220"/>
      <c r="J42" s="222"/>
      <c r="K42" s="222"/>
      <c r="L42" s="222"/>
      <c r="M42" s="222"/>
    </row>
    <row r="43" spans="1:14" ht="15" x14ac:dyDescent="0.3">
      <c r="C43" s="219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264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7" t="s">
        <v>272</v>
      </c>
      <c r="B1" s="260"/>
      <c r="C1" s="482" t="s">
        <v>109</v>
      </c>
      <c r="D1" s="482"/>
      <c r="E1" s="116"/>
    </row>
    <row r="2" spans="1:12" s="6" customFormat="1" x14ac:dyDescent="0.3">
      <c r="A2" s="79" t="s">
        <v>140</v>
      </c>
      <c r="B2" s="260"/>
      <c r="C2" s="480" t="s">
        <v>804</v>
      </c>
      <c r="D2" s="481"/>
      <c r="E2" s="116"/>
    </row>
    <row r="3" spans="1:12" s="6" customFormat="1" x14ac:dyDescent="0.3">
      <c r="A3" s="79"/>
      <c r="B3" s="260"/>
      <c r="C3" s="78"/>
      <c r="D3" s="78"/>
      <c r="E3" s="116"/>
    </row>
    <row r="4" spans="1:12" s="2" customFormat="1" x14ac:dyDescent="0.3">
      <c r="A4" s="80" t="str">
        <f>'ფორმა N2'!A4</f>
        <v>ანგარიშვალდებული პირის დასახელება:</v>
      </c>
      <c r="B4" s="261"/>
      <c r="C4" s="79"/>
      <c r="D4" s="79"/>
      <c r="E4" s="111"/>
      <c r="L4" s="6"/>
    </row>
    <row r="5" spans="1:12" s="2" customFormat="1" x14ac:dyDescent="0.3">
      <c r="A5" s="122" t="str">
        <f>'ფორმა N1'!D4</f>
        <v>მპგ "ევროპული საქართველო-მოძრაობა თავისუფლებისთვის"</v>
      </c>
      <c r="B5" s="262"/>
      <c r="C5" s="60"/>
      <c r="D5" s="60"/>
      <c r="E5" s="111"/>
    </row>
    <row r="6" spans="1:12" s="2" customFormat="1" x14ac:dyDescent="0.3">
      <c r="A6" s="80"/>
      <c r="B6" s="261"/>
      <c r="C6" s="79"/>
      <c r="D6" s="79"/>
      <c r="E6" s="111"/>
    </row>
    <row r="7" spans="1:12" s="6" customFormat="1" ht="18" x14ac:dyDescent="0.3">
      <c r="A7" s="103"/>
      <c r="B7" s="115"/>
      <c r="C7" s="81"/>
      <c r="D7" s="81"/>
      <c r="E7" s="116"/>
    </row>
    <row r="8" spans="1:12" s="6" customFormat="1" ht="30" x14ac:dyDescent="0.3">
      <c r="A8" s="109" t="s">
        <v>64</v>
      </c>
      <c r="B8" s="82" t="s">
        <v>249</v>
      </c>
      <c r="C8" s="82" t="s">
        <v>66</v>
      </c>
      <c r="D8" s="82" t="s">
        <v>67</v>
      </c>
      <c r="E8" s="116"/>
      <c r="F8" s="20"/>
    </row>
    <row r="9" spans="1:12" s="7" customFormat="1" x14ac:dyDescent="0.3">
      <c r="A9" s="249">
        <v>1</v>
      </c>
      <c r="B9" s="249" t="s">
        <v>65</v>
      </c>
      <c r="C9" s="88">
        <f>SUM(C10,C26)</f>
        <v>0</v>
      </c>
      <c r="D9" s="88">
        <f>SUM(D10,D26)</f>
        <v>0</v>
      </c>
      <c r="E9" s="116"/>
    </row>
    <row r="10" spans="1:12" s="7" customFormat="1" x14ac:dyDescent="0.3">
      <c r="A10" s="90">
        <v>1.1000000000000001</v>
      </c>
      <c r="B10" s="90" t="s">
        <v>80</v>
      </c>
      <c r="C10" s="88">
        <f>SUM(C11,C12,C16,C19,C25,C26)</f>
        <v>0</v>
      </c>
      <c r="D10" s="88">
        <f>SUM(D11,D12,D16,D19,D24,D25)</f>
        <v>0</v>
      </c>
      <c r="E10" s="116"/>
    </row>
    <row r="11" spans="1:12" s="9" customFormat="1" ht="18" x14ac:dyDescent="0.3">
      <c r="A11" s="91" t="s">
        <v>30</v>
      </c>
      <c r="B11" s="91" t="s">
        <v>79</v>
      </c>
      <c r="C11" s="8"/>
      <c r="D11" s="8"/>
      <c r="E11" s="116"/>
    </row>
    <row r="12" spans="1:12" s="10" customFormat="1" x14ac:dyDescent="0.3">
      <c r="A12" s="91" t="s">
        <v>31</v>
      </c>
      <c r="B12" s="91" t="s">
        <v>308</v>
      </c>
      <c r="C12" s="110">
        <f>SUM(C14:C15)</f>
        <v>0</v>
      </c>
      <c r="D12" s="110">
        <f>SUM(D14:D15)</f>
        <v>0</v>
      </c>
      <c r="E12" s="116"/>
    </row>
    <row r="13" spans="1:12" s="3" customFormat="1" x14ac:dyDescent="0.3">
      <c r="A13" s="100" t="s">
        <v>81</v>
      </c>
      <c r="B13" s="100" t="s">
        <v>311</v>
      </c>
      <c r="C13" s="8"/>
      <c r="D13" s="8"/>
      <c r="E13" s="116"/>
    </row>
    <row r="14" spans="1:12" s="3" customFormat="1" x14ac:dyDescent="0.3">
      <c r="A14" s="100" t="s">
        <v>507</v>
      </c>
      <c r="B14" s="100" t="s">
        <v>506</v>
      </c>
      <c r="C14" s="8"/>
      <c r="D14" s="8"/>
      <c r="E14" s="116"/>
    </row>
    <row r="15" spans="1:12" s="3" customFormat="1" x14ac:dyDescent="0.3">
      <c r="A15" s="100" t="s">
        <v>508</v>
      </c>
      <c r="B15" s="100" t="s">
        <v>97</v>
      </c>
      <c r="C15" s="8"/>
      <c r="D15" s="8"/>
      <c r="E15" s="116"/>
    </row>
    <row r="16" spans="1:12" s="3" customFormat="1" x14ac:dyDescent="0.3">
      <c r="A16" s="91" t="s">
        <v>82</v>
      </c>
      <c r="B16" s="91" t="s">
        <v>83</v>
      </c>
      <c r="C16" s="110">
        <f>SUM(C17:C18)</f>
        <v>0</v>
      </c>
      <c r="D16" s="110">
        <f>SUM(D17:D18)</f>
        <v>0</v>
      </c>
      <c r="E16" s="116"/>
    </row>
    <row r="17" spans="1:5" s="3" customFormat="1" x14ac:dyDescent="0.3">
      <c r="A17" s="100" t="s">
        <v>84</v>
      </c>
      <c r="B17" s="100" t="s">
        <v>86</v>
      </c>
      <c r="C17" s="8"/>
      <c r="D17" s="8"/>
      <c r="E17" s="116"/>
    </row>
    <row r="18" spans="1:5" s="3" customFormat="1" ht="30" x14ac:dyDescent="0.3">
      <c r="A18" s="100" t="s">
        <v>85</v>
      </c>
      <c r="B18" s="100" t="s">
        <v>110</v>
      </c>
      <c r="C18" s="8"/>
      <c r="D18" s="8"/>
      <c r="E18" s="116"/>
    </row>
    <row r="19" spans="1:5" s="3" customFormat="1" x14ac:dyDescent="0.3">
      <c r="A19" s="91" t="s">
        <v>87</v>
      </c>
      <c r="B19" s="91" t="s">
        <v>418</v>
      </c>
      <c r="C19" s="110">
        <f>SUM(C20:C23)</f>
        <v>0</v>
      </c>
      <c r="D19" s="110">
        <f>SUM(D20:D23)</f>
        <v>0</v>
      </c>
      <c r="E19" s="116"/>
    </row>
    <row r="20" spans="1:5" s="3" customFormat="1" x14ac:dyDescent="0.3">
      <c r="A20" s="100" t="s">
        <v>88</v>
      </c>
      <c r="B20" s="100" t="s">
        <v>89</v>
      </c>
      <c r="C20" s="8"/>
      <c r="D20" s="8"/>
      <c r="E20" s="116"/>
    </row>
    <row r="21" spans="1:5" s="3" customFormat="1" ht="30" x14ac:dyDescent="0.3">
      <c r="A21" s="100" t="s">
        <v>92</v>
      </c>
      <c r="B21" s="100" t="s">
        <v>90</v>
      </c>
      <c r="C21" s="8"/>
      <c r="D21" s="8"/>
      <c r="E21" s="116"/>
    </row>
    <row r="22" spans="1:5" s="3" customFormat="1" x14ac:dyDescent="0.3">
      <c r="A22" s="100" t="s">
        <v>93</v>
      </c>
      <c r="B22" s="100" t="s">
        <v>91</v>
      </c>
      <c r="C22" s="8"/>
      <c r="D22" s="8"/>
      <c r="E22" s="116"/>
    </row>
    <row r="23" spans="1:5" s="3" customFormat="1" x14ac:dyDescent="0.3">
      <c r="A23" s="100" t="s">
        <v>94</v>
      </c>
      <c r="B23" s="100" t="s">
        <v>446</v>
      </c>
      <c r="C23" s="8"/>
      <c r="D23" s="8"/>
      <c r="E23" s="116"/>
    </row>
    <row r="24" spans="1:5" s="3" customFormat="1" x14ac:dyDescent="0.3">
      <c r="A24" s="91" t="s">
        <v>95</v>
      </c>
      <c r="B24" s="91" t="s">
        <v>447</v>
      </c>
      <c r="C24" s="284"/>
      <c r="D24" s="8"/>
      <c r="E24" s="116"/>
    </row>
    <row r="25" spans="1:5" s="3" customFormat="1" x14ac:dyDescent="0.3">
      <c r="A25" s="91" t="s">
        <v>251</v>
      </c>
      <c r="B25" s="91" t="s">
        <v>453</v>
      </c>
      <c r="C25" s="8"/>
      <c r="D25" s="8"/>
      <c r="E25" s="116"/>
    </row>
    <row r="26" spans="1:5" x14ac:dyDescent="0.3">
      <c r="A26" s="90">
        <v>1.2</v>
      </c>
      <c r="B26" s="90" t="s">
        <v>96</v>
      </c>
      <c r="C26" s="88">
        <f>SUM(C27,C35)</f>
        <v>0</v>
      </c>
      <c r="D26" s="88">
        <f>SUM(D27,D35)</f>
        <v>0</v>
      </c>
      <c r="E26" s="116"/>
    </row>
    <row r="27" spans="1:5" x14ac:dyDescent="0.3">
      <c r="A27" s="91" t="s">
        <v>32</v>
      </c>
      <c r="B27" s="91" t="s">
        <v>311</v>
      </c>
      <c r="C27" s="110">
        <f>SUM(C28:C30)</f>
        <v>0</v>
      </c>
      <c r="D27" s="110">
        <f>SUM(D28:D30)</f>
        <v>0</v>
      </c>
      <c r="E27" s="116"/>
    </row>
    <row r="28" spans="1:5" x14ac:dyDescent="0.3">
      <c r="A28" s="257" t="s">
        <v>98</v>
      </c>
      <c r="B28" s="257" t="s">
        <v>309</v>
      </c>
      <c r="C28" s="8"/>
      <c r="D28" s="8"/>
      <c r="E28" s="116"/>
    </row>
    <row r="29" spans="1:5" x14ac:dyDescent="0.3">
      <c r="A29" s="257" t="s">
        <v>99</v>
      </c>
      <c r="B29" s="257" t="s">
        <v>312</v>
      </c>
      <c r="C29" s="8"/>
      <c r="D29" s="8"/>
      <c r="E29" s="116"/>
    </row>
    <row r="30" spans="1:5" x14ac:dyDescent="0.3">
      <c r="A30" s="257" t="s">
        <v>455</v>
      </c>
      <c r="B30" s="257" t="s">
        <v>310</v>
      </c>
      <c r="C30" s="8"/>
      <c r="D30" s="8"/>
      <c r="E30" s="116"/>
    </row>
    <row r="31" spans="1:5" x14ac:dyDescent="0.3">
      <c r="A31" s="91" t="s">
        <v>33</v>
      </c>
      <c r="B31" s="91" t="s">
        <v>506</v>
      </c>
      <c r="C31" s="110">
        <f>SUM(C32:C34)</f>
        <v>0</v>
      </c>
      <c r="D31" s="110">
        <f>SUM(D32:D34)</f>
        <v>0</v>
      </c>
      <c r="E31" s="116"/>
    </row>
    <row r="32" spans="1:5" x14ac:dyDescent="0.3">
      <c r="A32" s="257" t="s">
        <v>12</v>
      </c>
      <c r="B32" s="257" t="s">
        <v>509</v>
      </c>
      <c r="C32" s="8"/>
      <c r="D32" s="8"/>
      <c r="E32" s="116"/>
    </row>
    <row r="33" spans="1:9" x14ac:dyDescent="0.3">
      <c r="A33" s="257" t="s">
        <v>13</v>
      </c>
      <c r="B33" s="257" t="s">
        <v>510</v>
      </c>
      <c r="C33" s="8"/>
      <c r="D33" s="8"/>
      <c r="E33" s="116"/>
    </row>
    <row r="34" spans="1:9" x14ac:dyDescent="0.3">
      <c r="A34" s="257" t="s">
        <v>281</v>
      </c>
      <c r="B34" s="257" t="s">
        <v>511</v>
      </c>
      <c r="C34" s="8"/>
      <c r="D34" s="8"/>
      <c r="E34" s="116"/>
    </row>
    <row r="35" spans="1:9" s="23" customFormat="1" x14ac:dyDescent="0.3">
      <c r="A35" s="91" t="s">
        <v>34</v>
      </c>
      <c r="B35" s="269" t="s">
        <v>452</v>
      </c>
      <c r="C35" s="8"/>
      <c r="D35" s="8"/>
    </row>
    <row r="36" spans="1:9" s="2" customFormat="1" x14ac:dyDescent="0.3">
      <c r="A36" s="1"/>
      <c r="B36" s="263"/>
      <c r="E36" s="5"/>
    </row>
    <row r="37" spans="1:9" s="2" customFormat="1" x14ac:dyDescent="0.3">
      <c r="B37" s="263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72" t="s">
        <v>107</v>
      </c>
      <c r="B40" s="263"/>
      <c r="E40" s="5"/>
    </row>
    <row r="41" spans="1:9" s="2" customFormat="1" x14ac:dyDescent="0.3">
      <c r="B41" s="263"/>
      <c r="E41"/>
      <c r="F41"/>
      <c r="G41"/>
      <c r="H41"/>
      <c r="I41"/>
    </row>
    <row r="42" spans="1:9" s="2" customFormat="1" x14ac:dyDescent="0.3">
      <c r="B42" s="263"/>
      <c r="D42" s="12"/>
      <c r="E42"/>
      <c r="F42"/>
      <c r="G42"/>
      <c r="H42"/>
      <c r="I42"/>
    </row>
    <row r="43" spans="1:9" s="2" customFormat="1" x14ac:dyDescent="0.3">
      <c r="A43"/>
      <c r="B43" s="265" t="s">
        <v>450</v>
      </c>
      <c r="D43" s="12"/>
      <c r="E43"/>
      <c r="F43"/>
      <c r="G43"/>
      <c r="H43"/>
      <c r="I43"/>
    </row>
    <row r="44" spans="1:9" s="2" customFormat="1" x14ac:dyDescent="0.3">
      <c r="A44"/>
      <c r="B44" s="263" t="s">
        <v>270</v>
      </c>
      <c r="D44" s="12"/>
      <c r="E44"/>
      <c r="F44"/>
      <c r="G44"/>
      <c r="H44"/>
      <c r="I44"/>
    </row>
    <row r="45" spans="1:9" customFormat="1" ht="12.75" x14ac:dyDescent="0.2">
      <c r="B45" s="266" t="s">
        <v>139</v>
      </c>
    </row>
    <row r="46" spans="1:9" customFormat="1" ht="12.75" x14ac:dyDescent="0.2">
      <c r="B46" s="267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219</v>
      </c>
      <c r="C1" t="s">
        <v>199</v>
      </c>
      <c r="E1" t="s">
        <v>226</v>
      </c>
      <c r="G1" t="s">
        <v>236</v>
      </c>
    </row>
    <row r="2" spans="1:7" ht="15" x14ac:dyDescent="0.2">
      <c r="A2" s="63">
        <v>40907</v>
      </c>
      <c r="C2" t="s">
        <v>200</v>
      </c>
      <c r="E2" t="s">
        <v>231</v>
      </c>
      <c r="G2" s="65" t="s">
        <v>237</v>
      </c>
    </row>
    <row r="3" spans="1:7" ht="15" x14ac:dyDescent="0.2">
      <c r="A3" s="63">
        <v>40908</v>
      </c>
      <c r="C3" t="s">
        <v>201</v>
      </c>
      <c r="E3" t="s">
        <v>232</v>
      </c>
      <c r="G3" s="65" t="s">
        <v>238</v>
      </c>
    </row>
    <row r="4" spans="1:7" ht="15" x14ac:dyDescent="0.2">
      <c r="A4" s="63">
        <v>40909</v>
      </c>
      <c r="C4" t="s">
        <v>202</v>
      </c>
      <c r="E4" t="s">
        <v>233</v>
      </c>
      <c r="G4" s="65" t="s">
        <v>239</v>
      </c>
    </row>
    <row r="5" spans="1:7" x14ac:dyDescent="0.2">
      <c r="A5" s="63">
        <v>40910</v>
      </c>
      <c r="C5" t="s">
        <v>203</v>
      </c>
      <c r="E5" t="s">
        <v>234</v>
      </c>
    </row>
    <row r="6" spans="1:7" x14ac:dyDescent="0.2">
      <c r="A6" s="63">
        <v>40911</v>
      </c>
      <c r="C6" t="s">
        <v>204</v>
      </c>
    </row>
    <row r="7" spans="1:7" x14ac:dyDescent="0.2">
      <c r="A7" s="63">
        <v>40912</v>
      </c>
      <c r="C7" t="s">
        <v>205</v>
      </c>
    </row>
    <row r="8" spans="1:7" x14ac:dyDescent="0.2">
      <c r="A8" s="63">
        <v>40913</v>
      </c>
      <c r="C8" t="s">
        <v>206</v>
      </c>
    </row>
    <row r="9" spans="1:7" x14ac:dyDescent="0.2">
      <c r="A9" s="63">
        <v>40914</v>
      </c>
      <c r="C9" t="s">
        <v>207</v>
      </c>
    </row>
    <row r="10" spans="1:7" x14ac:dyDescent="0.2">
      <c r="A10" s="63">
        <v>40915</v>
      </c>
      <c r="C10" t="s">
        <v>208</v>
      </c>
    </row>
    <row r="11" spans="1:7" x14ac:dyDescent="0.2">
      <c r="A11" s="63">
        <v>40916</v>
      </c>
      <c r="C11" t="s">
        <v>209</v>
      </c>
    </row>
    <row r="12" spans="1:7" x14ac:dyDescent="0.2">
      <c r="A12" s="63">
        <v>40917</v>
      </c>
      <c r="C12" t="s">
        <v>210</v>
      </c>
    </row>
    <row r="13" spans="1:7" x14ac:dyDescent="0.2">
      <c r="A13" s="63">
        <v>40918</v>
      </c>
      <c r="C13" t="s">
        <v>211</v>
      </c>
    </row>
    <row r="14" spans="1:7" x14ac:dyDescent="0.2">
      <c r="A14" s="63">
        <v>40919</v>
      </c>
      <c r="C14" t="s">
        <v>212</v>
      </c>
    </row>
    <row r="15" spans="1:7" x14ac:dyDescent="0.2">
      <c r="A15" s="63">
        <v>40920</v>
      </c>
      <c r="C15" t="s">
        <v>213</v>
      </c>
    </row>
    <row r="16" spans="1:7" x14ac:dyDescent="0.2">
      <c r="A16" s="63">
        <v>40921</v>
      </c>
      <c r="C16" t="s">
        <v>214</v>
      </c>
    </row>
    <row r="17" spans="1:3" x14ac:dyDescent="0.2">
      <c r="A17" s="63">
        <v>40922</v>
      </c>
      <c r="C17" t="s">
        <v>215</v>
      </c>
    </row>
    <row r="18" spans="1:3" x14ac:dyDescent="0.2">
      <c r="A18" s="63">
        <v>40923</v>
      </c>
      <c r="C18" t="s">
        <v>216</v>
      </c>
    </row>
    <row r="19" spans="1:3" x14ac:dyDescent="0.2">
      <c r="A19" s="63">
        <v>40924</v>
      </c>
      <c r="C19" t="s">
        <v>217</v>
      </c>
    </row>
    <row r="20" spans="1:3" x14ac:dyDescent="0.2">
      <c r="A20" s="63">
        <v>40925</v>
      </c>
      <c r="C20" t="s">
        <v>218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tabSelected="1" view="pageBreakPreview" zoomScale="85" zoomScaleNormal="100" zoomScaleSheetLayoutView="85" workbookViewId="0">
      <selection activeCell="B23" sqref="B23:C23"/>
    </sheetView>
  </sheetViews>
  <sheetFormatPr defaultRowHeight="15" x14ac:dyDescent="0.3"/>
  <cols>
    <col min="1" max="1" width="15.85546875" style="2" customWidth="1"/>
    <col min="2" max="2" width="75.5703125" style="2" customWidth="1"/>
    <col min="3" max="3" width="13.7109375" style="27" customWidth="1"/>
    <col min="4" max="4" width="14.710937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406</v>
      </c>
      <c r="B1" s="246"/>
      <c r="C1" s="482" t="s">
        <v>109</v>
      </c>
      <c r="D1" s="482"/>
      <c r="E1" s="94"/>
    </row>
    <row r="2" spans="1:5" s="6" customFormat="1" x14ac:dyDescent="0.3">
      <c r="A2" s="77" t="s">
        <v>407</v>
      </c>
      <c r="B2" s="246"/>
      <c r="C2" s="480" t="s">
        <v>804</v>
      </c>
      <c r="D2" s="481"/>
      <c r="E2" s="94"/>
    </row>
    <row r="3" spans="1:5" s="6" customFormat="1" x14ac:dyDescent="0.3">
      <c r="A3" s="77" t="s">
        <v>408</v>
      </c>
      <c r="B3" s="246"/>
      <c r="C3" s="442"/>
      <c r="D3" s="247"/>
      <c r="E3" s="94"/>
    </row>
    <row r="4" spans="1:5" s="6" customFormat="1" x14ac:dyDescent="0.3">
      <c r="A4" s="79" t="s">
        <v>140</v>
      </c>
      <c r="B4" s="246"/>
      <c r="C4" s="442"/>
      <c r="D4" s="247"/>
      <c r="E4" s="94"/>
    </row>
    <row r="5" spans="1:5" s="6" customFormat="1" x14ac:dyDescent="0.3">
      <c r="A5" s="79"/>
      <c r="B5" s="246"/>
      <c r="C5" s="442"/>
      <c r="D5" s="247"/>
      <c r="E5" s="94"/>
    </row>
    <row r="6" spans="1:5" x14ac:dyDescent="0.3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 x14ac:dyDescent="0.3">
      <c r="A7" s="248" t="str">
        <f>'ფორმა N1'!D4</f>
        <v>მპგ "ევროპული საქართველო-მოძრაობა თავისუფლებისთვის"</v>
      </c>
      <c r="B7" s="83"/>
      <c r="C7" s="79"/>
      <c r="D7" s="79"/>
      <c r="E7" s="95"/>
    </row>
    <row r="8" spans="1:5" x14ac:dyDescent="0.3">
      <c r="A8" s="80"/>
      <c r="B8" s="80"/>
      <c r="C8" s="79"/>
      <c r="D8" s="79"/>
      <c r="E8" s="95"/>
    </row>
    <row r="9" spans="1:5" s="6" customFormat="1" x14ac:dyDescent="0.3">
      <c r="A9" s="246"/>
      <c r="B9" s="246"/>
      <c r="C9" s="81"/>
      <c r="D9" s="81"/>
      <c r="E9" s="94"/>
    </row>
    <row r="10" spans="1:5" s="6" customFormat="1" ht="30" x14ac:dyDescent="0.3">
      <c r="A10" s="92" t="s">
        <v>64</v>
      </c>
      <c r="B10" s="93" t="s">
        <v>11</v>
      </c>
      <c r="C10" s="445" t="s">
        <v>10</v>
      </c>
      <c r="D10" s="82" t="s">
        <v>9</v>
      </c>
      <c r="E10" s="94"/>
    </row>
    <row r="11" spans="1:5" s="7" customFormat="1" x14ac:dyDescent="0.2">
      <c r="A11" s="249">
        <v>1</v>
      </c>
      <c r="B11" s="249" t="s">
        <v>57</v>
      </c>
      <c r="C11" s="446">
        <f>SUM(C12,C15,C55,C58,C59,C60,C78)</f>
        <v>92117.99000000002</v>
      </c>
      <c r="D11" s="85">
        <f>SUM(D12,D15,D55,D58,D59,D60,D66,D74,D75)</f>
        <v>92117.99000000002</v>
      </c>
      <c r="E11" s="250"/>
    </row>
    <row r="12" spans="1:5" s="9" customFormat="1" ht="18" x14ac:dyDescent="0.2">
      <c r="A12" s="90">
        <v>1.1000000000000001</v>
      </c>
      <c r="B12" s="90" t="s">
        <v>58</v>
      </c>
      <c r="C12" s="447">
        <f>SUM(C13:C14)</f>
        <v>13630</v>
      </c>
      <c r="D12" s="86">
        <f>SUM(D13:D14)</f>
        <v>13630</v>
      </c>
      <c r="E12" s="96"/>
    </row>
    <row r="13" spans="1:5" s="10" customFormat="1" x14ac:dyDescent="0.2">
      <c r="A13" s="91" t="s">
        <v>30</v>
      </c>
      <c r="B13" s="91" t="s">
        <v>59</v>
      </c>
      <c r="C13" s="444">
        <v>13630</v>
      </c>
      <c r="D13" s="4">
        <v>13630</v>
      </c>
      <c r="E13" s="97"/>
    </row>
    <row r="14" spans="1:5" s="3" customFormat="1" x14ac:dyDescent="0.2">
      <c r="A14" s="91" t="s">
        <v>31</v>
      </c>
      <c r="B14" s="91" t="s">
        <v>0</v>
      </c>
      <c r="C14" s="444"/>
      <c r="D14" s="4"/>
      <c r="E14" s="98"/>
    </row>
    <row r="15" spans="1:5" s="7" customFormat="1" x14ac:dyDescent="0.2">
      <c r="A15" s="90">
        <v>1.2</v>
      </c>
      <c r="B15" s="90" t="s">
        <v>60</v>
      </c>
      <c r="C15" s="448">
        <f>SUM(C16,C19,C31,C32,C33,C34,C37,C38,C45:C49,C53,C54)</f>
        <v>78132.780000000013</v>
      </c>
      <c r="D15" s="87">
        <f>SUM(D16,D19,D31,D32,D33,D34,D37,D38,D45:D49,D53,D54)</f>
        <v>78132.780000000013</v>
      </c>
      <c r="E15" s="250"/>
    </row>
    <row r="16" spans="1:5" s="3" customFormat="1" x14ac:dyDescent="0.2">
      <c r="A16" s="91" t="s">
        <v>32</v>
      </c>
      <c r="B16" s="91" t="s">
        <v>1</v>
      </c>
      <c r="C16" s="447">
        <f>SUM(C17:C18)</f>
        <v>0</v>
      </c>
      <c r="D16" s="86">
        <f>SUM(D17:D18)</f>
        <v>0</v>
      </c>
      <c r="E16" s="98"/>
    </row>
    <row r="17" spans="1:6" s="3" customFormat="1" x14ac:dyDescent="0.2">
      <c r="A17" s="100" t="s">
        <v>98</v>
      </c>
      <c r="B17" s="100" t="s">
        <v>61</v>
      </c>
      <c r="C17" s="444"/>
      <c r="D17" s="251"/>
      <c r="E17" s="98"/>
    </row>
    <row r="18" spans="1:6" s="3" customFormat="1" x14ac:dyDescent="0.2">
      <c r="A18" s="100" t="s">
        <v>99</v>
      </c>
      <c r="B18" s="100" t="s">
        <v>62</v>
      </c>
      <c r="C18" s="444"/>
      <c r="D18" s="251"/>
      <c r="E18" s="98"/>
    </row>
    <row r="19" spans="1:6" s="3" customFormat="1" x14ac:dyDescent="0.2">
      <c r="A19" s="91" t="s">
        <v>33</v>
      </c>
      <c r="B19" s="91" t="s">
        <v>2</v>
      </c>
      <c r="C19" s="447">
        <f>SUM(C20:C25,C30)</f>
        <v>7455.18</v>
      </c>
      <c r="D19" s="86">
        <f>SUM(D20:D25,D30)</f>
        <v>7455.18</v>
      </c>
      <c r="E19" s="252"/>
      <c r="F19" s="253"/>
    </row>
    <row r="20" spans="1:6" s="256" customFormat="1" ht="30" x14ac:dyDescent="0.2">
      <c r="A20" s="100" t="s">
        <v>12</v>
      </c>
      <c r="B20" s="100" t="s">
        <v>250</v>
      </c>
      <c r="C20" s="254">
        <v>611.66999999999996</v>
      </c>
      <c r="D20" s="39">
        <v>611.66999999999996</v>
      </c>
      <c r="E20" s="255"/>
    </row>
    <row r="21" spans="1:6" s="256" customFormat="1" x14ac:dyDescent="0.2">
      <c r="A21" s="100" t="s">
        <v>13</v>
      </c>
      <c r="B21" s="100" t="s">
        <v>14</v>
      </c>
      <c r="C21" s="254"/>
      <c r="D21" s="40"/>
      <c r="E21" s="255"/>
    </row>
    <row r="22" spans="1:6" s="256" customFormat="1" ht="30" x14ac:dyDescent="0.2">
      <c r="A22" s="100" t="s">
        <v>281</v>
      </c>
      <c r="B22" s="100" t="s">
        <v>22</v>
      </c>
      <c r="C22" s="254"/>
      <c r="D22" s="41"/>
      <c r="E22" s="255"/>
    </row>
    <row r="23" spans="1:6" s="256" customFormat="1" ht="16.5" customHeight="1" x14ac:dyDescent="0.2">
      <c r="A23" s="100" t="s">
        <v>282</v>
      </c>
      <c r="B23" s="100" t="s">
        <v>15</v>
      </c>
      <c r="C23" s="254">
        <v>4986.22</v>
      </c>
      <c r="D23" s="41">
        <v>4986.22</v>
      </c>
      <c r="E23" s="255"/>
    </row>
    <row r="24" spans="1:6" s="256" customFormat="1" ht="16.5" customHeight="1" x14ac:dyDescent="0.2">
      <c r="A24" s="100" t="s">
        <v>283</v>
      </c>
      <c r="B24" s="100" t="s">
        <v>16</v>
      </c>
      <c r="C24" s="254">
        <v>170</v>
      </c>
      <c r="D24" s="41">
        <v>170</v>
      </c>
      <c r="E24" s="255"/>
    </row>
    <row r="25" spans="1:6" s="256" customFormat="1" ht="16.5" customHeight="1" x14ac:dyDescent="0.2">
      <c r="A25" s="100" t="s">
        <v>284</v>
      </c>
      <c r="B25" s="100" t="s">
        <v>17</v>
      </c>
      <c r="C25" s="447">
        <f>SUM(C26:C29)</f>
        <v>1455.29</v>
      </c>
      <c r="D25" s="86">
        <f>SUM(D26:D29)</f>
        <v>1455.29</v>
      </c>
      <c r="E25" s="255"/>
    </row>
    <row r="26" spans="1:6" s="256" customFormat="1" ht="16.5" customHeight="1" x14ac:dyDescent="0.2">
      <c r="A26" s="257" t="s">
        <v>285</v>
      </c>
      <c r="B26" s="257" t="s">
        <v>18</v>
      </c>
      <c r="C26" s="254">
        <v>845.31</v>
      </c>
      <c r="D26" s="41">
        <v>845.31</v>
      </c>
      <c r="E26" s="255"/>
    </row>
    <row r="27" spans="1:6" s="256" customFormat="1" ht="16.5" customHeight="1" x14ac:dyDescent="0.2">
      <c r="A27" s="257" t="s">
        <v>286</v>
      </c>
      <c r="B27" s="257" t="s">
        <v>19</v>
      </c>
      <c r="C27" s="254">
        <v>471.71</v>
      </c>
      <c r="D27" s="41">
        <v>471.71</v>
      </c>
      <c r="E27" s="255"/>
    </row>
    <row r="28" spans="1:6" s="256" customFormat="1" ht="16.5" customHeight="1" x14ac:dyDescent="0.2">
      <c r="A28" s="257" t="s">
        <v>287</v>
      </c>
      <c r="B28" s="257" t="s">
        <v>20</v>
      </c>
      <c r="C28" s="254">
        <v>45.87</v>
      </c>
      <c r="D28" s="41">
        <v>45.87</v>
      </c>
      <c r="E28" s="255"/>
    </row>
    <row r="29" spans="1:6" s="256" customFormat="1" ht="16.5" customHeight="1" x14ac:dyDescent="0.2">
      <c r="A29" s="257" t="s">
        <v>288</v>
      </c>
      <c r="B29" s="257" t="s">
        <v>23</v>
      </c>
      <c r="C29" s="254">
        <v>92.4</v>
      </c>
      <c r="D29" s="42">
        <v>92.4</v>
      </c>
      <c r="E29" s="255"/>
    </row>
    <row r="30" spans="1:6" s="256" customFormat="1" ht="16.5" customHeight="1" x14ac:dyDescent="0.2">
      <c r="A30" s="100" t="s">
        <v>289</v>
      </c>
      <c r="B30" s="100" t="s">
        <v>21</v>
      </c>
      <c r="C30" s="254">
        <v>232</v>
      </c>
      <c r="D30" s="42">
        <v>232</v>
      </c>
      <c r="E30" s="255"/>
    </row>
    <row r="31" spans="1:6" s="3" customFormat="1" ht="16.5" customHeight="1" x14ac:dyDescent="0.2">
      <c r="A31" s="91" t="s">
        <v>34</v>
      </c>
      <c r="B31" s="91" t="s">
        <v>3</v>
      </c>
      <c r="C31" s="444">
        <v>373.3</v>
      </c>
      <c r="D31" s="251">
        <v>373.3</v>
      </c>
      <c r="E31" s="252"/>
    </row>
    <row r="32" spans="1:6" s="3" customFormat="1" ht="16.5" customHeight="1" x14ac:dyDescent="0.2">
      <c r="A32" s="91" t="s">
        <v>35</v>
      </c>
      <c r="B32" s="91" t="s">
        <v>4</v>
      </c>
      <c r="C32" s="444"/>
      <c r="D32" s="251"/>
      <c r="E32" s="98"/>
    </row>
    <row r="33" spans="1:5" s="3" customFormat="1" ht="16.5" customHeight="1" x14ac:dyDescent="0.2">
      <c r="A33" s="91" t="s">
        <v>36</v>
      </c>
      <c r="B33" s="91" t="s">
        <v>5</v>
      </c>
      <c r="C33" s="444"/>
      <c r="D33" s="251"/>
      <c r="E33" s="98"/>
    </row>
    <row r="34" spans="1:5" s="3" customFormat="1" x14ac:dyDescent="0.2">
      <c r="A34" s="91" t="s">
        <v>37</v>
      </c>
      <c r="B34" s="91" t="s">
        <v>63</v>
      </c>
      <c r="C34" s="447">
        <f>SUM(C35:C36)</f>
        <v>290.60000000000002</v>
      </c>
      <c r="D34" s="86">
        <f>SUM(D35:D36)</f>
        <v>290.60000000000002</v>
      </c>
      <c r="E34" s="98"/>
    </row>
    <row r="35" spans="1:5" s="3" customFormat="1" ht="16.5" customHeight="1" x14ac:dyDescent="0.2">
      <c r="A35" s="100" t="s">
        <v>290</v>
      </c>
      <c r="B35" s="100" t="s">
        <v>56</v>
      </c>
      <c r="C35" s="444">
        <v>150.6</v>
      </c>
      <c r="D35" s="251">
        <v>150.6</v>
      </c>
      <c r="E35" s="98"/>
    </row>
    <row r="36" spans="1:5" s="3" customFormat="1" ht="16.5" customHeight="1" x14ac:dyDescent="0.2">
      <c r="A36" s="100" t="s">
        <v>291</v>
      </c>
      <c r="B36" s="100" t="s">
        <v>55</v>
      </c>
      <c r="C36" s="444">
        <v>140</v>
      </c>
      <c r="D36" s="251">
        <v>140</v>
      </c>
      <c r="E36" s="98"/>
    </row>
    <row r="37" spans="1:5" s="3" customFormat="1" ht="16.5" customHeight="1" x14ac:dyDescent="0.2">
      <c r="A37" s="91" t="s">
        <v>38</v>
      </c>
      <c r="B37" s="91" t="s">
        <v>49</v>
      </c>
      <c r="C37" s="444"/>
      <c r="D37" s="251"/>
      <c r="E37" s="98"/>
    </row>
    <row r="38" spans="1:5" s="3" customFormat="1" ht="16.5" customHeight="1" x14ac:dyDescent="0.2">
      <c r="A38" s="91" t="s">
        <v>39</v>
      </c>
      <c r="B38" s="91" t="s">
        <v>409</v>
      </c>
      <c r="C38" s="447">
        <f>SUM(C39:C44)</f>
        <v>0</v>
      </c>
      <c r="D38" s="86">
        <f>SUM(D39:D44)</f>
        <v>0</v>
      </c>
      <c r="E38" s="98"/>
    </row>
    <row r="39" spans="1:5" s="3" customFormat="1" ht="16.5" customHeight="1" x14ac:dyDescent="0.2">
      <c r="A39" s="17" t="s">
        <v>355</v>
      </c>
      <c r="B39" s="100" t="s">
        <v>359</v>
      </c>
      <c r="C39" s="444"/>
      <c r="D39" s="251"/>
      <c r="E39" s="98"/>
    </row>
    <row r="40" spans="1:5" s="3" customFormat="1" ht="16.5" customHeight="1" x14ac:dyDescent="0.2">
      <c r="A40" s="17" t="s">
        <v>356</v>
      </c>
      <c r="B40" s="100" t="s">
        <v>360</v>
      </c>
      <c r="C40" s="444"/>
      <c r="D40" s="251"/>
      <c r="E40" s="98"/>
    </row>
    <row r="41" spans="1:5" s="3" customFormat="1" ht="16.5" customHeight="1" x14ac:dyDescent="0.2">
      <c r="A41" s="17" t="s">
        <v>357</v>
      </c>
      <c r="B41" s="100" t="s">
        <v>363</v>
      </c>
      <c r="C41" s="444"/>
      <c r="D41" s="251"/>
      <c r="E41" s="98"/>
    </row>
    <row r="42" spans="1:5" s="3" customFormat="1" ht="16.5" customHeight="1" x14ac:dyDescent="0.2">
      <c r="A42" s="17" t="s">
        <v>362</v>
      </c>
      <c r="B42" s="100" t="s">
        <v>364</v>
      </c>
      <c r="C42" s="444"/>
      <c r="D42" s="251"/>
      <c r="E42" s="98"/>
    </row>
    <row r="43" spans="1:5" s="3" customFormat="1" ht="16.5" customHeight="1" x14ac:dyDescent="0.2">
      <c r="A43" s="17" t="s">
        <v>365</v>
      </c>
      <c r="B43" s="100" t="s">
        <v>499</v>
      </c>
      <c r="C43" s="444"/>
      <c r="D43" s="251"/>
      <c r="E43" s="98"/>
    </row>
    <row r="44" spans="1:5" s="3" customFormat="1" ht="16.5" customHeight="1" x14ac:dyDescent="0.2">
      <c r="A44" s="17" t="s">
        <v>500</v>
      </c>
      <c r="B44" s="100" t="s">
        <v>361</v>
      </c>
      <c r="C44" s="444"/>
      <c r="D44" s="251"/>
      <c r="E44" s="98"/>
    </row>
    <row r="45" spans="1:5" s="3" customFormat="1" ht="30" x14ac:dyDescent="0.2">
      <c r="A45" s="91" t="s">
        <v>40</v>
      </c>
      <c r="B45" s="91" t="s">
        <v>28</v>
      </c>
      <c r="C45" s="444">
        <v>62205</v>
      </c>
      <c r="D45" s="251">
        <v>62205</v>
      </c>
      <c r="E45" s="98"/>
    </row>
    <row r="46" spans="1:5" s="3" customFormat="1" ht="16.5" customHeight="1" x14ac:dyDescent="0.2">
      <c r="A46" s="91" t="s">
        <v>41</v>
      </c>
      <c r="B46" s="91" t="s">
        <v>24</v>
      </c>
      <c r="C46" s="444">
        <v>262.52</v>
      </c>
      <c r="D46" s="251">
        <v>262.52</v>
      </c>
      <c r="E46" s="98"/>
    </row>
    <row r="47" spans="1:5" s="3" customFormat="1" ht="16.5" customHeight="1" x14ac:dyDescent="0.2">
      <c r="A47" s="91" t="s">
        <v>42</v>
      </c>
      <c r="B47" s="91" t="s">
        <v>25</v>
      </c>
      <c r="C47" s="444"/>
      <c r="D47" s="251"/>
      <c r="E47" s="98"/>
    </row>
    <row r="48" spans="1:5" s="3" customFormat="1" ht="16.5" customHeight="1" x14ac:dyDescent="0.2">
      <c r="A48" s="91" t="s">
        <v>43</v>
      </c>
      <c r="B48" s="91" t="s">
        <v>26</v>
      </c>
      <c r="C48" s="444"/>
      <c r="D48" s="251"/>
      <c r="E48" s="98"/>
    </row>
    <row r="49" spans="1:6" s="3" customFormat="1" ht="16.5" customHeight="1" x14ac:dyDescent="0.2">
      <c r="A49" s="91" t="s">
        <v>44</v>
      </c>
      <c r="B49" s="91" t="s">
        <v>410</v>
      </c>
      <c r="C49" s="447">
        <v>5413.58</v>
      </c>
      <c r="D49" s="86">
        <f>SUM(D50:D52)</f>
        <v>5413.58</v>
      </c>
      <c r="E49" s="98"/>
    </row>
    <row r="50" spans="1:6" s="3" customFormat="1" ht="16.5" customHeight="1" x14ac:dyDescent="0.2">
      <c r="A50" s="100" t="s">
        <v>371</v>
      </c>
      <c r="B50" s="100" t="s">
        <v>374</v>
      </c>
      <c r="C50" s="444">
        <v>5413.58</v>
      </c>
      <c r="D50" s="251">
        <v>5413.58</v>
      </c>
      <c r="E50" s="98"/>
    </row>
    <row r="51" spans="1:6" s="3" customFormat="1" ht="16.5" customHeight="1" x14ac:dyDescent="0.2">
      <c r="A51" s="100" t="s">
        <v>372</v>
      </c>
      <c r="B51" s="100" t="s">
        <v>373</v>
      </c>
      <c r="C51" s="444"/>
      <c r="D51" s="251"/>
      <c r="E51" s="98"/>
    </row>
    <row r="52" spans="1:6" s="3" customFormat="1" ht="16.5" customHeight="1" x14ac:dyDescent="0.2">
      <c r="A52" s="100" t="s">
        <v>375</v>
      </c>
      <c r="B52" s="100" t="s">
        <v>376</v>
      </c>
      <c r="C52" s="444"/>
      <c r="D52" s="251"/>
      <c r="E52" s="98"/>
    </row>
    <row r="53" spans="1:6" s="3" customFormat="1" x14ac:dyDescent="0.2">
      <c r="A53" s="91" t="s">
        <v>45</v>
      </c>
      <c r="B53" s="91" t="s">
        <v>29</v>
      </c>
      <c r="C53" s="444"/>
      <c r="D53" s="251"/>
      <c r="E53" s="98"/>
    </row>
    <row r="54" spans="1:6" s="3" customFormat="1" ht="16.5" customHeight="1" x14ac:dyDescent="0.2">
      <c r="A54" s="91" t="s">
        <v>46</v>
      </c>
      <c r="B54" s="91" t="s">
        <v>6</v>
      </c>
      <c r="C54" s="444">
        <v>2132.6</v>
      </c>
      <c r="D54" s="251">
        <v>2132.6</v>
      </c>
      <c r="E54" s="252"/>
      <c r="F54" s="253"/>
    </row>
    <row r="55" spans="1:6" s="3" customFormat="1" ht="30" x14ac:dyDescent="0.2">
      <c r="A55" s="90">
        <v>1.3</v>
      </c>
      <c r="B55" s="90" t="s">
        <v>415</v>
      </c>
      <c r="C55" s="448">
        <f>SUM(C56:C57)</f>
        <v>0</v>
      </c>
      <c r="D55" s="87">
        <f>SUM(D56:D57)</f>
        <v>0</v>
      </c>
      <c r="E55" s="252"/>
      <c r="F55" s="253"/>
    </row>
    <row r="56" spans="1:6" s="3" customFormat="1" ht="30" x14ac:dyDescent="0.2">
      <c r="A56" s="91" t="s">
        <v>50</v>
      </c>
      <c r="B56" s="91" t="s">
        <v>48</v>
      </c>
      <c r="C56" s="444"/>
      <c r="D56" s="251"/>
      <c r="E56" s="252"/>
      <c r="F56" s="253"/>
    </row>
    <row r="57" spans="1:6" s="3" customFormat="1" ht="16.5" customHeight="1" x14ac:dyDescent="0.2">
      <c r="A57" s="91" t="s">
        <v>51</v>
      </c>
      <c r="B57" s="91" t="s">
        <v>47</v>
      </c>
      <c r="C57" s="444"/>
      <c r="D57" s="251"/>
      <c r="E57" s="252"/>
      <c r="F57" s="253"/>
    </row>
    <row r="58" spans="1:6" s="3" customFormat="1" x14ac:dyDescent="0.2">
      <c r="A58" s="90">
        <v>1.4</v>
      </c>
      <c r="B58" s="90" t="s">
        <v>417</v>
      </c>
      <c r="C58" s="444"/>
      <c r="D58" s="251"/>
      <c r="E58" s="252"/>
      <c r="F58" s="253"/>
    </row>
    <row r="59" spans="1:6" s="256" customFormat="1" x14ac:dyDescent="0.2">
      <c r="A59" s="90">
        <v>1.5</v>
      </c>
      <c r="B59" s="90" t="s">
        <v>7</v>
      </c>
      <c r="C59" s="254"/>
      <c r="D59" s="41"/>
      <c r="E59" s="255"/>
    </row>
    <row r="60" spans="1:6" s="256" customFormat="1" x14ac:dyDescent="0.3">
      <c r="A60" s="90">
        <v>1.6</v>
      </c>
      <c r="B60" s="46" t="s">
        <v>8</v>
      </c>
      <c r="C60" s="449">
        <f>SUM(C61:C65)</f>
        <v>355.21</v>
      </c>
      <c r="D60" s="89">
        <f>SUM(D61:D65)</f>
        <v>355.21</v>
      </c>
      <c r="E60" s="255"/>
    </row>
    <row r="61" spans="1:6" s="256" customFormat="1" x14ac:dyDescent="0.2">
      <c r="A61" s="91" t="s">
        <v>297</v>
      </c>
      <c r="B61" s="47" t="s">
        <v>52</v>
      </c>
      <c r="C61" s="254">
        <v>105.21</v>
      </c>
      <c r="D61" s="41">
        <v>105.21</v>
      </c>
      <c r="E61" s="255"/>
    </row>
    <row r="62" spans="1:6" s="256" customFormat="1" ht="30" x14ac:dyDescent="0.2">
      <c r="A62" s="91" t="s">
        <v>298</v>
      </c>
      <c r="B62" s="47" t="s">
        <v>54</v>
      </c>
      <c r="C62" s="254"/>
      <c r="D62" s="41"/>
      <c r="E62" s="255"/>
    </row>
    <row r="63" spans="1:6" s="256" customFormat="1" x14ac:dyDescent="0.2">
      <c r="A63" s="91" t="s">
        <v>299</v>
      </c>
      <c r="B63" s="47" t="s">
        <v>53</v>
      </c>
      <c r="C63" s="41">
        <v>250</v>
      </c>
      <c r="D63" s="41">
        <v>250</v>
      </c>
      <c r="E63" s="255"/>
    </row>
    <row r="64" spans="1:6" s="256" customFormat="1" x14ac:dyDescent="0.2">
      <c r="A64" s="91" t="s">
        <v>300</v>
      </c>
      <c r="B64" s="47" t="s">
        <v>27</v>
      </c>
      <c r="C64" s="254"/>
      <c r="D64" s="41"/>
      <c r="E64" s="255"/>
    </row>
    <row r="65" spans="1:5" s="256" customFormat="1" x14ac:dyDescent="0.2">
      <c r="A65" s="91" t="s">
        <v>337</v>
      </c>
      <c r="B65" s="47" t="s">
        <v>338</v>
      </c>
      <c r="C65" s="254"/>
      <c r="D65" s="41"/>
      <c r="E65" s="255"/>
    </row>
    <row r="66" spans="1:5" x14ac:dyDescent="0.3">
      <c r="A66" s="249">
        <v>2</v>
      </c>
      <c r="B66" s="249" t="s">
        <v>411</v>
      </c>
      <c r="C66" s="286"/>
      <c r="D66" s="88">
        <f>SUM(D67:D73)</f>
        <v>0</v>
      </c>
      <c r="E66" s="99"/>
    </row>
    <row r="67" spans="1:5" x14ac:dyDescent="0.3">
      <c r="A67" s="101">
        <v>2.1</v>
      </c>
      <c r="B67" s="258" t="s">
        <v>100</v>
      </c>
      <c r="C67" s="450"/>
      <c r="D67" s="22"/>
      <c r="E67" s="99"/>
    </row>
    <row r="68" spans="1:5" x14ac:dyDescent="0.3">
      <c r="A68" s="101">
        <v>2.2000000000000002</v>
      </c>
      <c r="B68" s="258" t="s">
        <v>412</v>
      </c>
      <c r="C68" s="450"/>
      <c r="D68" s="22"/>
      <c r="E68" s="99"/>
    </row>
    <row r="69" spans="1:5" x14ac:dyDescent="0.3">
      <c r="A69" s="101">
        <v>2.2999999999999998</v>
      </c>
      <c r="B69" s="258" t="s">
        <v>104</v>
      </c>
      <c r="C69" s="450"/>
      <c r="D69" s="22"/>
      <c r="E69" s="99"/>
    </row>
    <row r="70" spans="1:5" x14ac:dyDescent="0.3">
      <c r="A70" s="101">
        <v>2.4</v>
      </c>
      <c r="B70" s="258" t="s">
        <v>103</v>
      </c>
      <c r="C70" s="450"/>
      <c r="D70" s="22"/>
      <c r="E70" s="99"/>
    </row>
    <row r="71" spans="1:5" x14ac:dyDescent="0.3">
      <c r="A71" s="101">
        <v>2.5</v>
      </c>
      <c r="B71" s="258" t="s">
        <v>413</v>
      </c>
      <c r="C71" s="450"/>
      <c r="D71" s="22"/>
      <c r="E71" s="99"/>
    </row>
    <row r="72" spans="1:5" x14ac:dyDescent="0.3">
      <c r="A72" s="101">
        <v>2.6</v>
      </c>
      <c r="B72" s="258" t="s">
        <v>101</v>
      </c>
      <c r="C72" s="450"/>
      <c r="D72" s="22"/>
      <c r="E72" s="99"/>
    </row>
    <row r="73" spans="1:5" x14ac:dyDescent="0.3">
      <c r="A73" s="101">
        <v>2.7</v>
      </c>
      <c r="B73" s="258" t="s">
        <v>102</v>
      </c>
      <c r="C73" s="451"/>
      <c r="D73" s="22"/>
      <c r="E73" s="99"/>
    </row>
    <row r="74" spans="1:5" x14ac:dyDescent="0.3">
      <c r="A74" s="249">
        <v>3</v>
      </c>
      <c r="B74" s="249" t="s">
        <v>451</v>
      </c>
      <c r="C74" s="449"/>
      <c r="D74" s="22"/>
      <c r="E74" s="99"/>
    </row>
    <row r="75" spans="1:5" x14ac:dyDescent="0.3">
      <c r="A75" s="249">
        <v>4</v>
      </c>
      <c r="B75" s="249" t="s">
        <v>252</v>
      </c>
      <c r="C75" s="449"/>
      <c r="D75" s="88">
        <f>SUM(D76:D77)</f>
        <v>0</v>
      </c>
      <c r="E75" s="99"/>
    </row>
    <row r="76" spans="1:5" x14ac:dyDescent="0.3">
      <c r="A76" s="101">
        <v>4.0999999999999996</v>
      </c>
      <c r="B76" s="101" t="s">
        <v>253</v>
      </c>
      <c r="C76" s="450"/>
      <c r="D76" s="8"/>
      <c r="E76" s="99"/>
    </row>
    <row r="77" spans="1:5" x14ac:dyDescent="0.3">
      <c r="A77" s="101">
        <v>4.2</v>
      </c>
      <c r="B77" s="101" t="s">
        <v>254</v>
      </c>
      <c r="C77" s="451"/>
      <c r="D77" s="8"/>
      <c r="E77" s="99"/>
    </row>
    <row r="78" spans="1:5" x14ac:dyDescent="0.3">
      <c r="A78" s="249">
        <v>5</v>
      </c>
      <c r="B78" s="249" t="s">
        <v>279</v>
      </c>
      <c r="C78" s="286"/>
      <c r="D78" s="259"/>
      <c r="E78" s="99"/>
    </row>
    <row r="79" spans="1:5" x14ac:dyDescent="0.3">
      <c r="B79" s="45"/>
    </row>
    <row r="80" spans="1:5" x14ac:dyDescent="0.3">
      <c r="A80" s="483" t="s">
        <v>501</v>
      </c>
      <c r="B80" s="483"/>
      <c r="C80" s="483"/>
      <c r="D80" s="483"/>
      <c r="E80" s="5"/>
    </row>
    <row r="81" spans="1:9" x14ac:dyDescent="0.3">
      <c r="B81" s="45"/>
    </row>
    <row r="82" spans="1:9" s="23" customFormat="1" ht="12.75" x14ac:dyDescent="0.2">
      <c r="C82" s="452"/>
    </row>
    <row r="83" spans="1:9" x14ac:dyDescent="0.3">
      <c r="A83" s="72" t="s">
        <v>107</v>
      </c>
      <c r="E83" s="5"/>
    </row>
    <row r="84" spans="1:9" x14ac:dyDescent="0.3">
      <c r="E84"/>
      <c r="F84"/>
      <c r="G84"/>
      <c r="H84"/>
      <c r="I84"/>
    </row>
    <row r="85" spans="1:9" x14ac:dyDescent="0.3">
      <c r="D85" s="12"/>
      <c r="E85"/>
      <c r="F85"/>
      <c r="G85"/>
      <c r="H85"/>
      <c r="I85"/>
    </row>
    <row r="86" spans="1:9" x14ac:dyDescent="0.3">
      <c r="A86"/>
      <c r="B86" s="72" t="s">
        <v>448</v>
      </c>
      <c r="D86" s="12"/>
      <c r="E86"/>
      <c r="F86"/>
      <c r="G86"/>
      <c r="H86"/>
      <c r="I86"/>
    </row>
    <row r="87" spans="1:9" x14ac:dyDescent="0.3">
      <c r="A87"/>
      <c r="B87" s="2" t="s">
        <v>449</v>
      </c>
      <c r="D87" s="12"/>
      <c r="E87"/>
      <c r="F87"/>
      <c r="G87"/>
      <c r="H87"/>
      <c r="I87"/>
    </row>
    <row r="88" spans="1:9" customFormat="1" ht="12.75" x14ac:dyDescent="0.2">
      <c r="B88" s="68" t="s">
        <v>139</v>
      </c>
      <c r="C88" s="113"/>
    </row>
    <row r="89" spans="1:9" s="23" customFormat="1" ht="12.75" x14ac:dyDescent="0.2">
      <c r="C89" s="452"/>
    </row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10.14062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327</v>
      </c>
      <c r="B1" s="80"/>
      <c r="C1" s="482" t="s">
        <v>109</v>
      </c>
      <c r="D1" s="482"/>
      <c r="E1" s="94"/>
    </row>
    <row r="2" spans="1:5" s="6" customFormat="1" x14ac:dyDescent="0.3">
      <c r="A2" s="77" t="s">
        <v>328</v>
      </c>
      <c r="B2" s="80"/>
      <c r="C2" s="480" t="s">
        <v>804</v>
      </c>
      <c r="D2" s="481"/>
      <c r="E2" s="94"/>
    </row>
    <row r="3" spans="1:5" s="6" customFormat="1" x14ac:dyDescent="0.3">
      <c r="A3" s="79" t="s">
        <v>140</v>
      </c>
      <c r="B3" s="77"/>
      <c r="C3" s="168"/>
      <c r="D3" s="168"/>
      <c r="E3" s="94"/>
    </row>
    <row r="4" spans="1:5" s="6" customFormat="1" x14ac:dyDescent="0.3">
      <c r="A4" s="79"/>
      <c r="B4" s="79"/>
      <c r="C4" s="168"/>
      <c r="D4" s="168"/>
      <c r="E4" s="94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x14ac:dyDescent="0.3">
      <c r="A6" s="83" t="str">
        <f>'ფორმა N1'!D4</f>
        <v>მპგ "ევროპული საქართველო-მოძრაობა თავისუფლებისთვის"</v>
      </c>
      <c r="B6" s="83"/>
      <c r="C6" s="84"/>
      <c r="D6" s="84"/>
      <c r="E6" s="95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67"/>
      <c r="B8" s="167"/>
      <c r="C8" s="81"/>
      <c r="D8" s="81"/>
      <c r="E8" s="94"/>
    </row>
    <row r="9" spans="1:5" s="6" customFormat="1" ht="30" x14ac:dyDescent="0.3">
      <c r="A9" s="92" t="s">
        <v>64</v>
      </c>
      <c r="B9" s="92" t="s">
        <v>333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329</v>
      </c>
      <c r="B10" s="101"/>
      <c r="C10" s="4"/>
      <c r="D10" s="4"/>
      <c r="E10" s="96"/>
    </row>
    <row r="11" spans="1:5" s="10" customFormat="1" x14ac:dyDescent="0.2">
      <c r="A11" s="101" t="s">
        <v>330</v>
      </c>
      <c r="B11" s="101"/>
      <c r="C11" s="4"/>
      <c r="D11" s="4"/>
      <c r="E11" s="97"/>
    </row>
    <row r="12" spans="1:5" s="10" customFormat="1" x14ac:dyDescent="0.2">
      <c r="A12" s="90" t="s">
        <v>278</v>
      </c>
      <c r="B12" s="90"/>
      <c r="C12" s="4"/>
      <c r="D12" s="4"/>
      <c r="E12" s="97"/>
    </row>
    <row r="13" spans="1:5" s="10" customFormat="1" x14ac:dyDescent="0.2">
      <c r="A13" s="90" t="s">
        <v>278</v>
      </c>
      <c r="B13" s="90"/>
      <c r="C13" s="4"/>
      <c r="D13" s="4"/>
      <c r="E13" s="97"/>
    </row>
    <row r="14" spans="1:5" s="10" customFormat="1" x14ac:dyDescent="0.2">
      <c r="A14" s="90" t="s">
        <v>278</v>
      </c>
      <c r="B14" s="90"/>
      <c r="C14" s="4"/>
      <c r="D14" s="4"/>
      <c r="E14" s="97"/>
    </row>
    <row r="15" spans="1:5" s="10" customFormat="1" x14ac:dyDescent="0.2">
      <c r="A15" s="90" t="s">
        <v>278</v>
      </c>
      <c r="B15" s="90"/>
      <c r="C15" s="4"/>
      <c r="D15" s="4"/>
      <c r="E15" s="97"/>
    </row>
    <row r="16" spans="1:5" s="10" customFormat="1" x14ac:dyDescent="0.2">
      <c r="A16" s="90" t="s">
        <v>278</v>
      </c>
      <c r="B16" s="90"/>
      <c r="C16" s="4"/>
      <c r="D16" s="4"/>
      <c r="E16" s="97"/>
    </row>
    <row r="17" spans="1:5" s="10" customFormat="1" ht="30.75" customHeight="1" x14ac:dyDescent="0.2">
      <c r="A17" s="101" t="s">
        <v>331</v>
      </c>
      <c r="B17" s="90"/>
      <c r="C17" s="4"/>
      <c r="D17" s="4"/>
      <c r="E17" s="97"/>
    </row>
    <row r="18" spans="1:5" s="10" customFormat="1" ht="25.5" customHeight="1" x14ac:dyDescent="0.2">
      <c r="A18" s="101" t="s">
        <v>332</v>
      </c>
      <c r="B18" s="90" t="s">
        <v>516</v>
      </c>
      <c r="C18" s="4"/>
      <c r="D18" s="4"/>
      <c r="E18" s="97"/>
    </row>
    <row r="19" spans="1:5" s="10" customFormat="1" x14ac:dyDescent="0.2">
      <c r="A19" s="90"/>
      <c r="B19" s="90"/>
      <c r="C19" s="4"/>
      <c r="D19" s="4"/>
      <c r="E19" s="97"/>
    </row>
    <row r="20" spans="1:5" s="10" customFormat="1" x14ac:dyDescent="0.2">
      <c r="A20" s="90"/>
      <c r="B20" s="90"/>
      <c r="C20" s="4"/>
      <c r="D20" s="4"/>
      <c r="E20" s="97"/>
    </row>
    <row r="21" spans="1:5" s="10" customFormat="1" x14ac:dyDescent="0.2">
      <c r="A21" s="90"/>
      <c r="B21" s="90"/>
      <c r="C21" s="4"/>
      <c r="D21" s="4"/>
      <c r="E21" s="97"/>
    </row>
    <row r="22" spans="1:5" s="10" customFormat="1" x14ac:dyDescent="0.2">
      <c r="A22" s="90"/>
      <c r="B22" s="90"/>
      <c r="C22" s="4"/>
      <c r="D22" s="4"/>
      <c r="E22" s="97"/>
    </row>
    <row r="23" spans="1:5" s="10" customFormat="1" x14ac:dyDescent="0.2">
      <c r="A23" s="90"/>
      <c r="B23" s="90"/>
      <c r="C23" s="4"/>
      <c r="D23" s="4"/>
      <c r="E23" s="97"/>
    </row>
    <row r="24" spans="1:5" s="10" customFormat="1" x14ac:dyDescent="0.2">
      <c r="A24" s="90" t="s">
        <v>278</v>
      </c>
      <c r="B24" s="90"/>
      <c r="C24" s="4"/>
      <c r="D24" s="4"/>
      <c r="E24" s="97"/>
    </row>
    <row r="25" spans="1:5" x14ac:dyDescent="0.3">
      <c r="A25" s="102"/>
      <c r="B25" s="102" t="s">
        <v>336</v>
      </c>
      <c r="C25" s="89">
        <f>SUM(C10:C24)</f>
        <v>0</v>
      </c>
      <c r="D25" s="89">
        <f>SUM(D10:D24)</f>
        <v>0</v>
      </c>
      <c r="E25" s="99"/>
    </row>
    <row r="26" spans="1:5" x14ac:dyDescent="0.3">
      <c r="A26" s="45"/>
      <c r="B26" s="45"/>
    </row>
    <row r="27" spans="1:5" x14ac:dyDescent="0.3">
      <c r="A27" s="268" t="s">
        <v>441</v>
      </c>
      <c r="E27" s="5"/>
    </row>
    <row r="28" spans="1:5" x14ac:dyDescent="0.3">
      <c r="A28" s="2" t="s">
        <v>442</v>
      </c>
    </row>
    <row r="29" spans="1:5" x14ac:dyDescent="0.3">
      <c r="A29" s="224" t="s">
        <v>443</v>
      </c>
    </row>
    <row r="30" spans="1:5" x14ac:dyDescent="0.3">
      <c r="A30" s="224"/>
    </row>
    <row r="31" spans="1:5" x14ac:dyDescent="0.3">
      <c r="A31" s="224" t="s">
        <v>351</v>
      </c>
    </row>
    <row r="32" spans="1:5" s="23" customFormat="1" ht="12.75" x14ac:dyDescent="0.2"/>
    <row r="33" spans="1:9" x14ac:dyDescent="0.3">
      <c r="A33" s="72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2"/>
      <c r="B36" s="72" t="s">
        <v>271</v>
      </c>
      <c r="D36" s="12"/>
      <c r="E36"/>
      <c r="F36"/>
      <c r="G36"/>
      <c r="H36"/>
      <c r="I36"/>
    </row>
    <row r="37" spans="1:9" x14ac:dyDescent="0.3">
      <c r="B37" s="2" t="s">
        <v>270</v>
      </c>
      <c r="D37" s="12"/>
      <c r="E37"/>
      <c r="F37"/>
      <c r="G37"/>
      <c r="H37"/>
      <c r="I37"/>
    </row>
    <row r="38" spans="1:9" customFormat="1" ht="12.75" x14ac:dyDescent="0.2">
      <c r="A38" s="68"/>
      <c r="B38" s="68" t="s">
        <v>139</v>
      </c>
    </row>
    <row r="39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1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3"/>
  <sheetViews>
    <sheetView view="pageBreakPreview" zoomScale="80" zoomScaleNormal="100" zoomScaleSheetLayoutView="80" workbookViewId="0">
      <selection activeCell="I2" sqref="I2:J2"/>
    </sheetView>
  </sheetViews>
  <sheetFormatPr defaultRowHeight="12.75" x14ac:dyDescent="0.2"/>
  <cols>
    <col min="1" max="1" width="5.42578125" style="193" customWidth="1"/>
    <col min="2" max="2" width="20.85546875" style="193" customWidth="1"/>
    <col min="3" max="3" width="26" style="193" customWidth="1"/>
    <col min="4" max="4" width="17" style="193" customWidth="1"/>
    <col min="5" max="5" width="65.85546875" style="193" bestFit="1" customWidth="1"/>
    <col min="6" max="6" width="14.7109375" style="193" customWidth="1"/>
    <col min="7" max="7" width="15.5703125" style="193" customWidth="1"/>
    <col min="8" max="8" width="14.7109375" style="193" customWidth="1"/>
    <col min="9" max="9" width="29.7109375" style="193" customWidth="1"/>
    <col min="10" max="10" width="0" style="193" hidden="1" customWidth="1"/>
    <col min="11" max="16384" width="9.140625" style="193"/>
  </cols>
  <sheetData>
    <row r="1" spans="1:10" ht="15" x14ac:dyDescent="0.3">
      <c r="A1" s="77" t="s">
        <v>414</v>
      </c>
      <c r="B1" s="77"/>
      <c r="C1" s="80"/>
      <c r="D1" s="80"/>
      <c r="E1" s="80"/>
      <c r="F1" s="80"/>
      <c r="G1" s="236"/>
      <c r="H1" s="236"/>
      <c r="I1" s="482" t="s">
        <v>109</v>
      </c>
      <c r="J1" s="482"/>
    </row>
    <row r="2" spans="1:10" ht="15" x14ac:dyDescent="0.3">
      <c r="A2" s="79" t="s">
        <v>140</v>
      </c>
      <c r="B2" s="77"/>
      <c r="C2" s="80"/>
      <c r="D2" s="80"/>
      <c r="E2" s="80"/>
      <c r="F2" s="80"/>
      <c r="G2" s="236"/>
      <c r="H2" s="236"/>
      <c r="I2" s="480" t="s">
        <v>804</v>
      </c>
      <c r="J2" s="481"/>
    </row>
    <row r="3" spans="1:10" ht="15" x14ac:dyDescent="0.3">
      <c r="A3" s="79"/>
      <c r="B3" s="79"/>
      <c r="C3" s="77"/>
      <c r="D3" s="77"/>
      <c r="E3" s="77"/>
      <c r="F3" s="77"/>
      <c r="G3" s="170"/>
      <c r="H3" s="170"/>
      <c r="I3" s="236"/>
    </row>
    <row r="4" spans="1:10" ht="15" x14ac:dyDescent="0.3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  <c r="I4" s="79"/>
    </row>
    <row r="5" spans="1:10" ht="15" x14ac:dyDescent="0.3">
      <c r="A5" s="83" t="str">
        <f>'ფორმა N1'!D4</f>
        <v>მპგ "ევროპული საქართველო-მოძრაობა თავისუფლებისთვის"</v>
      </c>
      <c r="B5" s="83"/>
      <c r="C5" s="83"/>
      <c r="D5" s="83"/>
      <c r="E5" s="83"/>
      <c r="F5" s="83"/>
      <c r="G5" s="84"/>
      <c r="H5" s="84"/>
      <c r="I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10" ht="15" x14ac:dyDescent="0.2">
      <c r="A7" s="169"/>
      <c r="B7" s="169"/>
      <c r="C7" s="169"/>
      <c r="D7" s="230"/>
      <c r="E7" s="169"/>
      <c r="F7" s="169"/>
      <c r="G7" s="81"/>
      <c r="H7" s="81"/>
      <c r="I7" s="81"/>
    </row>
    <row r="8" spans="1:10" ht="45" x14ac:dyDescent="0.2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345</v>
      </c>
      <c r="F8" s="93" t="s">
        <v>349</v>
      </c>
      <c r="G8" s="82" t="s">
        <v>10</v>
      </c>
      <c r="H8" s="82" t="s">
        <v>9</v>
      </c>
      <c r="I8" s="82" t="s">
        <v>396</v>
      </c>
      <c r="J8" s="239" t="s">
        <v>348</v>
      </c>
    </row>
    <row r="9" spans="1:10" ht="21.75" customHeight="1" x14ac:dyDescent="0.2">
      <c r="A9" s="101">
        <v>1</v>
      </c>
      <c r="B9" s="101" t="s">
        <v>517</v>
      </c>
      <c r="C9" s="101" t="s">
        <v>518</v>
      </c>
      <c r="D9" s="101">
        <v>5001009050</v>
      </c>
      <c r="E9" s="101" t="s">
        <v>519</v>
      </c>
      <c r="F9" s="101" t="s">
        <v>348</v>
      </c>
      <c r="G9" s="4">
        <v>750</v>
      </c>
      <c r="H9" s="4">
        <v>750</v>
      </c>
      <c r="I9" s="4">
        <v>150</v>
      </c>
      <c r="J9" s="239" t="s">
        <v>0</v>
      </c>
    </row>
    <row r="10" spans="1:10" ht="21.75" customHeight="1" x14ac:dyDescent="0.2">
      <c r="A10" s="101">
        <v>2</v>
      </c>
      <c r="B10" s="101" t="s">
        <v>520</v>
      </c>
      <c r="C10" s="101" t="s">
        <v>521</v>
      </c>
      <c r="D10" s="101">
        <v>1027054826</v>
      </c>
      <c r="E10" s="101" t="s">
        <v>522</v>
      </c>
      <c r="F10" s="101" t="s">
        <v>348</v>
      </c>
      <c r="G10" s="4">
        <v>1380</v>
      </c>
      <c r="H10" s="4">
        <v>1380</v>
      </c>
      <c r="I10" s="4">
        <v>285</v>
      </c>
    </row>
    <row r="11" spans="1:10" s="239" customFormat="1" ht="21.75" customHeight="1" x14ac:dyDescent="0.2">
      <c r="A11" s="101">
        <v>3</v>
      </c>
      <c r="B11" s="101" t="s">
        <v>523</v>
      </c>
      <c r="C11" s="101" t="s">
        <v>524</v>
      </c>
      <c r="D11" s="101">
        <v>1001097914</v>
      </c>
      <c r="E11" s="101" t="s">
        <v>525</v>
      </c>
      <c r="F11" s="101" t="s">
        <v>348</v>
      </c>
      <c r="G11" s="414">
        <v>1250</v>
      </c>
      <c r="H11" s="414">
        <v>1250</v>
      </c>
      <c r="I11" s="414">
        <v>250</v>
      </c>
    </row>
    <row r="12" spans="1:10" s="239" customFormat="1" ht="21.75" customHeight="1" x14ac:dyDescent="0.2">
      <c r="A12" s="101">
        <v>4</v>
      </c>
      <c r="B12" s="101" t="s">
        <v>526</v>
      </c>
      <c r="C12" s="101" t="s">
        <v>527</v>
      </c>
      <c r="D12" s="101">
        <v>1001070757</v>
      </c>
      <c r="E12" s="101" t="s">
        <v>528</v>
      </c>
      <c r="F12" s="101" t="s">
        <v>348</v>
      </c>
      <c r="G12" s="414">
        <v>1250</v>
      </c>
      <c r="H12" s="414">
        <v>1250</v>
      </c>
      <c r="I12" s="414">
        <v>250</v>
      </c>
    </row>
    <row r="13" spans="1:10" s="239" customFormat="1" ht="21.75" customHeight="1" x14ac:dyDescent="0.2">
      <c r="A13" s="101">
        <v>5</v>
      </c>
      <c r="B13" s="101" t="s">
        <v>529</v>
      </c>
      <c r="C13" s="101" t="s">
        <v>530</v>
      </c>
      <c r="D13" s="101">
        <v>1020005831</v>
      </c>
      <c r="E13" s="101" t="s">
        <v>531</v>
      </c>
      <c r="F13" s="101" t="s">
        <v>348</v>
      </c>
      <c r="G13" s="414">
        <v>3000</v>
      </c>
      <c r="H13" s="414">
        <v>3000</v>
      </c>
      <c r="I13" s="414">
        <v>600</v>
      </c>
    </row>
    <row r="14" spans="1:10" s="239" customFormat="1" ht="21.75" customHeight="1" x14ac:dyDescent="0.2">
      <c r="A14" s="101">
        <v>6</v>
      </c>
      <c r="B14" s="101" t="s">
        <v>532</v>
      </c>
      <c r="C14" s="101" t="s">
        <v>533</v>
      </c>
      <c r="D14" s="101">
        <v>1019003954</v>
      </c>
      <c r="E14" s="101" t="s">
        <v>534</v>
      </c>
      <c r="F14" s="101" t="s">
        <v>348</v>
      </c>
      <c r="G14" s="414">
        <v>750</v>
      </c>
      <c r="H14" s="414">
        <v>750</v>
      </c>
      <c r="I14" s="414">
        <v>150</v>
      </c>
    </row>
    <row r="15" spans="1:10" s="239" customFormat="1" ht="21.75" customHeight="1" x14ac:dyDescent="0.2">
      <c r="A15" s="101">
        <v>7</v>
      </c>
      <c r="B15" s="101" t="s">
        <v>535</v>
      </c>
      <c r="C15" s="101" t="s">
        <v>536</v>
      </c>
      <c r="D15" s="101">
        <v>1012015574</v>
      </c>
      <c r="E15" s="101" t="s">
        <v>537</v>
      </c>
      <c r="F15" s="101" t="s">
        <v>348</v>
      </c>
      <c r="G15" s="414">
        <v>1000</v>
      </c>
      <c r="H15" s="414">
        <v>1000</v>
      </c>
      <c r="I15" s="414">
        <v>200</v>
      </c>
    </row>
    <row r="16" spans="1:10" s="239" customFormat="1" ht="21.75" customHeight="1" x14ac:dyDescent="0.2">
      <c r="A16" s="101">
        <v>8</v>
      </c>
      <c r="B16" s="101" t="s">
        <v>538</v>
      </c>
      <c r="C16" s="101" t="s">
        <v>539</v>
      </c>
      <c r="D16" s="101">
        <v>40001001847</v>
      </c>
      <c r="E16" s="101" t="s">
        <v>540</v>
      </c>
      <c r="F16" s="101" t="s">
        <v>348</v>
      </c>
      <c r="G16" s="414">
        <v>1500</v>
      </c>
      <c r="H16" s="414">
        <v>1500</v>
      </c>
      <c r="I16" s="414">
        <v>300</v>
      </c>
    </row>
    <row r="17" spans="1:9" s="239" customFormat="1" ht="21.75" customHeight="1" x14ac:dyDescent="0.2">
      <c r="A17" s="101">
        <v>9</v>
      </c>
      <c r="B17" s="101" t="s">
        <v>520</v>
      </c>
      <c r="C17" s="101" t="s">
        <v>541</v>
      </c>
      <c r="D17" s="101">
        <v>43001000778</v>
      </c>
      <c r="E17" s="101" t="s">
        <v>542</v>
      </c>
      <c r="F17" s="101" t="s">
        <v>348</v>
      </c>
      <c r="G17" s="414">
        <v>875</v>
      </c>
      <c r="H17" s="414">
        <v>875</v>
      </c>
      <c r="I17" s="414">
        <v>175</v>
      </c>
    </row>
    <row r="18" spans="1:9" s="239" customFormat="1" ht="21.75" customHeight="1" x14ac:dyDescent="0.2">
      <c r="A18" s="101">
        <v>10</v>
      </c>
      <c r="B18" s="101" t="s">
        <v>543</v>
      </c>
      <c r="C18" s="101" t="s">
        <v>541</v>
      </c>
      <c r="D18" s="101">
        <v>43001001876</v>
      </c>
      <c r="E18" s="101" t="s">
        <v>544</v>
      </c>
      <c r="F18" s="101" t="s">
        <v>348</v>
      </c>
      <c r="G18" s="414">
        <v>625</v>
      </c>
      <c r="H18" s="414">
        <v>625</v>
      </c>
      <c r="I18" s="414">
        <v>125</v>
      </c>
    </row>
    <row r="19" spans="1:9" s="239" customFormat="1" ht="21.75" customHeight="1" x14ac:dyDescent="0.2">
      <c r="A19" s="101">
        <v>11</v>
      </c>
      <c r="B19" s="101" t="s">
        <v>523</v>
      </c>
      <c r="C19" s="101" t="s">
        <v>545</v>
      </c>
      <c r="D19" s="101">
        <v>1011016968</v>
      </c>
      <c r="E19" s="101" t="s">
        <v>546</v>
      </c>
      <c r="F19" s="101" t="s">
        <v>348</v>
      </c>
      <c r="G19" s="414">
        <v>625</v>
      </c>
      <c r="H19" s="414">
        <v>625</v>
      </c>
      <c r="I19" s="414">
        <v>125</v>
      </c>
    </row>
    <row r="20" spans="1:9" s="239" customFormat="1" ht="21.75" customHeight="1" x14ac:dyDescent="0.2">
      <c r="A20" s="101">
        <v>12</v>
      </c>
      <c r="B20" s="101" t="s">
        <v>547</v>
      </c>
      <c r="C20" s="101" t="s">
        <v>548</v>
      </c>
      <c r="D20" s="101">
        <v>39001001944</v>
      </c>
      <c r="E20" s="101" t="s">
        <v>546</v>
      </c>
      <c r="F20" s="101" t="s">
        <v>348</v>
      </c>
      <c r="G20" s="414">
        <v>625</v>
      </c>
      <c r="H20" s="414">
        <v>625</v>
      </c>
      <c r="I20" s="414">
        <v>125</v>
      </c>
    </row>
    <row r="21" spans="1:9" s="239" customFormat="1" ht="21.75" customHeight="1" x14ac:dyDescent="0.2">
      <c r="A21" s="101">
        <v>13</v>
      </c>
      <c r="B21" s="101"/>
      <c r="C21" s="101"/>
      <c r="D21" s="101"/>
      <c r="E21" s="101"/>
      <c r="F21" s="101"/>
      <c r="G21" s="414"/>
      <c r="H21" s="414"/>
      <c r="I21" s="414"/>
    </row>
    <row r="22" spans="1:9" ht="21.75" customHeight="1" x14ac:dyDescent="0.2">
      <c r="A22" s="90" t="s">
        <v>276</v>
      </c>
      <c r="B22" s="90"/>
      <c r="C22" s="90"/>
      <c r="D22" s="90"/>
      <c r="E22" s="90"/>
      <c r="F22" s="101"/>
      <c r="G22" s="4"/>
      <c r="H22" s="4"/>
      <c r="I22" s="4"/>
    </row>
    <row r="23" spans="1:9" ht="15" x14ac:dyDescent="0.3">
      <c r="A23" s="90"/>
      <c r="B23" s="102"/>
      <c r="C23" s="102"/>
      <c r="D23" s="102"/>
      <c r="E23" s="102"/>
      <c r="F23" s="90" t="s">
        <v>456</v>
      </c>
      <c r="G23" s="89">
        <f>SUM(G9:G22)</f>
        <v>13630</v>
      </c>
      <c r="H23" s="89">
        <f>SUM(H9:H22)</f>
        <v>13630</v>
      </c>
      <c r="I23" s="89">
        <f>SUM(I9:I22)</f>
        <v>2735</v>
      </c>
    </row>
    <row r="24" spans="1:9" ht="15" x14ac:dyDescent="0.3">
      <c r="A24" s="237"/>
      <c r="B24" s="237"/>
      <c r="C24" s="237"/>
      <c r="D24" s="237"/>
      <c r="E24" s="237"/>
      <c r="F24" s="237"/>
      <c r="G24" s="237"/>
      <c r="H24" s="192"/>
      <c r="I24" s="192"/>
    </row>
    <row r="25" spans="1:9" ht="15" x14ac:dyDescent="0.3">
      <c r="A25" s="238" t="s">
        <v>445</v>
      </c>
      <c r="B25" s="238"/>
      <c r="C25" s="237"/>
      <c r="D25" s="237"/>
      <c r="E25" s="237"/>
      <c r="F25" s="237"/>
      <c r="G25" s="237"/>
      <c r="H25" s="192"/>
      <c r="I25" s="192"/>
    </row>
    <row r="26" spans="1:9" ht="15" x14ac:dyDescent="0.3">
      <c r="A26" s="238"/>
      <c r="B26" s="238"/>
      <c r="C26" s="237"/>
      <c r="D26" s="237"/>
      <c r="E26" s="237"/>
      <c r="F26" s="237"/>
      <c r="G26" s="237"/>
      <c r="H26" s="192"/>
      <c r="I26" s="192"/>
    </row>
    <row r="27" spans="1:9" x14ac:dyDescent="0.2">
      <c r="A27" s="234"/>
      <c r="B27" s="234"/>
      <c r="C27" s="234"/>
      <c r="D27" s="234"/>
      <c r="E27" s="234"/>
      <c r="F27" s="234"/>
      <c r="G27" s="234"/>
      <c r="H27" s="234"/>
      <c r="I27" s="234"/>
    </row>
    <row r="28" spans="1:9" ht="15" x14ac:dyDescent="0.3">
      <c r="A28" s="198" t="s">
        <v>107</v>
      </c>
      <c r="B28" s="198"/>
      <c r="C28" s="192"/>
      <c r="D28" s="192"/>
      <c r="E28" s="192"/>
      <c r="F28" s="192"/>
      <c r="G28" s="192"/>
      <c r="H28" s="192"/>
      <c r="I28" s="192"/>
    </row>
    <row r="29" spans="1:9" ht="15" x14ac:dyDescent="0.3">
      <c r="A29" s="192"/>
      <c r="B29" s="192"/>
      <c r="C29" s="192"/>
      <c r="D29" s="192"/>
      <c r="E29" s="192"/>
      <c r="F29" s="192"/>
      <c r="G29" s="192"/>
      <c r="H29" s="192"/>
      <c r="I29" s="192"/>
    </row>
    <row r="30" spans="1:9" ht="15" x14ac:dyDescent="0.3">
      <c r="A30" s="192"/>
      <c r="B30" s="192"/>
      <c r="C30" s="192"/>
      <c r="D30" s="192"/>
      <c r="E30" s="196"/>
      <c r="F30" s="196"/>
      <c r="G30" s="196"/>
      <c r="H30" s="192"/>
      <c r="I30" s="192"/>
    </row>
    <row r="31" spans="1:9" ht="15" x14ac:dyDescent="0.3">
      <c r="A31" s="198"/>
      <c r="B31" s="198"/>
      <c r="C31" s="198" t="s">
        <v>395</v>
      </c>
      <c r="D31" s="198"/>
      <c r="E31" s="198"/>
      <c r="F31" s="198"/>
      <c r="G31" s="198"/>
      <c r="H31" s="192"/>
      <c r="I31" s="192"/>
    </row>
    <row r="32" spans="1:9" ht="15" x14ac:dyDescent="0.3">
      <c r="A32" s="192"/>
      <c r="B32" s="192"/>
      <c r="C32" s="192" t="s">
        <v>394</v>
      </c>
      <c r="D32" s="192"/>
      <c r="E32" s="192"/>
      <c r="F32" s="192"/>
      <c r="G32" s="192"/>
      <c r="H32" s="192"/>
      <c r="I32" s="192"/>
    </row>
    <row r="33" spans="1:7" x14ac:dyDescent="0.2">
      <c r="A33" s="200"/>
      <c r="B33" s="200"/>
      <c r="C33" s="200" t="s">
        <v>139</v>
      </c>
      <c r="D33" s="200"/>
      <c r="E33" s="200"/>
      <c r="F33" s="200"/>
      <c r="G33" s="200"/>
    </row>
  </sheetData>
  <mergeCells count="2">
    <mergeCell ref="I1:J1"/>
    <mergeCell ref="I2:J2"/>
  </mergeCells>
  <printOptions gridLines="1"/>
  <pageMargins left="0.25" right="0.25" top="0.75" bottom="0.75" header="0.3" footer="0.3"/>
  <pageSetup scale="65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Normal="100" zoomScaleSheetLayoutView="80" workbookViewId="0">
      <selection activeCell="G2" sqref="G2:H2"/>
    </sheetView>
  </sheetViews>
  <sheetFormatPr defaultRowHeight="12.75" x14ac:dyDescent="0.2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7" t="s">
        <v>366</v>
      </c>
      <c r="B1" s="80"/>
      <c r="C1" s="80"/>
      <c r="D1" s="80"/>
      <c r="E1" s="80"/>
      <c r="F1" s="80"/>
      <c r="G1" s="482" t="s">
        <v>109</v>
      </c>
      <c r="H1" s="482"/>
      <c r="I1" s="394"/>
    </row>
    <row r="2" spans="1:9" ht="15" x14ac:dyDescent="0.3">
      <c r="A2" s="79" t="s">
        <v>140</v>
      </c>
      <c r="B2" s="80"/>
      <c r="C2" s="80"/>
      <c r="D2" s="80"/>
      <c r="E2" s="80"/>
      <c r="F2" s="80"/>
      <c r="G2" s="480" t="s">
        <v>804</v>
      </c>
      <c r="H2" s="481"/>
      <c r="I2" s="79"/>
    </row>
    <row r="3" spans="1:9" ht="15" x14ac:dyDescent="0.3">
      <c r="A3" s="79"/>
      <c r="B3" s="79"/>
      <c r="C3" s="79"/>
      <c r="D3" s="79"/>
      <c r="E3" s="79"/>
      <c r="F3" s="79"/>
      <c r="G3" s="170"/>
      <c r="H3" s="170"/>
      <c r="I3" s="394"/>
    </row>
    <row r="4" spans="1:9" ht="15" x14ac:dyDescent="0.3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  <c r="I4" s="79"/>
    </row>
    <row r="5" spans="1:9" ht="15" x14ac:dyDescent="0.3">
      <c r="A5" s="83" t="str">
        <f>'ფორმა N1'!D4</f>
        <v>მპგ "ევროპული საქართველო-მოძრაობა თავისუფლებისთვის"</v>
      </c>
      <c r="B5" s="83"/>
      <c r="C5" s="83"/>
      <c r="D5" s="83"/>
      <c r="E5" s="83"/>
      <c r="F5" s="83"/>
      <c r="G5" s="84"/>
      <c r="H5" s="84"/>
      <c r="I5" s="394"/>
    </row>
    <row r="6" spans="1:9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9" ht="15" x14ac:dyDescent="0.3">
      <c r="A7" s="169"/>
      <c r="B7" s="169"/>
      <c r="C7" s="281"/>
      <c r="D7" s="169"/>
      <c r="E7" s="169"/>
      <c r="F7" s="169"/>
      <c r="G7" s="81"/>
      <c r="H7" s="81"/>
      <c r="I7" s="79"/>
    </row>
    <row r="8" spans="1:9" ht="45" x14ac:dyDescent="0.2">
      <c r="A8" s="390" t="s">
        <v>64</v>
      </c>
      <c r="B8" s="82" t="s">
        <v>340</v>
      </c>
      <c r="C8" s="93" t="s">
        <v>341</v>
      </c>
      <c r="D8" s="93" t="s">
        <v>227</v>
      </c>
      <c r="E8" s="93" t="s">
        <v>344</v>
      </c>
      <c r="F8" s="93" t="s">
        <v>343</v>
      </c>
      <c r="G8" s="93" t="s">
        <v>390</v>
      </c>
      <c r="H8" s="82" t="s">
        <v>10</v>
      </c>
      <c r="I8" s="82" t="s">
        <v>9</v>
      </c>
    </row>
    <row r="9" spans="1:9" ht="15" x14ac:dyDescent="0.2">
      <c r="A9" s="391"/>
      <c r="B9" s="392"/>
      <c r="C9" s="101"/>
      <c r="D9" s="101"/>
      <c r="E9" s="101"/>
      <c r="F9" s="101"/>
      <c r="G9" s="101"/>
      <c r="H9" s="4"/>
      <c r="I9" s="4"/>
    </row>
    <row r="10" spans="1:9" ht="15" x14ac:dyDescent="0.2">
      <c r="A10" s="391"/>
      <c r="B10" s="392"/>
      <c r="C10" s="101"/>
      <c r="D10" s="101"/>
      <c r="E10" s="101"/>
      <c r="F10" s="101"/>
      <c r="G10" s="101"/>
      <c r="H10" s="4"/>
      <c r="I10" s="4"/>
    </row>
    <row r="11" spans="1:9" ht="15" x14ac:dyDescent="0.2">
      <c r="A11" s="391"/>
      <c r="B11" s="392"/>
      <c r="C11" s="90"/>
      <c r="D11" s="90"/>
      <c r="E11" s="90"/>
      <c r="F11" s="90"/>
      <c r="G11" s="90"/>
      <c r="H11" s="4"/>
      <c r="I11" s="4"/>
    </row>
    <row r="12" spans="1:9" ht="15" x14ac:dyDescent="0.2">
      <c r="A12" s="391"/>
      <c r="B12" s="392"/>
      <c r="C12" s="90"/>
      <c r="D12" s="90"/>
      <c r="E12" s="90"/>
      <c r="F12" s="90"/>
      <c r="G12" s="90"/>
      <c r="H12" s="4"/>
      <c r="I12" s="4"/>
    </row>
    <row r="13" spans="1:9" ht="15" x14ac:dyDescent="0.2">
      <c r="A13" s="391"/>
      <c r="B13" s="392"/>
      <c r="C13" s="90"/>
      <c r="D13" s="90"/>
      <c r="E13" s="90"/>
      <c r="F13" s="90"/>
      <c r="G13" s="90"/>
      <c r="H13" s="4"/>
      <c r="I13" s="4"/>
    </row>
    <row r="14" spans="1:9" ht="15" x14ac:dyDescent="0.2">
      <c r="A14" s="391"/>
      <c r="B14" s="392"/>
      <c r="C14" s="90"/>
      <c r="D14" s="90"/>
      <c r="E14" s="90"/>
      <c r="F14" s="90"/>
      <c r="G14" s="90"/>
      <c r="H14" s="4"/>
      <c r="I14" s="4"/>
    </row>
    <row r="15" spans="1:9" ht="15" x14ac:dyDescent="0.2">
      <c r="A15" s="391"/>
      <c r="B15" s="392"/>
      <c r="C15" s="90"/>
      <c r="D15" s="90"/>
      <c r="E15" s="90"/>
      <c r="F15" s="90"/>
      <c r="G15" s="90"/>
      <c r="H15" s="4"/>
      <c r="I15" s="4"/>
    </row>
    <row r="16" spans="1:9" ht="15" x14ac:dyDescent="0.2">
      <c r="A16" s="391"/>
      <c r="B16" s="392"/>
      <c r="C16" s="90"/>
      <c r="D16" s="90"/>
      <c r="E16" s="90"/>
      <c r="F16" s="90"/>
      <c r="G16" s="90"/>
      <c r="H16" s="4"/>
      <c r="I16" s="4"/>
    </row>
    <row r="17" spans="1:9" ht="15" x14ac:dyDescent="0.2">
      <c r="A17" s="391"/>
      <c r="B17" s="392"/>
      <c r="C17" s="90"/>
      <c r="D17" s="90"/>
      <c r="E17" s="90"/>
      <c r="F17" s="90"/>
      <c r="G17" s="90"/>
      <c r="H17" s="4"/>
      <c r="I17" s="4"/>
    </row>
    <row r="18" spans="1:9" ht="15" x14ac:dyDescent="0.2">
      <c r="A18" s="391"/>
      <c r="B18" s="392"/>
      <c r="C18" s="90"/>
      <c r="D18" s="90"/>
      <c r="E18" s="90"/>
      <c r="F18" s="90"/>
      <c r="G18" s="90"/>
      <c r="H18" s="4"/>
      <c r="I18" s="4"/>
    </row>
    <row r="19" spans="1:9" ht="15" x14ac:dyDescent="0.2">
      <c r="A19" s="391"/>
      <c r="B19" s="392"/>
      <c r="C19" s="90"/>
      <c r="D19" s="90"/>
      <c r="E19" s="90"/>
      <c r="F19" s="90"/>
      <c r="G19" s="90"/>
      <c r="H19" s="4"/>
      <c r="I19" s="4"/>
    </row>
    <row r="20" spans="1:9" ht="15" x14ac:dyDescent="0.2">
      <c r="A20" s="391"/>
      <c r="B20" s="392"/>
      <c r="C20" s="90"/>
      <c r="D20" s="90"/>
      <c r="E20" s="90"/>
      <c r="F20" s="90"/>
      <c r="G20" s="90"/>
      <c r="H20" s="4"/>
      <c r="I20" s="4"/>
    </row>
    <row r="21" spans="1:9" ht="15" x14ac:dyDescent="0.2">
      <c r="A21" s="391"/>
      <c r="B21" s="392"/>
      <c r="C21" s="90"/>
      <c r="D21" s="90"/>
      <c r="E21" s="90"/>
      <c r="F21" s="90"/>
      <c r="G21" s="90"/>
      <c r="H21" s="4"/>
      <c r="I21" s="4"/>
    </row>
    <row r="22" spans="1:9" ht="15" x14ac:dyDescent="0.2">
      <c r="A22" s="391"/>
      <c r="B22" s="392"/>
      <c r="C22" s="90"/>
      <c r="D22" s="90"/>
      <c r="E22" s="90"/>
      <c r="F22" s="90"/>
      <c r="G22" s="90"/>
      <c r="H22" s="4"/>
      <c r="I22" s="4"/>
    </row>
    <row r="23" spans="1:9" ht="15" x14ac:dyDescent="0.2">
      <c r="A23" s="391"/>
      <c r="B23" s="392"/>
      <c r="C23" s="90"/>
      <c r="D23" s="90"/>
      <c r="E23" s="90"/>
      <c r="F23" s="90"/>
      <c r="G23" s="90"/>
      <c r="H23" s="4"/>
      <c r="I23" s="4"/>
    </row>
    <row r="24" spans="1:9" ht="15" x14ac:dyDescent="0.2">
      <c r="A24" s="391"/>
      <c r="B24" s="392"/>
      <c r="C24" s="90"/>
      <c r="D24" s="90"/>
      <c r="E24" s="90"/>
      <c r="F24" s="90"/>
      <c r="G24" s="90"/>
      <c r="H24" s="4"/>
      <c r="I24" s="4"/>
    </row>
    <row r="25" spans="1:9" ht="15" x14ac:dyDescent="0.2">
      <c r="A25" s="391"/>
      <c r="B25" s="392"/>
      <c r="C25" s="90"/>
      <c r="D25" s="90"/>
      <c r="E25" s="90"/>
      <c r="F25" s="90"/>
      <c r="G25" s="90"/>
      <c r="H25" s="4"/>
      <c r="I25" s="4"/>
    </row>
    <row r="26" spans="1:9" ht="15" x14ac:dyDescent="0.2">
      <c r="A26" s="391"/>
      <c r="B26" s="392"/>
      <c r="C26" s="90"/>
      <c r="D26" s="90"/>
      <c r="E26" s="90"/>
      <c r="F26" s="90"/>
      <c r="G26" s="90"/>
      <c r="H26" s="4"/>
      <c r="I26" s="4"/>
    </row>
    <row r="27" spans="1:9" ht="15" x14ac:dyDescent="0.2">
      <c r="A27" s="391"/>
      <c r="B27" s="392"/>
      <c r="C27" s="90"/>
      <c r="D27" s="90"/>
      <c r="E27" s="90"/>
      <c r="F27" s="90"/>
      <c r="G27" s="90"/>
      <c r="H27" s="4"/>
      <c r="I27" s="4"/>
    </row>
    <row r="28" spans="1:9" ht="15" x14ac:dyDescent="0.2">
      <c r="A28" s="391"/>
      <c r="B28" s="392"/>
      <c r="C28" s="90"/>
      <c r="D28" s="90"/>
      <c r="E28" s="90"/>
      <c r="F28" s="90"/>
      <c r="G28" s="90"/>
      <c r="H28" s="4"/>
      <c r="I28" s="4"/>
    </row>
    <row r="29" spans="1:9" ht="15" x14ac:dyDescent="0.2">
      <c r="A29" s="391"/>
      <c r="B29" s="392"/>
      <c r="C29" s="90"/>
      <c r="D29" s="90"/>
      <c r="E29" s="90"/>
      <c r="F29" s="90"/>
      <c r="G29" s="90"/>
      <c r="H29" s="4"/>
      <c r="I29" s="4"/>
    </row>
    <row r="30" spans="1:9" ht="15" x14ac:dyDescent="0.2">
      <c r="A30" s="391"/>
      <c r="B30" s="392"/>
      <c r="C30" s="90"/>
      <c r="D30" s="90"/>
      <c r="E30" s="90"/>
      <c r="F30" s="90"/>
      <c r="G30" s="90"/>
      <c r="H30" s="4"/>
      <c r="I30" s="4"/>
    </row>
    <row r="31" spans="1:9" ht="15" x14ac:dyDescent="0.2">
      <c r="A31" s="391"/>
      <c r="B31" s="392"/>
      <c r="C31" s="90"/>
      <c r="D31" s="90"/>
      <c r="E31" s="90"/>
      <c r="F31" s="90"/>
      <c r="G31" s="90"/>
      <c r="H31" s="4"/>
      <c r="I31" s="4"/>
    </row>
    <row r="32" spans="1:9" ht="15" x14ac:dyDescent="0.2">
      <c r="A32" s="391"/>
      <c r="B32" s="392"/>
      <c r="C32" s="90"/>
      <c r="D32" s="90"/>
      <c r="E32" s="90"/>
      <c r="F32" s="90"/>
      <c r="G32" s="90"/>
      <c r="H32" s="4"/>
      <c r="I32" s="4"/>
    </row>
    <row r="33" spans="1:9" ht="15" x14ac:dyDescent="0.2">
      <c r="A33" s="391"/>
      <c r="B33" s="392"/>
      <c r="C33" s="90"/>
      <c r="D33" s="90"/>
      <c r="E33" s="90"/>
      <c r="F33" s="90"/>
      <c r="G33" s="90"/>
      <c r="H33" s="4"/>
      <c r="I33" s="4"/>
    </row>
    <row r="34" spans="1:9" ht="15" x14ac:dyDescent="0.3">
      <c r="A34" s="391"/>
      <c r="B34" s="393"/>
      <c r="C34" s="102"/>
      <c r="D34" s="102"/>
      <c r="E34" s="102"/>
      <c r="F34" s="102"/>
      <c r="G34" s="102" t="s">
        <v>339</v>
      </c>
      <c r="H34" s="89">
        <f>SUM(H9:H33)</f>
        <v>0</v>
      </c>
      <c r="I34" s="89">
        <f>SUM(I9:I33)</f>
        <v>0</v>
      </c>
    </row>
    <row r="35" spans="1:9" ht="15" x14ac:dyDescent="0.3">
      <c r="A35" s="237"/>
      <c r="B35" s="237"/>
      <c r="C35" s="237"/>
      <c r="D35" s="237"/>
      <c r="E35" s="237"/>
      <c r="F35" s="237"/>
      <c r="G35" s="192"/>
      <c r="H35" s="192"/>
      <c r="I35" s="197"/>
    </row>
    <row r="36" spans="1:9" ht="15" x14ac:dyDescent="0.3">
      <c r="A36" s="238" t="s">
        <v>350</v>
      </c>
      <c r="B36" s="237"/>
      <c r="C36" s="237"/>
      <c r="D36" s="237"/>
      <c r="E36" s="237"/>
      <c r="F36" s="237"/>
      <c r="G36" s="192"/>
      <c r="H36" s="192"/>
      <c r="I36" s="197"/>
    </row>
    <row r="37" spans="1:9" ht="15" x14ac:dyDescent="0.3">
      <c r="A37" s="238" t="s">
        <v>353</v>
      </c>
      <c r="B37" s="237"/>
      <c r="C37" s="237"/>
      <c r="D37" s="237"/>
      <c r="E37" s="237"/>
      <c r="F37" s="237"/>
      <c r="G37" s="192"/>
      <c r="H37" s="192"/>
      <c r="I37" s="197"/>
    </row>
    <row r="38" spans="1:9" ht="15" x14ac:dyDescent="0.3">
      <c r="A38" s="238"/>
      <c r="B38" s="192"/>
      <c r="C38" s="192"/>
      <c r="D38" s="192"/>
      <c r="E38" s="192"/>
      <c r="F38" s="192"/>
      <c r="G38" s="192"/>
      <c r="H38" s="192"/>
      <c r="I38" s="197"/>
    </row>
    <row r="39" spans="1:9" ht="15" x14ac:dyDescent="0.3">
      <c r="A39" s="238"/>
      <c r="B39" s="192"/>
      <c r="C39" s="192"/>
      <c r="D39" s="192"/>
      <c r="E39" s="192"/>
      <c r="G39" s="192"/>
      <c r="H39" s="192"/>
      <c r="I39" s="197"/>
    </row>
    <row r="40" spans="1:9" x14ac:dyDescent="0.2">
      <c r="A40" s="234"/>
      <c r="B40" s="234"/>
      <c r="C40" s="234"/>
      <c r="D40" s="234"/>
      <c r="E40" s="234"/>
      <c r="F40" s="234"/>
      <c r="G40" s="234"/>
      <c r="H40" s="234"/>
      <c r="I40" s="197"/>
    </row>
    <row r="41" spans="1:9" ht="15" x14ac:dyDescent="0.3">
      <c r="A41" s="198" t="s">
        <v>107</v>
      </c>
      <c r="B41" s="192"/>
      <c r="C41" s="192"/>
      <c r="D41" s="192"/>
      <c r="E41" s="192"/>
      <c r="F41" s="192"/>
      <c r="G41" s="192"/>
      <c r="H41" s="192"/>
      <c r="I41" s="197"/>
    </row>
    <row r="42" spans="1:9" ht="15" x14ac:dyDescent="0.3">
      <c r="A42" s="192"/>
      <c r="B42" s="192"/>
      <c r="C42" s="192"/>
      <c r="D42" s="192"/>
      <c r="E42" s="192"/>
      <c r="F42" s="192"/>
      <c r="G42" s="192"/>
      <c r="H42" s="192"/>
      <c r="I42" s="197"/>
    </row>
    <row r="43" spans="1:9" ht="15" x14ac:dyDescent="0.3">
      <c r="A43" s="192"/>
      <c r="B43" s="192"/>
      <c r="C43" s="192"/>
      <c r="D43" s="192"/>
      <c r="E43" s="192"/>
      <c r="F43" s="192"/>
      <c r="G43" s="192"/>
      <c r="H43" s="199"/>
      <c r="I43" s="197"/>
    </row>
    <row r="44" spans="1:9" ht="15" x14ac:dyDescent="0.3">
      <c r="A44" s="198"/>
      <c r="B44" s="198" t="s">
        <v>271</v>
      </c>
      <c r="C44" s="198"/>
      <c r="D44" s="198"/>
      <c r="E44" s="198"/>
      <c r="F44" s="198"/>
      <c r="G44" s="192"/>
      <c r="H44" s="199"/>
      <c r="I44" s="197"/>
    </row>
    <row r="45" spans="1:9" ht="15" x14ac:dyDescent="0.3">
      <c r="A45" s="192"/>
      <c r="B45" s="192" t="s">
        <v>270</v>
      </c>
      <c r="C45" s="192"/>
      <c r="D45" s="192"/>
      <c r="E45" s="192"/>
      <c r="F45" s="192"/>
      <c r="G45" s="192"/>
      <c r="H45" s="199"/>
      <c r="I45" s="197"/>
    </row>
    <row r="46" spans="1:9" x14ac:dyDescent="0.2">
      <c r="A46" s="200"/>
      <c r="B46" s="200" t="s">
        <v>139</v>
      </c>
      <c r="C46" s="200"/>
      <c r="D46" s="200"/>
      <c r="E46" s="200"/>
      <c r="F46" s="200"/>
      <c r="G46" s="193"/>
      <c r="H46" s="193"/>
      <c r="I46" s="193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7" t="s">
        <v>302</v>
      </c>
      <c r="B1" s="117"/>
      <c r="C1" s="482" t="s">
        <v>109</v>
      </c>
      <c r="D1" s="482"/>
      <c r="E1" s="156"/>
    </row>
    <row r="2" spans="1:12" x14ac:dyDescent="0.3">
      <c r="A2" s="79" t="s">
        <v>140</v>
      </c>
      <c r="B2" s="117"/>
      <c r="C2" s="480" t="s">
        <v>804</v>
      </c>
      <c r="D2" s="481"/>
      <c r="E2" s="156"/>
    </row>
    <row r="3" spans="1:12" x14ac:dyDescent="0.3">
      <c r="A3" s="79"/>
      <c r="B3" s="117"/>
      <c r="C3" s="380"/>
      <c r="D3" s="380"/>
      <c r="E3" s="156"/>
    </row>
    <row r="4" spans="1:12" s="2" customFormat="1" x14ac:dyDescent="0.3">
      <c r="A4" s="80" t="s">
        <v>274</v>
      </c>
      <c r="B4" s="80"/>
      <c r="C4" s="79"/>
      <c r="D4" s="79"/>
      <c r="E4" s="111"/>
      <c r="L4" s="21"/>
    </row>
    <row r="5" spans="1:12" s="2" customFormat="1" x14ac:dyDescent="0.3">
      <c r="A5" s="122" t="str">
        <f>'ფორმა N1'!D4</f>
        <v>მპგ "ევროპული საქართველო-მოძრაობა თავისუფლებისთვის"</v>
      </c>
      <c r="B5" s="114"/>
      <c r="C5" s="60"/>
      <c r="D5" s="60"/>
      <c r="E5" s="111"/>
    </row>
    <row r="6" spans="1:12" s="2" customFormat="1" x14ac:dyDescent="0.3">
      <c r="A6" s="80"/>
      <c r="B6" s="80"/>
      <c r="C6" s="79"/>
      <c r="D6" s="79"/>
      <c r="E6" s="111"/>
    </row>
    <row r="7" spans="1:12" s="6" customFormat="1" x14ac:dyDescent="0.3">
      <c r="A7" s="379"/>
      <c r="B7" s="379"/>
      <c r="C7" s="81"/>
      <c r="D7" s="81"/>
      <c r="E7" s="157"/>
    </row>
    <row r="8" spans="1:12" s="6" customFormat="1" ht="30" x14ac:dyDescent="0.3">
      <c r="A8" s="109" t="s">
        <v>64</v>
      </c>
      <c r="B8" s="82" t="s">
        <v>11</v>
      </c>
      <c r="C8" s="82" t="s">
        <v>10</v>
      </c>
      <c r="D8" s="82" t="s">
        <v>9</v>
      </c>
      <c r="E8" s="157"/>
    </row>
    <row r="9" spans="1:12" s="9" customFormat="1" ht="18" x14ac:dyDescent="0.2">
      <c r="A9" s="13">
        <v>1</v>
      </c>
      <c r="B9" s="13" t="s">
        <v>57</v>
      </c>
      <c r="C9" s="85">
        <f>SUM(C10,C13,C53,C56,C57,C58,C75)</f>
        <v>0</v>
      </c>
      <c r="D9" s="85">
        <f>SUM(D10,D13,D53,D56,D57,D58,D64,D71,D72)</f>
        <v>0</v>
      </c>
      <c r="E9" s="158"/>
    </row>
    <row r="10" spans="1:12" s="9" customFormat="1" ht="18" x14ac:dyDescent="0.2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8"/>
    </row>
    <row r="11" spans="1:12" s="9" customFormat="1" ht="16.5" customHeight="1" x14ac:dyDescent="0.2">
      <c r="A11" s="16" t="s">
        <v>30</v>
      </c>
      <c r="B11" s="16" t="s">
        <v>59</v>
      </c>
      <c r="C11" s="34"/>
      <c r="D11" s="35"/>
      <c r="E11" s="158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56"/>
    </row>
    <row r="13" spans="1:12" x14ac:dyDescent="0.3">
      <c r="A13" s="14">
        <v>1.2</v>
      </c>
      <c r="B13" s="14" t="s">
        <v>60</v>
      </c>
      <c r="C13" s="87">
        <f>SUM(C14,C17,C29:C32,C35,C36,C43,C44,C45,C46,C47,C51,C52)</f>
        <v>0</v>
      </c>
      <c r="D13" s="87">
        <f>SUM(D14,D17,D29:D32,D35,D36,D43,D44,D45,D46,D47,D51,D52)</f>
        <v>0</v>
      </c>
      <c r="E13" s="156"/>
    </row>
    <row r="14" spans="1:12" x14ac:dyDescent="0.3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6"/>
    </row>
    <row r="15" spans="1:12" ht="17.25" customHeight="1" x14ac:dyDescent="0.3">
      <c r="A15" s="17" t="s">
        <v>98</v>
      </c>
      <c r="B15" s="17" t="s">
        <v>61</v>
      </c>
      <c r="C15" s="36"/>
      <c r="D15" s="37"/>
      <c r="E15" s="156"/>
    </row>
    <row r="16" spans="1:12" ht="17.25" customHeight="1" x14ac:dyDescent="0.3">
      <c r="A16" s="17" t="s">
        <v>99</v>
      </c>
      <c r="B16" s="17" t="s">
        <v>62</v>
      </c>
      <c r="C16" s="36"/>
      <c r="D16" s="37"/>
      <c r="E16" s="156"/>
    </row>
    <row r="17" spans="1:5" x14ac:dyDescent="0.3">
      <c r="A17" s="16" t="s">
        <v>33</v>
      </c>
      <c r="B17" s="16" t="s">
        <v>2</v>
      </c>
      <c r="C17" s="86">
        <f>SUM(C18:C23,C28)</f>
        <v>0</v>
      </c>
      <c r="D17" s="86">
        <f>SUM(D18:D23,D28)</f>
        <v>0</v>
      </c>
      <c r="E17" s="156"/>
    </row>
    <row r="18" spans="1:5" ht="30" x14ac:dyDescent="0.3">
      <c r="A18" s="17" t="s">
        <v>12</v>
      </c>
      <c r="B18" s="17" t="s">
        <v>250</v>
      </c>
      <c r="C18" s="38"/>
      <c r="D18" s="39"/>
      <c r="E18" s="156"/>
    </row>
    <row r="19" spans="1:5" x14ac:dyDescent="0.3">
      <c r="A19" s="17" t="s">
        <v>13</v>
      </c>
      <c r="B19" s="17" t="s">
        <v>14</v>
      </c>
      <c r="C19" s="38"/>
      <c r="D19" s="40"/>
      <c r="E19" s="156"/>
    </row>
    <row r="20" spans="1:5" ht="30" x14ac:dyDescent="0.3">
      <c r="A20" s="17" t="s">
        <v>281</v>
      </c>
      <c r="B20" s="17" t="s">
        <v>22</v>
      </c>
      <c r="C20" s="38"/>
      <c r="D20" s="41"/>
      <c r="E20" s="156"/>
    </row>
    <row r="21" spans="1:5" x14ac:dyDescent="0.3">
      <c r="A21" s="17" t="s">
        <v>282</v>
      </c>
      <c r="B21" s="17" t="s">
        <v>15</v>
      </c>
      <c r="C21" s="38"/>
      <c r="D21" s="41"/>
      <c r="E21" s="156"/>
    </row>
    <row r="22" spans="1:5" x14ac:dyDescent="0.3">
      <c r="A22" s="17" t="s">
        <v>283</v>
      </c>
      <c r="B22" s="17" t="s">
        <v>16</v>
      </c>
      <c r="C22" s="38"/>
      <c r="D22" s="41"/>
      <c r="E22" s="156"/>
    </row>
    <row r="23" spans="1:5" x14ac:dyDescent="0.3">
      <c r="A23" s="17" t="s">
        <v>284</v>
      </c>
      <c r="B23" s="17" t="s">
        <v>17</v>
      </c>
      <c r="C23" s="120">
        <f>SUM(C24:C27)</f>
        <v>0</v>
      </c>
      <c r="D23" s="120">
        <f>SUM(D24:D27)</f>
        <v>0</v>
      </c>
      <c r="E23" s="156"/>
    </row>
    <row r="24" spans="1:5" ht="16.5" customHeight="1" x14ac:dyDescent="0.3">
      <c r="A24" s="18" t="s">
        <v>285</v>
      </c>
      <c r="B24" s="18" t="s">
        <v>18</v>
      </c>
      <c r="C24" s="38"/>
      <c r="D24" s="41"/>
      <c r="E24" s="156"/>
    </row>
    <row r="25" spans="1:5" ht="16.5" customHeight="1" x14ac:dyDescent="0.3">
      <c r="A25" s="18" t="s">
        <v>286</v>
      </c>
      <c r="B25" s="18" t="s">
        <v>19</v>
      </c>
      <c r="C25" s="38"/>
      <c r="D25" s="41"/>
      <c r="E25" s="156"/>
    </row>
    <row r="26" spans="1:5" ht="16.5" customHeight="1" x14ac:dyDescent="0.3">
      <c r="A26" s="18" t="s">
        <v>287</v>
      </c>
      <c r="B26" s="18" t="s">
        <v>20</v>
      </c>
      <c r="C26" s="38"/>
      <c r="D26" s="41"/>
      <c r="E26" s="156"/>
    </row>
    <row r="27" spans="1:5" ht="16.5" customHeight="1" x14ac:dyDescent="0.3">
      <c r="A27" s="18" t="s">
        <v>288</v>
      </c>
      <c r="B27" s="18" t="s">
        <v>23</v>
      </c>
      <c r="C27" s="38"/>
      <c r="D27" s="42"/>
      <c r="E27" s="156"/>
    </row>
    <row r="28" spans="1:5" x14ac:dyDescent="0.3">
      <c r="A28" s="17" t="s">
        <v>289</v>
      </c>
      <c r="B28" s="17" t="s">
        <v>21</v>
      </c>
      <c r="C28" s="38"/>
      <c r="D28" s="42"/>
      <c r="E28" s="156"/>
    </row>
    <row r="29" spans="1:5" x14ac:dyDescent="0.3">
      <c r="A29" s="16" t="s">
        <v>34</v>
      </c>
      <c r="B29" s="16" t="s">
        <v>3</v>
      </c>
      <c r="C29" s="34"/>
      <c r="D29" s="35"/>
      <c r="E29" s="156"/>
    </row>
    <row r="30" spans="1:5" x14ac:dyDescent="0.3">
      <c r="A30" s="16" t="s">
        <v>35</v>
      </c>
      <c r="B30" s="16" t="s">
        <v>4</v>
      </c>
      <c r="C30" s="34"/>
      <c r="D30" s="35"/>
      <c r="E30" s="156"/>
    </row>
    <row r="31" spans="1:5" x14ac:dyDescent="0.3">
      <c r="A31" s="16" t="s">
        <v>36</v>
      </c>
      <c r="B31" s="16" t="s">
        <v>5</v>
      </c>
      <c r="C31" s="34"/>
      <c r="D31" s="35"/>
      <c r="E31" s="156"/>
    </row>
    <row r="32" spans="1:5" x14ac:dyDescent="0.3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6"/>
    </row>
    <row r="33" spans="1:5" x14ac:dyDescent="0.3">
      <c r="A33" s="17" t="s">
        <v>290</v>
      </c>
      <c r="B33" s="17" t="s">
        <v>56</v>
      </c>
      <c r="C33" s="34"/>
      <c r="D33" s="35"/>
      <c r="E33" s="156"/>
    </row>
    <row r="34" spans="1:5" x14ac:dyDescent="0.3">
      <c r="A34" s="17" t="s">
        <v>291</v>
      </c>
      <c r="B34" s="17" t="s">
        <v>55</v>
      </c>
      <c r="C34" s="34"/>
      <c r="D34" s="35"/>
      <c r="E34" s="156"/>
    </row>
    <row r="35" spans="1:5" x14ac:dyDescent="0.3">
      <c r="A35" s="16" t="s">
        <v>38</v>
      </c>
      <c r="B35" s="16" t="s">
        <v>49</v>
      </c>
      <c r="C35" s="34"/>
      <c r="D35" s="35"/>
      <c r="E35" s="156"/>
    </row>
    <row r="36" spans="1:5" x14ac:dyDescent="0.3">
      <c r="A36" s="16" t="s">
        <v>39</v>
      </c>
      <c r="B36" s="16" t="s">
        <v>358</v>
      </c>
      <c r="C36" s="86">
        <f>SUM(C37:C42)</f>
        <v>0</v>
      </c>
      <c r="D36" s="86">
        <f>SUM(D37:D42)</f>
        <v>0</v>
      </c>
      <c r="E36" s="156"/>
    </row>
    <row r="37" spans="1:5" x14ac:dyDescent="0.3">
      <c r="A37" s="17" t="s">
        <v>355</v>
      </c>
      <c r="B37" s="17" t="s">
        <v>359</v>
      </c>
      <c r="C37" s="34"/>
      <c r="D37" s="34"/>
      <c r="E37" s="156"/>
    </row>
    <row r="38" spans="1:5" x14ac:dyDescent="0.3">
      <c r="A38" s="17" t="s">
        <v>356</v>
      </c>
      <c r="B38" s="17" t="s">
        <v>360</v>
      </c>
      <c r="C38" s="34"/>
      <c r="D38" s="34"/>
      <c r="E38" s="156"/>
    </row>
    <row r="39" spans="1:5" x14ac:dyDescent="0.3">
      <c r="A39" s="17" t="s">
        <v>357</v>
      </c>
      <c r="B39" s="17" t="s">
        <v>363</v>
      </c>
      <c r="C39" s="34"/>
      <c r="D39" s="35"/>
      <c r="E39" s="156"/>
    </row>
    <row r="40" spans="1:5" x14ac:dyDescent="0.3">
      <c r="A40" s="17" t="s">
        <v>362</v>
      </c>
      <c r="B40" s="17" t="s">
        <v>364</v>
      </c>
      <c r="C40" s="34"/>
      <c r="D40" s="35"/>
      <c r="E40" s="156"/>
    </row>
    <row r="41" spans="1:5" x14ac:dyDescent="0.3">
      <c r="A41" s="17" t="s">
        <v>365</v>
      </c>
      <c r="B41" s="17" t="s">
        <v>499</v>
      </c>
      <c r="C41" s="34"/>
      <c r="D41" s="35"/>
      <c r="E41" s="156"/>
    </row>
    <row r="42" spans="1:5" x14ac:dyDescent="0.3">
      <c r="A42" s="17" t="s">
        <v>500</v>
      </c>
      <c r="B42" s="17" t="s">
        <v>361</v>
      </c>
      <c r="C42" s="34"/>
      <c r="D42" s="35"/>
      <c r="E42" s="156"/>
    </row>
    <row r="43" spans="1:5" ht="30" x14ac:dyDescent="0.3">
      <c r="A43" s="16" t="s">
        <v>40</v>
      </c>
      <c r="B43" s="16" t="s">
        <v>28</v>
      </c>
      <c r="C43" s="34"/>
      <c r="D43" s="35"/>
      <c r="E43" s="156"/>
    </row>
    <row r="44" spans="1:5" x14ac:dyDescent="0.3">
      <c r="A44" s="16" t="s">
        <v>41</v>
      </c>
      <c r="B44" s="16" t="s">
        <v>24</v>
      </c>
      <c r="C44" s="34"/>
      <c r="D44" s="35"/>
      <c r="E44" s="156"/>
    </row>
    <row r="45" spans="1:5" x14ac:dyDescent="0.3">
      <c r="A45" s="16" t="s">
        <v>42</v>
      </c>
      <c r="B45" s="16" t="s">
        <v>25</v>
      </c>
      <c r="C45" s="34"/>
      <c r="D45" s="35"/>
      <c r="E45" s="156"/>
    </row>
    <row r="46" spans="1:5" x14ac:dyDescent="0.3">
      <c r="A46" s="16" t="s">
        <v>43</v>
      </c>
      <c r="B46" s="16" t="s">
        <v>26</v>
      </c>
      <c r="C46" s="34"/>
      <c r="D46" s="35"/>
      <c r="E46" s="156"/>
    </row>
    <row r="47" spans="1:5" x14ac:dyDescent="0.3">
      <c r="A47" s="16" t="s">
        <v>44</v>
      </c>
      <c r="B47" s="16" t="s">
        <v>296</v>
      </c>
      <c r="C47" s="86">
        <f>SUM(C48:C50)</f>
        <v>0</v>
      </c>
      <c r="D47" s="86">
        <f>SUM(D48:D50)</f>
        <v>0</v>
      </c>
      <c r="E47" s="156"/>
    </row>
    <row r="48" spans="1:5" x14ac:dyDescent="0.3">
      <c r="A48" s="100" t="s">
        <v>371</v>
      </c>
      <c r="B48" s="100" t="s">
        <v>374</v>
      </c>
      <c r="C48" s="34"/>
      <c r="D48" s="35"/>
      <c r="E48" s="156"/>
    </row>
    <row r="49" spans="1:5" x14ac:dyDescent="0.3">
      <c r="A49" s="100" t="s">
        <v>372</v>
      </c>
      <c r="B49" s="100" t="s">
        <v>373</v>
      </c>
      <c r="C49" s="34"/>
      <c r="D49" s="35"/>
      <c r="E49" s="156"/>
    </row>
    <row r="50" spans="1:5" x14ac:dyDescent="0.3">
      <c r="A50" s="100" t="s">
        <v>375</v>
      </c>
      <c r="B50" s="100" t="s">
        <v>376</v>
      </c>
      <c r="C50" s="34"/>
      <c r="D50" s="35"/>
      <c r="E50" s="156"/>
    </row>
    <row r="51" spans="1:5" ht="26.25" customHeight="1" x14ac:dyDescent="0.3">
      <c r="A51" s="16" t="s">
        <v>45</v>
      </c>
      <c r="B51" s="16" t="s">
        <v>29</v>
      </c>
      <c r="C51" s="34"/>
      <c r="D51" s="35"/>
      <c r="E51" s="156"/>
    </row>
    <row r="52" spans="1:5" x14ac:dyDescent="0.3">
      <c r="A52" s="16" t="s">
        <v>46</v>
      </c>
      <c r="B52" s="16" t="s">
        <v>6</v>
      </c>
      <c r="C52" s="34"/>
      <c r="D52" s="35"/>
      <c r="E52" s="156"/>
    </row>
    <row r="53" spans="1:5" ht="30" x14ac:dyDescent="0.3">
      <c r="A53" s="14">
        <v>1.3</v>
      </c>
      <c r="B53" s="90" t="s">
        <v>415</v>
      </c>
      <c r="C53" s="87">
        <f>SUM(C54:C55)</f>
        <v>0</v>
      </c>
      <c r="D53" s="87">
        <f>SUM(D54:D55)</f>
        <v>0</v>
      </c>
      <c r="E53" s="156"/>
    </row>
    <row r="54" spans="1:5" ht="30" x14ac:dyDescent="0.3">
      <c r="A54" s="16" t="s">
        <v>50</v>
      </c>
      <c r="B54" s="16" t="s">
        <v>48</v>
      </c>
      <c r="C54" s="34"/>
      <c r="D54" s="35"/>
      <c r="E54" s="156"/>
    </row>
    <row r="55" spans="1:5" x14ac:dyDescent="0.3">
      <c r="A55" s="16" t="s">
        <v>51</v>
      </c>
      <c r="B55" s="16" t="s">
        <v>47</v>
      </c>
      <c r="C55" s="34"/>
      <c r="D55" s="35"/>
      <c r="E55" s="156"/>
    </row>
    <row r="56" spans="1:5" x14ac:dyDescent="0.3">
      <c r="A56" s="14">
        <v>1.4</v>
      </c>
      <c r="B56" s="14" t="s">
        <v>417</v>
      </c>
      <c r="C56" s="34"/>
      <c r="D56" s="35"/>
      <c r="E56" s="156"/>
    </row>
    <row r="57" spans="1:5" x14ac:dyDescent="0.3">
      <c r="A57" s="14">
        <v>1.5</v>
      </c>
      <c r="B57" s="14" t="s">
        <v>7</v>
      </c>
      <c r="C57" s="38"/>
      <c r="D57" s="41"/>
      <c r="E57" s="156"/>
    </row>
    <row r="58" spans="1:5" x14ac:dyDescent="0.3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6"/>
    </row>
    <row r="59" spans="1:5" x14ac:dyDescent="0.3">
      <c r="A59" s="16" t="s">
        <v>297</v>
      </c>
      <c r="B59" s="47" t="s">
        <v>52</v>
      </c>
      <c r="C59" s="38"/>
      <c r="D59" s="41"/>
      <c r="E59" s="156"/>
    </row>
    <row r="60" spans="1:5" ht="30" x14ac:dyDescent="0.3">
      <c r="A60" s="16" t="s">
        <v>298</v>
      </c>
      <c r="B60" s="47" t="s">
        <v>54</v>
      </c>
      <c r="C60" s="38"/>
      <c r="D60" s="41"/>
      <c r="E60" s="156"/>
    </row>
    <row r="61" spans="1:5" x14ac:dyDescent="0.3">
      <c r="A61" s="16" t="s">
        <v>299</v>
      </c>
      <c r="B61" s="47" t="s">
        <v>53</v>
      </c>
      <c r="C61" s="41"/>
      <c r="D61" s="41"/>
      <c r="E61" s="156"/>
    </row>
    <row r="62" spans="1:5" x14ac:dyDescent="0.3">
      <c r="A62" s="16" t="s">
        <v>300</v>
      </c>
      <c r="B62" s="47" t="s">
        <v>27</v>
      </c>
      <c r="C62" s="38"/>
      <c r="D62" s="41"/>
      <c r="E62" s="156"/>
    </row>
    <row r="63" spans="1:5" x14ac:dyDescent="0.3">
      <c r="A63" s="16" t="s">
        <v>337</v>
      </c>
      <c r="B63" s="225" t="s">
        <v>338</v>
      </c>
      <c r="C63" s="38"/>
      <c r="D63" s="226"/>
      <c r="E63" s="156"/>
    </row>
    <row r="64" spans="1:5" x14ac:dyDescent="0.3">
      <c r="A64" s="13">
        <v>2</v>
      </c>
      <c r="B64" s="48" t="s">
        <v>106</v>
      </c>
      <c r="C64" s="289"/>
      <c r="D64" s="121">
        <f>SUM(D65:D70)</f>
        <v>0</v>
      </c>
      <c r="E64" s="156"/>
    </row>
    <row r="65" spans="1:5" x14ac:dyDescent="0.3">
      <c r="A65" s="15">
        <v>2.1</v>
      </c>
      <c r="B65" s="49" t="s">
        <v>100</v>
      </c>
      <c r="C65" s="289"/>
      <c r="D65" s="43"/>
      <c r="E65" s="156"/>
    </row>
    <row r="66" spans="1:5" x14ac:dyDescent="0.3">
      <c r="A66" s="15">
        <v>2.2000000000000002</v>
      </c>
      <c r="B66" s="49" t="s">
        <v>104</v>
      </c>
      <c r="C66" s="291"/>
      <c r="D66" s="44"/>
      <c r="E66" s="156"/>
    </row>
    <row r="67" spans="1:5" x14ac:dyDescent="0.3">
      <c r="A67" s="15">
        <v>2.2999999999999998</v>
      </c>
      <c r="B67" s="49" t="s">
        <v>103</v>
      </c>
      <c r="C67" s="291"/>
      <c r="D67" s="44"/>
      <c r="E67" s="156"/>
    </row>
    <row r="68" spans="1:5" x14ac:dyDescent="0.3">
      <c r="A68" s="15">
        <v>2.4</v>
      </c>
      <c r="B68" s="49" t="s">
        <v>105</v>
      </c>
      <c r="C68" s="291"/>
      <c r="D68" s="44"/>
      <c r="E68" s="156"/>
    </row>
    <row r="69" spans="1:5" x14ac:dyDescent="0.3">
      <c r="A69" s="15">
        <v>2.5</v>
      </c>
      <c r="B69" s="49" t="s">
        <v>101</v>
      </c>
      <c r="C69" s="291"/>
      <c r="D69" s="44"/>
      <c r="E69" s="156"/>
    </row>
    <row r="70" spans="1:5" x14ac:dyDescent="0.3">
      <c r="A70" s="15">
        <v>2.6</v>
      </c>
      <c r="B70" s="49" t="s">
        <v>102</v>
      </c>
      <c r="C70" s="291"/>
      <c r="D70" s="44"/>
      <c r="E70" s="156"/>
    </row>
    <row r="71" spans="1:5" s="2" customFormat="1" x14ac:dyDescent="0.3">
      <c r="A71" s="13">
        <v>3</v>
      </c>
      <c r="B71" s="287" t="s">
        <v>451</v>
      </c>
      <c r="C71" s="290"/>
      <c r="D71" s="288"/>
      <c r="E71" s="108"/>
    </row>
    <row r="72" spans="1:5" s="2" customFormat="1" x14ac:dyDescent="0.3">
      <c r="A72" s="13">
        <v>4</v>
      </c>
      <c r="B72" s="13" t="s">
        <v>252</v>
      </c>
      <c r="C72" s="290">
        <f>SUM(C73:C74)</f>
        <v>0</v>
      </c>
      <c r="D72" s="88">
        <f>SUM(D73:D74)</f>
        <v>0</v>
      </c>
      <c r="E72" s="108"/>
    </row>
    <row r="73" spans="1:5" s="2" customFormat="1" x14ac:dyDescent="0.3">
      <c r="A73" s="15">
        <v>4.0999999999999996</v>
      </c>
      <c r="B73" s="15" t="s">
        <v>253</v>
      </c>
      <c r="C73" s="8"/>
      <c r="D73" s="8"/>
      <c r="E73" s="108"/>
    </row>
    <row r="74" spans="1:5" s="2" customFormat="1" x14ac:dyDescent="0.3">
      <c r="A74" s="15">
        <v>4.2</v>
      </c>
      <c r="B74" s="15" t="s">
        <v>254</v>
      </c>
      <c r="C74" s="8"/>
      <c r="D74" s="8"/>
      <c r="E74" s="108"/>
    </row>
    <row r="75" spans="1:5" s="2" customFormat="1" x14ac:dyDescent="0.3">
      <c r="A75" s="13">
        <v>5</v>
      </c>
      <c r="B75" s="285" t="s">
        <v>279</v>
      </c>
      <c r="C75" s="8"/>
      <c r="D75" s="88"/>
      <c r="E75" s="108"/>
    </row>
    <row r="76" spans="1:5" s="2" customFormat="1" x14ac:dyDescent="0.3">
      <c r="A76" s="389"/>
      <c r="B76" s="389"/>
      <c r="C76" s="12"/>
      <c r="D76" s="12"/>
      <c r="E76" s="108"/>
    </row>
    <row r="77" spans="1:5" s="2" customFormat="1" x14ac:dyDescent="0.3">
      <c r="A77" s="483" t="s">
        <v>501</v>
      </c>
      <c r="B77" s="483"/>
      <c r="C77" s="483"/>
      <c r="D77" s="483"/>
      <c r="E77" s="108"/>
    </row>
    <row r="78" spans="1:5" s="2" customFormat="1" x14ac:dyDescent="0.3">
      <c r="A78" s="389"/>
      <c r="B78" s="389"/>
      <c r="C78" s="12"/>
      <c r="D78" s="12"/>
      <c r="E78" s="108"/>
    </row>
    <row r="79" spans="1:5" s="23" customFormat="1" ht="12.75" x14ac:dyDescent="0.2"/>
    <row r="80" spans="1:5" s="2" customFormat="1" x14ac:dyDescent="0.3">
      <c r="A80" s="72" t="s">
        <v>107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5" t="s">
        <v>502</v>
      </c>
      <c r="D83" s="12"/>
      <c r="E83"/>
      <c r="F83"/>
      <c r="G83"/>
      <c r="H83"/>
      <c r="I83"/>
    </row>
    <row r="84" spans="1:9" s="2" customFormat="1" x14ac:dyDescent="0.3">
      <c r="A84"/>
      <c r="B84" s="484" t="s">
        <v>503</v>
      </c>
      <c r="C84" s="484"/>
      <c r="D84" s="484"/>
      <c r="E84"/>
      <c r="F84"/>
      <c r="G84"/>
      <c r="H84"/>
      <c r="I84"/>
    </row>
    <row r="85" spans="1:9" customFormat="1" ht="12.75" x14ac:dyDescent="0.2">
      <c r="B85" s="68" t="s">
        <v>504</v>
      </c>
    </row>
    <row r="86" spans="1:9" s="2" customFormat="1" x14ac:dyDescent="0.3">
      <c r="A86" s="11"/>
      <c r="B86" s="484" t="s">
        <v>505</v>
      </c>
      <c r="C86" s="484"/>
      <c r="D86" s="484"/>
    </row>
    <row r="87" spans="1:9" s="23" customFormat="1" ht="12.75" x14ac:dyDescent="0.2"/>
    <row r="88" spans="1:9" s="23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Normal="100" zoomScaleSheetLayoutView="80" workbookViewId="0">
      <selection activeCell="G2" sqref="G2:H2"/>
    </sheetView>
  </sheetViews>
  <sheetFormatPr defaultRowHeight="12.75" x14ac:dyDescent="0.2"/>
  <cols>
    <col min="1" max="1" width="5.42578125" style="193" customWidth="1"/>
    <col min="2" max="2" width="13.140625" style="193" customWidth="1"/>
    <col min="3" max="3" width="15.140625" style="193" customWidth="1"/>
    <col min="4" max="4" width="18" style="193" customWidth="1"/>
    <col min="5" max="5" width="20.5703125" style="193" customWidth="1"/>
    <col min="6" max="6" width="21.28515625" style="193" customWidth="1"/>
    <col min="7" max="7" width="15.140625" style="193" customWidth="1"/>
    <col min="8" max="8" width="15.5703125" style="193" customWidth="1"/>
    <col min="9" max="9" width="13.42578125" style="193" customWidth="1"/>
    <col min="10" max="10" width="0" style="193" hidden="1" customWidth="1"/>
    <col min="11" max="16384" width="9.140625" style="193"/>
  </cols>
  <sheetData>
    <row r="1" spans="1:10" ht="15" x14ac:dyDescent="0.3">
      <c r="A1" s="77" t="s">
        <v>465</v>
      </c>
      <c r="B1" s="77"/>
      <c r="C1" s="80"/>
      <c r="D1" s="80"/>
      <c r="E1" s="80"/>
      <c r="F1" s="80"/>
      <c r="G1" s="482" t="s">
        <v>109</v>
      </c>
      <c r="H1" s="482"/>
    </row>
    <row r="2" spans="1:10" ht="15" x14ac:dyDescent="0.3">
      <c r="A2" s="79" t="s">
        <v>140</v>
      </c>
      <c r="B2" s="77"/>
      <c r="C2" s="80"/>
      <c r="D2" s="80"/>
      <c r="E2" s="80"/>
      <c r="F2" s="80"/>
      <c r="G2" s="480" t="s">
        <v>804</v>
      </c>
      <c r="H2" s="481"/>
    </row>
    <row r="3" spans="1:10" ht="15" x14ac:dyDescent="0.3">
      <c r="A3" s="79"/>
      <c r="B3" s="79"/>
      <c r="C3" s="79"/>
      <c r="D3" s="79"/>
      <c r="E3" s="79"/>
      <c r="F3" s="79"/>
      <c r="G3" s="228"/>
      <c r="H3" s="228"/>
    </row>
    <row r="4" spans="1:10" ht="15" x14ac:dyDescent="0.3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</row>
    <row r="5" spans="1:10" ht="15" x14ac:dyDescent="0.3">
      <c r="A5" s="83" t="str">
        <f>'ფორმა N1'!D4</f>
        <v>მპგ "ევროპული საქართველო-მოძრაობა თავისუფლებისთვის"</v>
      </c>
      <c r="B5" s="83"/>
      <c r="C5" s="83"/>
      <c r="D5" s="83"/>
      <c r="E5" s="83"/>
      <c r="F5" s="83"/>
      <c r="G5" s="84"/>
      <c r="H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</row>
    <row r="7" spans="1:10" ht="15" x14ac:dyDescent="0.2">
      <c r="A7" s="227"/>
      <c r="B7" s="227"/>
      <c r="C7" s="227"/>
      <c r="D7" s="230"/>
      <c r="E7" s="227"/>
      <c r="F7" s="227"/>
      <c r="G7" s="81"/>
      <c r="H7" s="81"/>
    </row>
    <row r="8" spans="1:10" ht="30" x14ac:dyDescent="0.2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349</v>
      </c>
      <c r="F8" s="93" t="s">
        <v>342</v>
      </c>
      <c r="G8" s="82" t="s">
        <v>10</v>
      </c>
      <c r="H8" s="82" t="s">
        <v>9</v>
      </c>
      <c r="J8" s="239" t="s">
        <v>348</v>
      </c>
    </row>
    <row r="9" spans="1:10" ht="15" x14ac:dyDescent="0.2">
      <c r="A9" s="101"/>
      <c r="B9" s="101"/>
      <c r="C9" s="101"/>
      <c r="D9" s="101"/>
      <c r="E9" s="101"/>
      <c r="F9" s="101"/>
      <c r="G9" s="4"/>
      <c r="H9" s="4"/>
      <c r="J9" s="239" t="s">
        <v>0</v>
      </c>
    </row>
    <row r="10" spans="1:10" ht="15" x14ac:dyDescent="0.2">
      <c r="A10" s="101"/>
      <c r="B10" s="101"/>
      <c r="C10" s="101"/>
      <c r="D10" s="101"/>
      <c r="E10" s="101"/>
      <c r="F10" s="101"/>
      <c r="G10" s="4"/>
      <c r="H10" s="4"/>
    </row>
    <row r="11" spans="1:10" ht="15" x14ac:dyDescent="0.2">
      <c r="A11" s="90"/>
      <c r="B11" s="90"/>
      <c r="C11" s="90"/>
      <c r="D11" s="90"/>
      <c r="E11" s="90"/>
      <c r="F11" s="90"/>
      <c r="G11" s="4"/>
      <c r="H11" s="4"/>
    </row>
    <row r="12" spans="1:10" ht="15" x14ac:dyDescent="0.2">
      <c r="A12" s="90"/>
      <c r="B12" s="90"/>
      <c r="C12" s="90"/>
      <c r="D12" s="90"/>
      <c r="E12" s="90"/>
      <c r="F12" s="90"/>
      <c r="G12" s="4"/>
      <c r="H12" s="4"/>
    </row>
    <row r="13" spans="1:10" ht="15" x14ac:dyDescent="0.2">
      <c r="A13" s="90"/>
      <c r="B13" s="90"/>
      <c r="C13" s="90"/>
      <c r="D13" s="90"/>
      <c r="E13" s="90"/>
      <c r="F13" s="90"/>
      <c r="G13" s="4"/>
      <c r="H13" s="4"/>
    </row>
    <row r="14" spans="1:10" ht="15" x14ac:dyDescent="0.2">
      <c r="A14" s="90"/>
      <c r="B14" s="90"/>
      <c r="C14" s="90"/>
      <c r="D14" s="90"/>
      <c r="E14" s="90"/>
      <c r="F14" s="90"/>
      <c r="G14" s="4"/>
      <c r="H14" s="4"/>
    </row>
    <row r="15" spans="1:10" ht="15" x14ac:dyDescent="0.2">
      <c r="A15" s="90"/>
      <c r="B15" s="90"/>
      <c r="C15" s="90"/>
      <c r="D15" s="90"/>
      <c r="E15" s="90"/>
      <c r="F15" s="90"/>
      <c r="G15" s="4"/>
      <c r="H15" s="4"/>
    </row>
    <row r="16" spans="1:10" ht="15" x14ac:dyDescent="0.2">
      <c r="A16" s="90"/>
      <c r="B16" s="90"/>
      <c r="C16" s="90"/>
      <c r="D16" s="90"/>
      <c r="E16" s="90"/>
      <c r="F16" s="90"/>
      <c r="G16" s="4"/>
      <c r="H16" s="4"/>
    </row>
    <row r="17" spans="1:8" ht="15" x14ac:dyDescent="0.2">
      <c r="A17" s="90"/>
      <c r="B17" s="90"/>
      <c r="C17" s="90"/>
      <c r="D17" s="90"/>
      <c r="E17" s="90"/>
      <c r="F17" s="90"/>
      <c r="G17" s="4"/>
      <c r="H17" s="4"/>
    </row>
    <row r="18" spans="1:8" ht="15" x14ac:dyDescent="0.2">
      <c r="A18" s="90"/>
      <c r="B18" s="90"/>
      <c r="C18" s="90"/>
      <c r="D18" s="90"/>
      <c r="E18" s="90"/>
      <c r="F18" s="90"/>
      <c r="G18" s="4"/>
      <c r="H18" s="4"/>
    </row>
    <row r="19" spans="1:8" ht="15" x14ac:dyDescent="0.2">
      <c r="A19" s="90"/>
      <c r="B19" s="90"/>
      <c r="C19" s="90"/>
      <c r="D19" s="90"/>
      <c r="E19" s="90"/>
      <c r="F19" s="90"/>
      <c r="G19" s="4"/>
      <c r="H19" s="4"/>
    </row>
    <row r="20" spans="1:8" ht="15" x14ac:dyDescent="0.2">
      <c r="A20" s="90"/>
      <c r="B20" s="90"/>
      <c r="C20" s="90"/>
      <c r="D20" s="90"/>
      <c r="E20" s="90"/>
      <c r="F20" s="90"/>
      <c r="G20" s="4"/>
      <c r="H20" s="4"/>
    </row>
    <row r="21" spans="1:8" ht="15" x14ac:dyDescent="0.2">
      <c r="A21" s="90"/>
      <c r="B21" s="90"/>
      <c r="C21" s="90"/>
      <c r="D21" s="90"/>
      <c r="E21" s="90"/>
      <c r="F21" s="90"/>
      <c r="G21" s="4"/>
      <c r="H21" s="4"/>
    </row>
    <row r="22" spans="1:8" ht="15" x14ac:dyDescent="0.2">
      <c r="A22" s="90"/>
      <c r="B22" s="90"/>
      <c r="C22" s="90"/>
      <c r="D22" s="90"/>
      <c r="E22" s="90"/>
      <c r="F22" s="90"/>
      <c r="G22" s="4"/>
      <c r="H22" s="4"/>
    </row>
    <row r="23" spans="1:8" ht="15" x14ac:dyDescent="0.2">
      <c r="A23" s="90"/>
      <c r="B23" s="90"/>
      <c r="C23" s="90"/>
      <c r="D23" s="90"/>
      <c r="E23" s="90"/>
      <c r="F23" s="90"/>
      <c r="G23" s="4"/>
      <c r="H23" s="4"/>
    </row>
    <row r="24" spans="1:8" ht="15" x14ac:dyDescent="0.2">
      <c r="A24" s="90"/>
      <c r="B24" s="90"/>
      <c r="C24" s="90"/>
      <c r="D24" s="90"/>
      <c r="E24" s="90"/>
      <c r="F24" s="90"/>
      <c r="G24" s="4"/>
      <c r="H24" s="4"/>
    </row>
    <row r="25" spans="1:8" ht="15" x14ac:dyDescent="0.2">
      <c r="A25" s="90"/>
      <c r="B25" s="90"/>
      <c r="C25" s="90"/>
      <c r="D25" s="90"/>
      <c r="E25" s="90"/>
      <c r="F25" s="90"/>
      <c r="G25" s="4"/>
      <c r="H25" s="4"/>
    </row>
    <row r="26" spans="1:8" ht="15" x14ac:dyDescent="0.2">
      <c r="A26" s="90"/>
      <c r="B26" s="90"/>
      <c r="C26" s="90"/>
      <c r="D26" s="90"/>
      <c r="E26" s="90"/>
      <c r="F26" s="90"/>
      <c r="G26" s="4"/>
      <c r="H26" s="4"/>
    </row>
    <row r="27" spans="1:8" ht="15" x14ac:dyDescent="0.2">
      <c r="A27" s="90"/>
      <c r="B27" s="90"/>
      <c r="C27" s="90"/>
      <c r="D27" s="90"/>
      <c r="E27" s="90"/>
      <c r="F27" s="90"/>
      <c r="G27" s="4"/>
      <c r="H27" s="4"/>
    </row>
    <row r="28" spans="1:8" ht="15" x14ac:dyDescent="0.2">
      <c r="A28" s="90"/>
      <c r="B28" s="90"/>
      <c r="C28" s="90"/>
      <c r="D28" s="90"/>
      <c r="E28" s="90"/>
      <c r="F28" s="90"/>
      <c r="G28" s="4"/>
      <c r="H28" s="4"/>
    </row>
    <row r="29" spans="1:8" ht="15" x14ac:dyDescent="0.2">
      <c r="A29" s="90"/>
      <c r="B29" s="90"/>
      <c r="C29" s="90"/>
      <c r="D29" s="90"/>
      <c r="E29" s="90"/>
      <c r="F29" s="90"/>
      <c r="G29" s="4"/>
      <c r="H29" s="4"/>
    </row>
    <row r="30" spans="1:8" ht="15" x14ac:dyDescent="0.2">
      <c r="A30" s="90"/>
      <c r="B30" s="90"/>
      <c r="C30" s="90"/>
      <c r="D30" s="90"/>
      <c r="E30" s="90"/>
      <c r="F30" s="90"/>
      <c r="G30" s="4"/>
      <c r="H30" s="4"/>
    </row>
    <row r="31" spans="1:8" ht="15" x14ac:dyDescent="0.2">
      <c r="A31" s="90"/>
      <c r="B31" s="90"/>
      <c r="C31" s="90"/>
      <c r="D31" s="90"/>
      <c r="E31" s="90"/>
      <c r="F31" s="90"/>
      <c r="G31" s="4"/>
      <c r="H31" s="4"/>
    </row>
    <row r="32" spans="1:8" ht="15" x14ac:dyDescent="0.2">
      <c r="A32" s="90"/>
      <c r="B32" s="90"/>
      <c r="C32" s="90"/>
      <c r="D32" s="90"/>
      <c r="E32" s="90"/>
      <c r="F32" s="90"/>
      <c r="G32" s="4"/>
      <c r="H32" s="4"/>
    </row>
    <row r="33" spans="1:9" ht="15" x14ac:dyDescent="0.2">
      <c r="A33" s="90"/>
      <c r="B33" s="90"/>
      <c r="C33" s="90"/>
      <c r="D33" s="90"/>
      <c r="E33" s="90"/>
      <c r="F33" s="90"/>
      <c r="G33" s="4"/>
      <c r="H33" s="4"/>
    </row>
    <row r="34" spans="1:9" ht="15" x14ac:dyDescent="0.3">
      <c r="A34" s="90"/>
      <c r="B34" s="102"/>
      <c r="C34" s="102"/>
      <c r="D34" s="102"/>
      <c r="E34" s="102"/>
      <c r="F34" s="102" t="s">
        <v>347</v>
      </c>
      <c r="G34" s="89">
        <f>SUM(G9:G33)</f>
        <v>0</v>
      </c>
      <c r="H34" s="89">
        <f>SUM(H9:H33)</f>
        <v>0</v>
      </c>
    </row>
    <row r="35" spans="1:9" ht="15" x14ac:dyDescent="0.3">
      <c r="A35" s="237"/>
      <c r="B35" s="237"/>
      <c r="C35" s="237"/>
      <c r="D35" s="237"/>
      <c r="E35" s="237"/>
      <c r="F35" s="237"/>
      <c r="G35" s="237"/>
      <c r="H35" s="192"/>
      <c r="I35" s="192"/>
    </row>
    <row r="36" spans="1:9" ht="15" x14ac:dyDescent="0.3">
      <c r="A36" s="238" t="s">
        <v>401</v>
      </c>
      <c r="B36" s="238"/>
      <c r="C36" s="237"/>
      <c r="D36" s="237"/>
      <c r="E36" s="237"/>
      <c r="F36" s="237"/>
      <c r="G36" s="237"/>
      <c r="H36" s="192"/>
      <c r="I36" s="192"/>
    </row>
    <row r="37" spans="1:9" ht="15" x14ac:dyDescent="0.3">
      <c r="A37" s="238" t="s">
        <v>346</v>
      </c>
      <c r="B37" s="238"/>
      <c r="C37" s="237"/>
      <c r="D37" s="237"/>
      <c r="E37" s="237"/>
      <c r="F37" s="237"/>
      <c r="G37" s="237"/>
      <c r="H37" s="192"/>
      <c r="I37" s="192"/>
    </row>
    <row r="38" spans="1:9" ht="15" x14ac:dyDescent="0.3">
      <c r="A38" s="238"/>
      <c r="B38" s="238"/>
      <c r="C38" s="192"/>
      <c r="D38" s="192"/>
      <c r="E38" s="192"/>
      <c r="F38" s="192"/>
      <c r="G38" s="192"/>
      <c r="H38" s="192"/>
      <c r="I38" s="192"/>
    </row>
    <row r="39" spans="1:9" ht="15" x14ac:dyDescent="0.3">
      <c r="A39" s="238"/>
      <c r="B39" s="238"/>
      <c r="C39" s="192"/>
      <c r="D39" s="192"/>
      <c r="E39" s="192"/>
      <c r="F39" s="192"/>
      <c r="G39" s="192"/>
      <c r="H39" s="192"/>
      <c r="I39" s="192"/>
    </row>
    <row r="40" spans="1:9" x14ac:dyDescent="0.2">
      <c r="A40" s="234"/>
      <c r="B40" s="234"/>
      <c r="C40" s="234"/>
      <c r="D40" s="234"/>
      <c r="E40" s="234"/>
      <c r="F40" s="234"/>
      <c r="G40" s="234"/>
      <c r="H40" s="234"/>
      <c r="I40" s="234"/>
    </row>
    <row r="41" spans="1:9" ht="15" x14ac:dyDescent="0.3">
      <c r="A41" s="198" t="s">
        <v>107</v>
      </c>
      <c r="B41" s="198"/>
      <c r="C41" s="192"/>
      <c r="D41" s="192"/>
      <c r="E41" s="192"/>
      <c r="F41" s="192"/>
      <c r="G41" s="192"/>
      <c r="H41" s="192"/>
      <c r="I41" s="192"/>
    </row>
    <row r="42" spans="1:9" ht="15" x14ac:dyDescent="0.3">
      <c r="A42" s="192"/>
      <c r="B42" s="192"/>
      <c r="C42" s="192"/>
      <c r="D42" s="192"/>
      <c r="E42" s="192"/>
      <c r="F42" s="192"/>
      <c r="G42" s="192"/>
      <c r="H42" s="192"/>
      <c r="I42" s="192"/>
    </row>
    <row r="43" spans="1:9" ht="15" x14ac:dyDescent="0.3">
      <c r="A43" s="192"/>
      <c r="B43" s="192"/>
      <c r="C43" s="192"/>
      <c r="D43" s="192"/>
      <c r="E43" s="192"/>
      <c r="F43" s="192"/>
      <c r="G43" s="192"/>
      <c r="H43" s="192"/>
      <c r="I43" s="199"/>
    </row>
    <row r="44" spans="1:9" ht="15" x14ac:dyDescent="0.3">
      <c r="A44" s="198"/>
      <c r="B44" s="198"/>
      <c r="C44" s="198" t="s">
        <v>434</v>
      </c>
      <c r="D44" s="198"/>
      <c r="E44" s="237"/>
      <c r="F44" s="198"/>
      <c r="G44" s="198"/>
      <c r="H44" s="192"/>
      <c r="I44" s="199"/>
    </row>
    <row r="45" spans="1:9" ht="15" x14ac:dyDescent="0.3">
      <c r="A45" s="192"/>
      <c r="B45" s="192"/>
      <c r="C45" s="192" t="s">
        <v>270</v>
      </c>
      <c r="D45" s="192"/>
      <c r="E45" s="192"/>
      <c r="F45" s="192"/>
      <c r="G45" s="192"/>
      <c r="H45" s="192"/>
      <c r="I45" s="199"/>
    </row>
    <row r="46" spans="1:9" x14ac:dyDescent="0.2">
      <c r="A46" s="200"/>
      <c r="B46" s="200"/>
      <c r="C46" s="200" t="s">
        <v>139</v>
      </c>
      <c r="D46" s="200"/>
      <c r="E46" s="200"/>
      <c r="F46" s="200"/>
      <c r="G46" s="200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26</vt:i4>
      </vt:variant>
    </vt:vector>
  </HeadingPairs>
  <TitlesOfParts>
    <vt:vector size="55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N5</vt:lpstr>
      <vt:lpstr>ფორმა 4.4</vt:lpstr>
      <vt:lpstr>ფორმა 4.5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2017-07-07T11:14:02Z</cp:lastPrinted>
  <dcterms:created xsi:type="dcterms:W3CDTF">2011-12-27T13:20:18Z</dcterms:created>
  <dcterms:modified xsi:type="dcterms:W3CDTF">2017-07-07T13:13:51Z</dcterms:modified>
</cp:coreProperties>
</file>