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koiava\Desktop\2017 წელი 1 -31 ივლისი\ელექტრონული\"/>
    </mc:Choice>
  </mc:AlternateContent>
  <bookViews>
    <workbookView xWindow="120" yWindow="390" windowWidth="14940" windowHeight="7275" tabRatio="954" firstSheet="2" activeTab="3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56" r:id="rId31"/>
    <sheet name="Лист1" sheetId="57" r:id="rId32"/>
    <sheet name="Sheet2" sheetId="58" r:id="rId33"/>
  </sheets>
  <externalReferences>
    <externalReference r:id="rId34"/>
    <externalReference r:id="rId35"/>
  </externalReferences>
  <definedNames>
    <definedName name="_xlnm._FilterDatabase" localSheetId="5" hidden="1">'ფორმა 4.2'!$A$12:$J$39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4.2'!$A$4:$I$53</definedName>
    <definedName name="_xlnm.Print_Area" localSheetId="7">'ფორმა 4.4'!$A$1:$H$43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9.5'!$A$1:$L$34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N8'!$A$1:$J$24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62913"/>
</workbook>
</file>

<file path=xl/calcChain.xml><?xml version="1.0" encoding="utf-8"?>
<calcChain xmlns="http://schemas.openxmlformats.org/spreadsheetml/2006/main">
  <c r="G14" i="29" l="1"/>
  <c r="G15" i="29"/>
  <c r="G16" i="29"/>
  <c r="G17" i="29"/>
  <c r="G18" i="29"/>
  <c r="G19" i="29"/>
  <c r="G20" i="29"/>
  <c r="G21" i="29"/>
  <c r="G22" i="29"/>
  <c r="G23" i="29"/>
  <c r="G38" i="29"/>
  <c r="G13" i="29"/>
  <c r="H39" i="29"/>
  <c r="I38" i="29"/>
  <c r="I24" i="29"/>
  <c r="G24" i="29" s="1"/>
  <c r="J29" i="10"/>
  <c r="I29" i="10"/>
  <c r="J16" i="10"/>
  <c r="I16" i="10"/>
  <c r="C11" i="12"/>
  <c r="C10" i="12" s="1"/>
  <c r="C34" i="12"/>
  <c r="C45" i="12"/>
  <c r="C64" i="12"/>
  <c r="C44" i="12" l="1"/>
  <c r="C60" i="40"/>
  <c r="I35" i="29"/>
  <c r="G35" i="29" s="1"/>
  <c r="I36" i="29"/>
  <c r="G36" i="29" s="1"/>
  <c r="I37" i="29"/>
  <c r="G37" i="29" s="1"/>
  <c r="I26" i="29"/>
  <c r="G26" i="29" s="1"/>
  <c r="I27" i="29"/>
  <c r="G27" i="29" s="1"/>
  <c r="I28" i="29"/>
  <c r="G28" i="29" s="1"/>
  <c r="I29" i="29"/>
  <c r="G29" i="29" s="1"/>
  <c r="I30" i="29"/>
  <c r="G30" i="29" s="1"/>
  <c r="I31" i="29"/>
  <c r="G31" i="29" s="1"/>
  <c r="I32" i="29"/>
  <c r="G32" i="29" s="1"/>
  <c r="I33" i="29"/>
  <c r="G33" i="29" s="1"/>
  <c r="I34" i="29"/>
  <c r="G34" i="29" s="1"/>
  <c r="I25" i="29"/>
  <c r="G25" i="29" s="1"/>
  <c r="G39" i="29" s="1"/>
  <c r="I39" i="29" l="1"/>
  <c r="H24" i="10"/>
  <c r="J19" i="10"/>
  <c r="J17" i="10" s="1"/>
  <c r="I19" i="10"/>
  <c r="I17" i="10" s="1"/>
  <c r="J10" i="10"/>
  <c r="I10" i="10"/>
  <c r="B10" i="10"/>
  <c r="C10" i="10"/>
  <c r="B14" i="10"/>
  <c r="C14" i="10"/>
  <c r="B19" i="10"/>
  <c r="B17" i="10" s="1"/>
  <c r="C19" i="10"/>
  <c r="C17" i="10" s="1"/>
  <c r="B9" i="10" l="1"/>
  <c r="C9" i="10"/>
  <c r="H13" i="9" l="1"/>
  <c r="I38" i="35" l="1"/>
  <c r="K35" i="55" l="1"/>
  <c r="A5" i="41" l="1"/>
  <c r="A5" i="35"/>
  <c r="A5" i="39"/>
  <c r="A5" i="32"/>
  <c r="A5" i="33"/>
  <c r="A5" i="25"/>
  <c r="A5" i="17"/>
  <c r="I34" i="44" l="1"/>
  <c r="H34" i="44"/>
  <c r="D31" i="7" l="1"/>
  <c r="C31" i="7"/>
  <c r="D27" i="7"/>
  <c r="D26" i="7" s="1"/>
  <c r="C27" i="7"/>
  <c r="C26" i="7" s="1"/>
  <c r="D19" i="7"/>
  <c r="C19" i="7"/>
  <c r="D16" i="7"/>
  <c r="C16" i="7"/>
  <c r="D12" i="7"/>
  <c r="C12" i="7"/>
  <c r="D10" i="7"/>
  <c r="D31" i="3"/>
  <c r="C31" i="3"/>
  <c r="D9" i="7" l="1"/>
  <c r="C10" i="7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27" i="3" l="1"/>
  <c r="C27" i="3"/>
  <c r="D17" i="28" l="1"/>
  <c r="C17" i="28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19" i="10"/>
  <c r="H17" i="10" s="1"/>
  <c r="H14" i="10"/>
  <c r="A4" i="39" l="1"/>
  <c r="A4" i="35" l="1"/>
  <c r="H31" i="34" l="1"/>
  <c r="G31" i="34"/>
  <c r="A4" i="34"/>
  <c r="A4" i="33" l="1"/>
  <c r="A4" i="32"/>
  <c r="I34" i="30" l="1"/>
  <c r="H34" i="30"/>
  <c r="A4" i="30"/>
  <c r="A8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D64" i="12" l="1"/>
  <c r="D44" i="12" s="1"/>
  <c r="A4" i="17" l="1"/>
  <c r="A4" i="16"/>
  <c r="A5" i="10"/>
  <c r="A4" i="9"/>
  <c r="A4" i="12"/>
  <c r="A5" i="5"/>
  <c r="A4" i="7"/>
  <c r="J24" i="10" l="1"/>
  <c r="G24" i="10"/>
  <c r="F24" i="10"/>
  <c r="E24" i="10"/>
  <c r="D24" i="10"/>
  <c r="C24" i="10"/>
  <c r="B24" i="10"/>
  <c r="I39" i="10" l="1"/>
  <c r="I36" i="10" s="1"/>
  <c r="I32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J14" i="10" s="1"/>
  <c r="J9" i="10" s="1"/>
  <c r="E10" i="10"/>
  <c r="C39" i="10"/>
  <c r="C36" i="10" s="1"/>
  <c r="C32" i="10"/>
  <c r="E9" i="10" l="1"/>
  <c r="G9" i="10"/>
  <c r="D45" i="12"/>
  <c r="D34" i="12"/>
  <c r="D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F19" i="10"/>
  <c r="F17" i="10" s="1"/>
  <c r="D19" i="10"/>
  <c r="D17" i="10" s="1"/>
  <c r="F14" i="10"/>
  <c r="D14" i="10"/>
  <c r="I14" i="10" s="1"/>
  <c r="I9" i="10" s="1"/>
  <c r="F10" i="10"/>
  <c r="D10" i="10"/>
  <c r="D17" i="5"/>
  <c r="C17" i="5"/>
  <c r="D14" i="5"/>
  <c r="C14" i="5"/>
  <c r="D11" i="5"/>
  <c r="C11" i="5"/>
  <c r="D19" i="3"/>
  <c r="C19" i="3"/>
  <c r="D16" i="3"/>
  <c r="C16" i="3"/>
  <c r="D12" i="3"/>
  <c r="D10" i="5" l="1"/>
  <c r="C10" i="5"/>
  <c r="C26" i="3"/>
  <c r="C10" i="3" s="1"/>
  <c r="D10" i="3"/>
  <c r="D10" i="12"/>
  <c r="D26" i="3"/>
  <c r="D9" i="10"/>
  <c r="F9" i="10"/>
  <c r="C9" i="3" l="1"/>
  <c r="D9" i="3"/>
</calcChain>
</file>

<file path=xl/sharedStrings.xml><?xml version="1.0" encoding="utf-8"?>
<sst xmlns="http://schemas.openxmlformats.org/spreadsheetml/2006/main" count="1423" uniqueCount="717">
  <si>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</si>
  <si>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</si>
  <si>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</si>
  <si>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</si>
  <si>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</si>
  <si>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</si>
  <si>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</si>
  <si>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</si>
  <si>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</si>
  <si>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</si>
  <si>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</si>
  <si>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</si>
  <si>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</si>
  <si>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</si>
  <si>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</si>
  <si>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</si>
  <si>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</si>
  <si>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</si>
  <si>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</si>
  <si>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</si>
  <si>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</si>
  <si>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</si>
  <si>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</si>
  <si>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</si>
  <si>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</si>
  <si>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</si>
  <si>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</si>
  <si>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</si>
  <si>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</si>
  <si>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</si>
  <si>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</si>
  <si>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</si>
  <si>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</si>
  <si>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</si>
  <si>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</si>
  <si>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</si>
  <si>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</si>
  <si>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</si>
  <si>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</si>
  <si>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</si>
  <si>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</si>
  <si>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</si>
  <si>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</si>
  <si>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</si>
  <si>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</si>
  <si>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</si>
  <si>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</si>
  <si>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</si>
  <si>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</si>
  <si>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</si>
  <si>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</si>
  <si>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</si>
  <si>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</si>
  <si>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</si>
  <si>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</si>
  <si>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</si>
  <si>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</si>
  <si>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</si>
  <si>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</si>
  <si>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</si>
  <si>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</si>
  <si>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</si>
  <si>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</si>
  <si>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</si>
  <si>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</si>
  <si>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</si>
  <si>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</si>
  <si>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</si>
  <si>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</si>
  <si>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</si>
  <si>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</si>
  <si>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</si>
  <si>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</si>
  <si>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</si>
  <si>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</si>
  <si>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</si>
  <si>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</si>
  <si>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</si>
  <si>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</si>
  <si>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</si>
  <si>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</si>
  <si>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</si>
  <si>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</si>
  <si>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</si>
  <si>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</si>
  <si>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</si>
  <si>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</si>
  <si>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</si>
  <si>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</si>
  <si>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</si>
  <si>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</si>
  <si>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</si>
  <si>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</si>
  <si>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</si>
  <si>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</si>
  <si>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</si>
  <si>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</si>
  <si>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</si>
  <si>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</si>
  <si>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</si>
  <si>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</si>
  <si>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</si>
  <si>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</si>
  <si>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</si>
  <si>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</si>
  <si>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</si>
  <si>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</si>
  <si>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</si>
  <si>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</si>
  <si>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</si>
  <si>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</si>
  <si>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</si>
  <si>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</si>
  <si>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</si>
  <si>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</si>
  <si>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</si>
  <si>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</si>
  <si>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</si>
  <si>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</si>
  <si>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</si>
  <si>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</si>
  <si>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</si>
  <si>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</si>
  <si>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</si>
  <si>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</si>
  <si>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</si>
  <si>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</si>
  <si>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</si>
  <si>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</si>
  <si>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</si>
  <si>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</si>
  <si>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</si>
  <si>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</si>
  <si>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</si>
  <si>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</si>
  <si>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</si>
  <si>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</si>
  <si>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</si>
  <si>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</si>
  <si>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</si>
  <si>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</si>
  <si>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</si>
  <si>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</si>
  <si>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</si>
  <si>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</si>
  <si>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</si>
  <si>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</si>
  <si>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</si>
  <si>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</si>
  <si>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</si>
  <si>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</si>
  <si>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</si>
  <si>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</si>
  <si>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</si>
  <si>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</si>
  <si>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</si>
  <si>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</si>
  <si>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</si>
  <si>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</si>
  <si>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</si>
  <si>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</si>
  <si>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</si>
  <si>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</si>
  <si>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</si>
  <si>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</si>
  <si>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</si>
  <si>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</si>
  <si>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</si>
  <si>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</si>
  <si>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</si>
  <si>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</si>
  <si>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</si>
  <si>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</si>
  <si>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</si>
  <si>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</si>
  <si>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</si>
  <si>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</si>
  <si>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</si>
  <si>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</si>
  <si>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</si>
  <si>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</si>
  <si>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</si>
  <si>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</si>
  <si>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</si>
  <si>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</si>
  <si>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</si>
  <si>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</si>
  <si>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</si>
  <si>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</si>
  <si>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</si>
  <si>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</si>
  <si>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</si>
  <si>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</si>
  <si>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</si>
  <si>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</si>
  <si>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</si>
  <si>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</si>
  <si>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</si>
  <si>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</si>
  <si>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</si>
  <si>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</si>
  <si>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</si>
  <si>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</si>
  <si>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</si>
  <si>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</si>
  <si>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</si>
  <si>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</si>
  <si>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</si>
  <si>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</si>
  <si>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</si>
  <si>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</si>
  <si>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</si>
  <si>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</si>
  <si>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</si>
  <si>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</si>
  <si>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</si>
  <si>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</si>
  <si>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</si>
  <si>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</si>
  <si>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</si>
  <si>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</si>
  <si>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</si>
  <si>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</si>
  <si>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</si>
  <si>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</si>
  <si>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</si>
  <si>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</si>
  <si>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</si>
  <si>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</si>
  <si>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</si>
  <si>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</si>
  <si>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</si>
  <si>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</si>
  <si>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</si>
  <si>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</si>
  <si>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</si>
  <si>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</si>
  <si>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</si>
  <si>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</si>
  <si>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</si>
  <si>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</si>
  <si>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</si>
  <si>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</si>
  <si>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</si>
  <si>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</si>
  <si>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</si>
  <si>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</si>
  <si>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</si>
  <si>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</si>
  <si>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</si>
  <si>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</si>
  <si>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</si>
  <si>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</si>
  <si>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</si>
  <si>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</si>
  <si>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</si>
  <si>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</si>
  <si>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</si>
  <si>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</si>
  <si>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</si>
  <si>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</si>
  <si>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</si>
  <si>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</si>
  <si>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</si>
  <si>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</si>
  <si>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</si>
  <si>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</si>
  <si>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</si>
  <si>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</si>
  <si>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</si>
  <si>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</si>
  <si>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</si>
  <si>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</si>
  <si>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</si>
  <si>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</si>
  <si>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</si>
  <si>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</si>
  <si>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</si>
  <si>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</si>
  <si>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</si>
  <si>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</si>
  <si>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</si>
  <si>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</si>
  <si>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</si>
  <si>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</si>
  <si>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</si>
  <si>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</si>
  <si>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</si>
  <si>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</si>
  <si>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</si>
  <si>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</si>
  <si>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</si>
  <si>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</si>
  <si>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</si>
  <si>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</si>
  <si>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</si>
  <si>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</si>
  <si>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</si>
  <si>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</si>
  <si>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</si>
  <si>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</si>
  <si>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</si>
  <si>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</si>
  <si>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</si>
  <si>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</si>
  <si>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</si>
  <si>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</si>
  <si>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</si>
  <si>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</si>
  <si>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</si>
  <si>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</si>
  <si>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</si>
  <si>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</si>
  <si>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</si>
  <si>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</si>
  <si>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</si>
  <si>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</si>
  <si>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</si>
  <si>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</si>
  <si>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</si>
  <si>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</si>
  <si>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</si>
  <si>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</si>
  <si>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</si>
  <si>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</si>
  <si>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</si>
  <si>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</si>
  <si>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</si>
  <si>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</si>
  <si>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</si>
  <si>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</si>
  <si>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</si>
  <si>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</si>
  <si>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</si>
  <si>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</si>
  <si>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</si>
  <si>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</si>
  <si>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</si>
  <si>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</si>
  <si>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</si>
  <si>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</si>
  <si>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</si>
  <si>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</si>
  <si>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</si>
  <si>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</si>
  <si>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</si>
  <si>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</si>
  <si>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</si>
  <si>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</si>
  <si>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</si>
  <si>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</si>
  <si>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</si>
  <si>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</si>
  <si>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</si>
  <si>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</si>
  <si>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</si>
  <si>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</si>
  <si>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</si>
  <si>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</si>
  <si>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</si>
  <si>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</si>
  <si>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</si>
  <si>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</si>
  <si>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</si>
  <si>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</si>
  <si>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</si>
  <si>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</si>
  <si>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</si>
  <si>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</si>
  <si>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</si>
  <si>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</si>
  <si>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</si>
  <si>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</si>
  <si>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</si>
  <si>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</si>
  <si>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</si>
  <si>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</si>
  <si>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</si>
  <si>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</si>
  <si>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</si>
  <si>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</si>
  <si>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</si>
  <si>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</si>
  <si>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</si>
  <si>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</si>
  <si>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</si>
  <si>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</si>
  <si>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</si>
  <si>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</si>
  <si>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</si>
  <si>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</si>
  <si>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</si>
  <si>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</si>
  <si>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</si>
  <si>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</si>
  <si>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</si>
  <si>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</si>
  <si>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</si>
  <si>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</si>
  <si>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</si>
  <si>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</si>
  <si>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</si>
  <si>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</si>
  <si>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</si>
  <si>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</si>
  <si>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</si>
  <si>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</si>
  <si>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</si>
  <si>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</si>
  <si>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</si>
  <si>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</si>
  <si>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</si>
  <si>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</si>
  <si>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</si>
  <si>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</si>
  <si>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</si>
  <si>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</si>
  <si>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</si>
  <si>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</si>
  <si>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</si>
  <si>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</si>
  <si>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</si>
  <si>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</si>
  <si>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</si>
  <si>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</si>
  <si>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</si>
  <si>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</si>
  <si>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</si>
  <si>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</si>
  <si>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</si>
  <si>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</si>
  <si>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</si>
  <si>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</si>
  <si>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</si>
  <si>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</si>
  <si>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</si>
  <si>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</si>
  <si>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</si>
  <si>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</si>
  <si>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</si>
  <si>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</si>
  <si>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</si>
  <si>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</si>
  <si>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</si>
  <si>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</si>
  <si>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</si>
  <si>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</si>
  <si>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</si>
  <si>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</si>
  <si>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</si>
  <si>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</si>
  <si>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</si>
  <si>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</si>
  <si>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</si>
  <si>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</si>
  <si>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</si>
  <si>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</si>
  <si>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</si>
  <si>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</si>
  <si>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</si>
  <si>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</si>
  <si>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</si>
  <si>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</si>
  <si>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</si>
  <si>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</si>
  <si>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</si>
  <si>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</si>
  <si>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</si>
  <si>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</si>
  <si>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</si>
  <si>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</si>
  <si>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</si>
  <si>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</si>
  <si>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</si>
  <si>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</si>
  <si>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</si>
  <si>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</si>
  <si>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</si>
  <si>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</si>
  <si>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</si>
  <si>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</si>
  <si>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</si>
  <si>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</si>
  <si>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</si>
  <si>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</si>
  <si>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</si>
  <si>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</si>
  <si>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</si>
  <si>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</si>
  <si>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</si>
  <si>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</si>
  <si>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</si>
  <si>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</si>
  <si>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</si>
  <si>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</si>
  <si>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</si>
  <si>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</si>
  <si>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</si>
  <si>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</si>
  <si>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</si>
  <si>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</si>
  <si>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</si>
  <si>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</si>
  <si>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</si>
  <si>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</si>
  <si>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</si>
  <si>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</si>
  <si>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</si>
  <si>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</si>
  <si>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</si>
  <si>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</si>
  <si>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</si>
  <si>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</si>
  <si>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</si>
  <si>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</si>
  <si>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დოლარი</t>
  </si>
  <si>
    <t>01019036368</t>
  </si>
  <si>
    <t>ანა</t>
  </si>
  <si>
    <t>მჭედლიშვილი</t>
  </si>
  <si>
    <t>01036001246</t>
  </si>
  <si>
    <t>31001055049</t>
  </si>
  <si>
    <t>20001054898</t>
  </si>
  <si>
    <t>19001083645</t>
  </si>
  <si>
    <t>27001008195</t>
  </si>
  <si>
    <t>60001149859</t>
  </si>
  <si>
    <t>59001101753</t>
  </si>
  <si>
    <t>01009007982</t>
  </si>
  <si>
    <t>60001103427</t>
  </si>
  <si>
    <t>47001005158</t>
  </si>
  <si>
    <t>01021009299</t>
  </si>
  <si>
    <t>01027031941</t>
  </si>
  <si>
    <t>01027013443</t>
  </si>
  <si>
    <t>08001026166</t>
  </si>
  <si>
    <t>01006013901</t>
  </si>
  <si>
    <t>01017008686</t>
  </si>
  <si>
    <t>62004024132</t>
  </si>
  <si>
    <t>01007012832</t>
  </si>
  <si>
    <t>50001001386</t>
  </si>
  <si>
    <t>01005038786</t>
  </si>
  <si>
    <t>მეგი</t>
  </si>
  <si>
    <t>გაფრინდაშვილი,</t>
  </si>
  <si>
    <t>ირმა</t>
  </si>
  <si>
    <t>მერებაშვილი</t>
  </si>
  <si>
    <t>გივი</t>
  </si>
  <si>
    <t>ქურციკიძე</t>
  </si>
  <si>
    <t>ინა</t>
  </si>
  <si>
    <t>ივანეიშვილი</t>
  </si>
  <si>
    <t>ლია</t>
  </si>
  <si>
    <t>მანაგაძე</t>
  </si>
  <si>
    <t>ძარღუაშვილი,</t>
  </si>
  <si>
    <t>დათა</t>
  </si>
  <si>
    <t>აკობია,</t>
  </si>
  <si>
    <t>ნონა</t>
  </si>
  <si>
    <t>ბერუაშვილი,</t>
  </si>
  <si>
    <t>ნინო</t>
  </si>
  <si>
    <t>ბერუაშვილი</t>
  </si>
  <si>
    <t>თამარი</t>
  </si>
  <si>
    <t>გველუკაშვილი</t>
  </si>
  <si>
    <t>თამუნა</t>
  </si>
  <si>
    <t>ბოტკოველი</t>
  </si>
  <si>
    <t>გიორგი</t>
  </si>
  <si>
    <t>გეგეჭკორი</t>
  </si>
  <si>
    <t>მარიამ</t>
  </si>
  <si>
    <t>მარგველანი</t>
  </si>
  <si>
    <t>ახვლედიანი</t>
  </si>
  <si>
    <t>იოსებ</t>
  </si>
  <si>
    <t>ალიმბარაშვილი</t>
  </si>
  <si>
    <t>ბესიკ</t>
  </si>
  <si>
    <t>ტაბატაძე,</t>
  </si>
  <si>
    <t>ბაციაშვილი,</t>
  </si>
  <si>
    <t>ნოდარი</t>
  </si>
  <si>
    <t>ამაშუკელი,</t>
  </si>
  <si>
    <t>დავით</t>
  </si>
  <si>
    <t>გველუკაშვილი,</t>
  </si>
  <si>
    <t>დავითი</t>
  </si>
  <si>
    <t>ოქროპირიძე,</t>
  </si>
  <si>
    <t>კახაბერ</t>
  </si>
  <si>
    <t>ღირსიაშვილი,</t>
  </si>
  <si>
    <t>ბეჟან</t>
  </si>
  <si>
    <t>გუნავა</t>
  </si>
  <si>
    <t>რუზანა</t>
  </si>
  <si>
    <t>კარაპეტიანი</t>
  </si>
  <si>
    <t>მანანა</t>
  </si>
  <si>
    <t>ჩხიკვიშვილი</t>
  </si>
  <si>
    <t>ჯინჭარაძე</t>
  </si>
  <si>
    <t>შპს კასს ჰოტელს</t>
  </si>
  <si>
    <t>402003318</t>
  </si>
  <si>
    <t>496კვ.მ</t>
  </si>
  <si>
    <t>170კვ.მ</t>
  </si>
  <si>
    <t>160კვ.მ</t>
  </si>
  <si>
    <t>2200აშშ დოლარის ექვივალენტი</t>
  </si>
  <si>
    <t>1400აშშ დოლარის ექვივალენტი</t>
  </si>
  <si>
    <t>1300აშშ დოლარის ექვივალენტი</t>
  </si>
  <si>
    <t>ი/მ ცისმარი</t>
  </si>
  <si>
    <t>ბოჭორიშვილი</t>
  </si>
  <si>
    <t>შპს ,,ხორო''</t>
  </si>
  <si>
    <t>შპს ელია 2009</t>
  </si>
  <si>
    <t>01034002311</t>
  </si>
  <si>
    <t>მარიამი</t>
  </si>
  <si>
    <t>19001010940</t>
  </si>
  <si>
    <t>შპს ბორჯომის N1 აფთიაქი</t>
  </si>
  <si>
    <t>01002018986</t>
  </si>
  <si>
    <t>61002008398</t>
  </si>
  <si>
    <t>რეხვიაშვილი</t>
  </si>
  <si>
    <t>ივანე</t>
  </si>
  <si>
    <t>ფირცხალაიშვილი</t>
  </si>
  <si>
    <t>ხვთისავარი</t>
  </si>
  <si>
    <t>დალი</t>
  </si>
  <si>
    <t>ბიბილაშვილი</t>
  </si>
  <si>
    <t>სოფიო</t>
  </si>
  <si>
    <t>უჩა</t>
  </si>
  <si>
    <t>ურუშაძე</t>
  </si>
  <si>
    <t>ლალი</t>
  </si>
  <si>
    <t>გაბადაძე</t>
  </si>
  <si>
    <t>წიკლაური</t>
  </si>
  <si>
    <t>ოთარ</t>
  </si>
  <si>
    <t>ბერიაშვილი</t>
  </si>
  <si>
    <t>ზაურ</t>
  </si>
  <si>
    <t>გუგუტიშვილი</t>
  </si>
  <si>
    <t>ისიდორე</t>
  </si>
  <si>
    <t>ლომთაძე</t>
  </si>
  <si>
    <t>ნანული</t>
  </si>
  <si>
    <t>რომან</t>
  </si>
  <si>
    <t>ახობაძე</t>
  </si>
  <si>
    <t>სტეფანე</t>
  </si>
  <si>
    <t>აბგარიანი</t>
  </si>
  <si>
    <t>გურამ</t>
  </si>
  <si>
    <t>გუნდაძე</t>
  </si>
  <si>
    <t>რეზო</t>
  </si>
  <si>
    <t>ანანიძე</t>
  </si>
  <si>
    <t>მიხეილ</t>
  </si>
  <si>
    <t>ბერიძე</t>
  </si>
  <si>
    <t>GE67TB7002836080100009</t>
  </si>
  <si>
    <t>GE32TB7000028365800001</t>
  </si>
  <si>
    <t>GE79TB7000028366800001</t>
  </si>
  <si>
    <t>თელავი</t>
  </si>
  <si>
    <t>44.3 კვ.მ</t>
  </si>
  <si>
    <t>თბილისი</t>
  </si>
  <si>
    <t>100კვ.მ</t>
  </si>
  <si>
    <t>გორი</t>
  </si>
  <si>
    <t>500აშშ დოლარის ექვივალენტი</t>
  </si>
  <si>
    <t>ხობი</t>
  </si>
  <si>
    <t>45კვ.მ</t>
  </si>
  <si>
    <t>50კვ.მ</t>
  </si>
  <si>
    <t>მცხეთა</t>
  </si>
  <si>
    <t>საგარაჯო</t>
  </si>
  <si>
    <t>ქუთაისი</t>
  </si>
  <si>
    <t>ტყიბული</t>
  </si>
  <si>
    <t>57.26კვ.მ</t>
  </si>
  <si>
    <t>ხუგდიდი</t>
  </si>
  <si>
    <t>60კვ.მ</t>
  </si>
  <si>
    <t>კობა</t>
  </si>
  <si>
    <t>ქეშიკაშვილი</t>
  </si>
  <si>
    <t>რუსთვი</t>
  </si>
  <si>
    <t>122.38კვ.მ</t>
  </si>
  <si>
    <t>სიღნაღი</t>
  </si>
  <si>
    <t>კასპი</t>
  </si>
  <si>
    <t>143კვ.მ</t>
  </si>
  <si>
    <t>ხელვაჩაური</t>
  </si>
  <si>
    <t>90კვ.მ</t>
  </si>
  <si>
    <t>150კვ.მ</t>
  </si>
  <si>
    <t>გურჯაანი</t>
  </si>
  <si>
    <t>01/05/2017-01/11/2017</t>
  </si>
  <si>
    <t>ხაშური</t>
  </si>
  <si>
    <t>22კვ.მ</t>
  </si>
  <si>
    <t>16/05/2017-01/11/2017</t>
  </si>
  <si>
    <t>ქობულეთი</t>
  </si>
  <si>
    <t>15/02/2017-01/11/2017</t>
  </si>
  <si>
    <t>01/03/2017-01/11/2017</t>
  </si>
  <si>
    <t>01/04/2017-01/11/2017</t>
  </si>
  <si>
    <t>სეიფი</t>
  </si>
  <si>
    <t>მსუბუქი ავტომანქანა</t>
  </si>
  <si>
    <t xml:space="preserve">INFINITI </t>
  </si>
  <si>
    <t>QX56</t>
  </si>
  <si>
    <t>AH- 738 - HA</t>
  </si>
  <si>
    <t>სსიპ - დაცვის პოლიციის დეპარტამენტი</t>
  </si>
  <si>
    <t xml:space="preserve">TOYOTA </t>
  </si>
  <si>
    <t>SEQUOIA</t>
  </si>
  <si>
    <t>TT-879-MM</t>
  </si>
  <si>
    <t>პოლიტიკური გაერთიანება "საქართველოს პატრიოტთა ალიანსი"</t>
  </si>
  <si>
    <t>06.01.17-06.30.17</t>
  </si>
  <si>
    <t>პირადი დაცვა</t>
  </si>
  <si>
    <t>არქივის უფროსი</t>
  </si>
  <si>
    <t>უფროსი სპეციალიტი</t>
  </si>
  <si>
    <t>01/06/2017-01/11/2017</t>
  </si>
  <si>
    <t>თბილისი გლდანი</t>
  </si>
  <si>
    <t>შუახევი</t>
  </si>
  <si>
    <t>16/06/2017-01/11/2017</t>
  </si>
  <si>
    <t>ხულო</t>
  </si>
  <si>
    <t>ქედა</t>
  </si>
  <si>
    <t>ბორჯომი</t>
  </si>
  <si>
    <t>17კვ.მ</t>
  </si>
  <si>
    <t>29.6კვ.მ</t>
  </si>
  <si>
    <t>27.17კვ.მ</t>
  </si>
  <si>
    <t>40.21კვ.მ</t>
  </si>
  <si>
    <t>16/04/2017-01/11/2017</t>
  </si>
  <si>
    <t>70კვ.მ</t>
  </si>
  <si>
    <t>ოზურგეთი</t>
  </si>
  <si>
    <t>50.9კვ.მ</t>
  </si>
  <si>
    <t>ოფისი</t>
  </si>
  <si>
    <t>სათაო ოფისი</t>
  </si>
  <si>
    <t>თიბისი</t>
  </si>
  <si>
    <t>ოფის მენეჯერი</t>
  </si>
  <si>
    <t>ბუღალტერი</t>
  </si>
  <si>
    <t>სპეციალიტი</t>
  </si>
  <si>
    <t>კოორდინატორი</t>
  </si>
  <si>
    <t>პარტიის კოორდინატორი</t>
  </si>
  <si>
    <t>ხელშეკრულება</t>
  </si>
  <si>
    <t>15/03/2017-უვადო</t>
  </si>
  <si>
    <t>07.01.17-07.31.17</t>
  </si>
  <si>
    <t>ბეჭდური რეკლამი ხარჯი</t>
  </si>
  <si>
    <t>შპს ტორი პლუსი</t>
  </si>
  <si>
    <t>ცალი</t>
  </si>
  <si>
    <t>მაკა</t>
  </si>
  <si>
    <t>58001002291</t>
  </si>
  <si>
    <t>ჩარტია</t>
  </si>
  <si>
    <t>ავტოტრანსპორტის შეძენა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</si>
</sst>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  <charset val="204"/>
    </font>
    <font>
      <sz val="11"/>
      <name val="Sylfaen"/>
      <family val="1"/>
      <charset val="204"/>
    </font>
    <font>
      <sz val="9"/>
      <name val="Arial"/>
      <family val="2"/>
      <charset val="204"/>
    </font>
    <font>
      <sz val="9"/>
      <color rgb="FF000000"/>
      <name val="Pg-1ff9"/>
    </font>
    <font>
      <sz val="10"/>
      <name val="Sylfaen"/>
      <family val="1"/>
      <charset val="204"/>
    </font>
    <font>
      <sz val="10"/>
      <color rgb="FF000000"/>
      <name val="Pg-2ff16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84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3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4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2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14" fontId="18" fillId="0" borderId="40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23" fillId="0" borderId="1" xfId="2" applyFont="1" applyFill="1" applyBorder="1" applyAlignment="1" applyProtection="1">
      <alignment horizontal="center" vertical="top" wrapText="1"/>
      <protection locked="0"/>
    </xf>
    <xf numFmtId="0" fontId="26" fillId="0" borderId="1" xfId="5" applyFont="1" applyBorder="1" applyAlignment="1" applyProtection="1">
      <alignment wrapText="1"/>
      <protection locked="0"/>
    </xf>
    <xf numFmtId="14" fontId="26" fillId="0" borderId="1" xfId="5" applyNumberFormat="1" applyFont="1" applyBorder="1" applyAlignment="1" applyProtection="1">
      <alignment wrapText="1"/>
      <protection locked="0"/>
    </xf>
    <xf numFmtId="0" fontId="24" fillId="0" borderId="1" xfId="2" applyFont="1" applyFill="1" applyBorder="1" applyAlignment="1" applyProtection="1">
      <alignment horizontal="right" vertical="top" wrapText="1"/>
      <protection locked="0"/>
    </xf>
    <xf numFmtId="1" fontId="25" fillId="0" borderId="1" xfId="2" applyNumberFormat="1" applyFont="1" applyFill="1" applyBorder="1" applyAlignment="1" applyProtection="1">
      <alignment horizontal="center" vertical="top"/>
      <protection locked="0"/>
    </xf>
    <xf numFmtId="4" fontId="35" fillId="0" borderId="1" xfId="0" applyNumberFormat="1" applyFont="1" applyBorder="1" applyAlignment="1">
      <alignment horizontal="right"/>
    </xf>
    <xf numFmtId="4" fontId="35" fillId="2" borderId="1" xfId="0" applyNumberFormat="1" applyFont="1" applyFill="1" applyBorder="1" applyAlignment="1">
      <alignment horizontal="right"/>
    </xf>
    <xf numFmtId="0" fontId="0" fillId="0" borderId="1" xfId="0" applyBorder="1"/>
    <xf numFmtId="4" fontId="24" fillId="0" borderId="1" xfId="2" applyNumberFormat="1" applyFont="1" applyFill="1" applyBorder="1" applyAlignment="1" applyProtection="1">
      <alignment horizontal="right" vertical="top" wrapText="1"/>
      <protection locked="0"/>
    </xf>
    <xf numFmtId="0" fontId="31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1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/>
    </xf>
    <xf numFmtId="0" fontId="0" fillId="2" borderId="1" xfId="0" applyFill="1" applyBorder="1"/>
    <xf numFmtId="0" fontId="31" fillId="2" borderId="1" xfId="0" applyFont="1" applyFill="1" applyBorder="1" applyAlignment="1">
      <alignment horizontal="left"/>
    </xf>
    <xf numFmtId="0" fontId="35" fillId="2" borderId="1" xfId="0" applyFont="1" applyFill="1" applyBorder="1" applyAlignment="1">
      <alignment horizontal="left"/>
    </xf>
    <xf numFmtId="0" fontId="18" fillId="0" borderId="42" xfId="4" applyFont="1" applyBorder="1" applyAlignment="1" applyProtection="1">
      <alignment vertical="center" wrapText="1"/>
      <protection locked="0"/>
    </xf>
    <xf numFmtId="0" fontId="31" fillId="0" borderId="5" xfId="0" applyFont="1" applyBorder="1" applyAlignment="1">
      <alignment horizontal="left"/>
    </xf>
    <xf numFmtId="0" fontId="18" fillId="0" borderId="4" xfId="4" applyFont="1" applyBorder="1" applyAlignment="1" applyProtection="1">
      <alignment vertical="center" wrapText="1"/>
      <protection locked="0"/>
    </xf>
    <xf numFmtId="4" fontId="31" fillId="0" borderId="1" xfId="0" applyNumberFormat="1" applyFont="1" applyBorder="1" applyAlignment="1"/>
    <xf numFmtId="4" fontId="31" fillId="0" borderId="4" xfId="0" applyNumberFormat="1" applyFont="1" applyBorder="1" applyAlignment="1"/>
    <xf numFmtId="4" fontId="31" fillId="2" borderId="1" xfId="0" applyNumberFormat="1" applyFont="1" applyFill="1" applyBorder="1" applyAlignment="1"/>
    <xf numFmtId="3" fontId="31" fillId="5" borderId="1" xfId="0" applyNumberFormat="1" applyFont="1" applyFill="1" applyBorder="1" applyAlignment="1" applyProtection="1"/>
    <xf numFmtId="0" fontId="31" fillId="5" borderId="0" xfId="1" applyFont="1" applyFill="1" applyBorder="1" applyAlignment="1" applyProtection="1">
      <alignment vertical="center"/>
    </xf>
    <xf numFmtId="0" fontId="31" fillId="5" borderId="0" xfId="0" applyFont="1" applyFill="1" applyAlignment="1" applyProtection="1"/>
    <xf numFmtId="0" fontId="31" fillId="2" borderId="0" xfId="0" applyFont="1" applyFill="1" applyAlignment="1" applyProtection="1"/>
    <xf numFmtId="0" fontId="31" fillId="5" borderId="0" xfId="1" applyFont="1" applyFill="1" applyAlignment="1" applyProtection="1">
      <alignment vertical="center"/>
    </xf>
    <xf numFmtId="3" fontId="31" fillId="5" borderId="1" xfId="1" applyNumberFormat="1" applyFont="1" applyFill="1" applyBorder="1" applyAlignment="1" applyProtection="1">
      <alignment vertical="center" wrapText="1"/>
    </xf>
    <xf numFmtId="0" fontId="31" fillId="2" borderId="0" xfId="0" applyFont="1" applyFill="1" applyAlignment="1" applyProtection="1">
      <protection locked="0"/>
    </xf>
    <xf numFmtId="0" fontId="31" fillId="2" borderId="0" xfId="0" applyFont="1" applyFill="1" applyAlignment="1"/>
    <xf numFmtId="0" fontId="16" fillId="0" borderId="1" xfId="0" applyFont="1" applyFill="1" applyBorder="1" applyProtection="1">
      <protection locked="0"/>
    </xf>
    <xf numFmtId="4" fontId="16" fillId="5" borderId="0" xfId="0" applyNumberFormat="1" applyFont="1" applyFill="1" applyBorder="1" applyProtection="1">
      <protection locked="0"/>
    </xf>
    <xf numFmtId="4" fontId="10" fillId="0" borderId="0" xfId="0" applyNumberFormat="1" applyFont="1"/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0" fillId="5" borderId="0" xfId="0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0" fontId="20" fillId="5" borderId="1" xfId="4" applyFont="1" applyFill="1" applyBorder="1" applyAlignment="1" applyProtection="1">
      <alignment horizontal="right" vertical="center" wrapText="1"/>
    </xf>
    <xf numFmtId="0" fontId="18" fillId="0" borderId="1" xfId="4" applyFont="1" applyBorder="1" applyAlignment="1" applyProtection="1">
      <alignment horizontal="right" vertical="center" wrapText="1"/>
      <protection locked="0"/>
    </xf>
    <xf numFmtId="0" fontId="35" fillId="0" borderId="1" xfId="0" applyFont="1" applyBorder="1" applyAlignment="1">
      <alignment horizontal="right"/>
    </xf>
    <xf numFmtId="0" fontId="18" fillId="0" borderId="35" xfId="4" applyFont="1" applyBorder="1" applyAlignment="1" applyProtection="1">
      <alignment horizontal="right" vertical="center" wrapText="1"/>
      <protection locked="0"/>
    </xf>
    <xf numFmtId="0" fontId="0" fillId="0" borderId="1" xfId="0" applyBorder="1" applyAlignment="1">
      <alignment horizontal="right"/>
    </xf>
    <xf numFmtId="0" fontId="18" fillId="0" borderId="2" xfId="4" applyFont="1" applyBorder="1" applyAlignment="1" applyProtection="1">
      <alignment horizontal="right" vertic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36" fillId="0" borderId="1" xfId="0" applyFont="1" applyBorder="1" applyAlignment="1">
      <alignment horizontal="left" wrapText="1"/>
    </xf>
    <xf numFmtId="0" fontId="37" fillId="0" borderId="0" xfId="0" applyFont="1" applyAlignment="1">
      <alignment horizontal="center"/>
    </xf>
    <xf numFmtId="0" fontId="16" fillId="5" borderId="0" xfId="0" applyFont="1" applyFill="1" applyAlignment="1" applyProtection="1"/>
    <xf numFmtId="4" fontId="38" fillId="0" borderId="1" xfId="0" applyNumberFormat="1" applyFont="1" applyBorder="1" applyAlignment="1">
      <alignment horizontal="right"/>
    </xf>
    <xf numFmtId="0" fontId="39" fillId="0" borderId="1" xfId="0" applyFont="1" applyBorder="1" applyAlignment="1"/>
    <xf numFmtId="0" fontId="40" fillId="0" borderId="1" xfId="1" applyFont="1" applyFill="1" applyBorder="1" applyAlignment="1" applyProtection="1">
      <alignment horizontal="left" vertical="center" wrapText="1" indent="1"/>
    </xf>
    <xf numFmtId="0" fontId="16" fillId="0" borderId="1" xfId="0" applyFont="1" applyFill="1" applyBorder="1" applyAlignment="1" applyProtection="1">
      <alignment wrapText="1"/>
      <protection locked="0"/>
    </xf>
    <xf numFmtId="0" fontId="41" fillId="0" borderId="0" xfId="0" applyFont="1"/>
    <xf numFmtId="2" fontId="31" fillId="2" borderId="1" xfId="0" applyNumberFormat="1" applyFont="1" applyFill="1" applyBorder="1" applyAlignment="1"/>
    <xf numFmtId="0" fontId="42" fillId="0" borderId="0" xfId="0" applyFont="1" applyAlignment="1">
      <alignment horizontal="left"/>
    </xf>
    <xf numFmtId="1" fontId="25" fillId="2" borderId="1" xfId="2" applyNumberFormat="1" applyFont="1" applyFill="1" applyBorder="1" applyAlignment="1" applyProtection="1">
      <alignment horizontal="center" vertical="top" wrapText="1"/>
    </xf>
    <xf numFmtId="1" fontId="25" fillId="2" borderId="1" xfId="2" applyNumberFormat="1" applyFont="1" applyFill="1" applyBorder="1" applyAlignment="1" applyProtection="1">
      <alignment horizontal="center" vertical="top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45</xdr:row>
      <xdr:rowOff>171450</xdr:rowOff>
    </xdr:from>
    <xdr:to>
      <xdr:col>2</xdr:col>
      <xdr:colOff>1495425</xdr:colOff>
      <xdr:row>45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39</xdr:row>
      <xdr:rowOff>171450</xdr:rowOff>
    </xdr:from>
    <xdr:to>
      <xdr:col>2</xdr:col>
      <xdr:colOff>1495425</xdr:colOff>
      <xdr:row>39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39</xdr:row>
      <xdr:rowOff>152400</xdr:rowOff>
    </xdr:from>
    <xdr:to>
      <xdr:col>7</xdr:col>
      <xdr:colOff>9525</xdr:colOff>
      <xdr:row>39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zoomScale="80" zoomScaleSheetLayoutView="80" workbookViewId="0">
      <selection activeCell="E7" sqref="E7"/>
    </sheetView>
  </sheetViews>
  <sheetFormatPr defaultRowHeight="15"/>
  <cols>
    <col min="1" max="1" width="6.28515625" style="288" bestFit="1" customWidth="1"/>
    <col min="2" max="2" width="13.140625" style="288" customWidth="1"/>
    <col min="3" max="3" width="12" style="288" customWidth="1"/>
    <col min="4" max="4" width="15.140625" style="288" customWidth="1"/>
    <col min="5" max="5" width="17.140625" style="288" customWidth="1"/>
    <col min="6" max="6" width="19.140625" style="289" customWidth="1"/>
    <col min="7" max="7" width="16.140625" style="289" customWidth="1"/>
    <col min="8" max="8" width="16.7109375" style="289" customWidth="1"/>
    <col min="9" max="9" width="16.42578125" style="288" bestFit="1" customWidth="1"/>
    <col min="10" max="10" width="11.7109375" style="288" customWidth="1"/>
    <col min="11" max="11" width="13.140625" style="288" bestFit="1" customWidth="1"/>
    <col min="12" max="12" width="20" style="288" customWidth="1"/>
    <col min="13" max="16384" width="9.140625" style="288"/>
  </cols>
  <sheetData>
    <row r="1" spans="1:12" s="299" customFormat="1">
      <c r="A1" s="368" t="s">
        <v>307</v>
      </c>
      <c r="B1" s="353"/>
      <c r="C1" s="353"/>
      <c r="D1" s="353"/>
      <c r="E1" s="354"/>
      <c r="F1" s="348"/>
      <c r="G1" s="354"/>
      <c r="H1" s="367"/>
      <c r="I1" s="353"/>
      <c r="J1" s="354"/>
      <c r="K1" s="354"/>
      <c r="L1" s="366" t="s">
        <v>109</v>
      </c>
    </row>
    <row r="2" spans="1:12" s="299" customFormat="1">
      <c r="A2" s="365" t="s">
        <v>140</v>
      </c>
      <c r="B2" s="353"/>
      <c r="C2" s="353"/>
      <c r="D2" s="353"/>
      <c r="E2" s="354"/>
      <c r="F2" s="348"/>
      <c r="G2" s="354"/>
      <c r="H2" s="364"/>
      <c r="I2" s="353"/>
      <c r="J2" s="354"/>
      <c r="K2" s="354"/>
      <c r="L2" s="363" t="s">
        <v>709</v>
      </c>
    </row>
    <row r="3" spans="1:12" s="299" customFormat="1">
      <c r="A3" s="362"/>
      <c r="B3" s="353"/>
      <c r="C3" s="361"/>
      <c r="D3" s="360"/>
      <c r="E3" s="354"/>
      <c r="F3" s="359"/>
      <c r="G3" s="354"/>
      <c r="H3" s="354"/>
      <c r="I3" s="348"/>
      <c r="J3" s="353"/>
      <c r="K3" s="353"/>
      <c r="L3" s="352"/>
    </row>
    <row r="4" spans="1:12" s="299" customFormat="1" ht="15.75">
      <c r="A4" s="398" t="s">
        <v>274</v>
      </c>
      <c r="B4" s="348"/>
      <c r="C4" s="348"/>
      <c r="D4" s="348"/>
      <c r="E4" s="449" t="s">
        <v>679</v>
      </c>
      <c r="F4" s="450"/>
      <c r="G4" s="76"/>
      <c r="H4" s="2"/>
      <c r="I4" s="391"/>
      <c r="J4" s="392"/>
      <c r="K4" s="291"/>
      <c r="L4" s="393"/>
    </row>
    <row r="5" spans="1:12" s="299" customFormat="1" ht="15.75" thickBot="1">
      <c r="A5" s="358"/>
      <c r="B5" s="354"/>
      <c r="C5" s="357"/>
      <c r="D5" s="356"/>
      <c r="E5" s="354"/>
      <c r="F5" s="355"/>
      <c r="G5" s="355"/>
      <c r="H5" s="355"/>
      <c r="I5" s="354"/>
      <c r="J5" s="353"/>
      <c r="K5" s="353"/>
      <c r="L5" s="352"/>
    </row>
    <row r="6" spans="1:12" ht="15.75" thickBot="1">
      <c r="A6" s="351"/>
      <c r="B6" s="350"/>
      <c r="C6" s="349"/>
      <c r="D6" s="349"/>
      <c r="E6" s="349"/>
      <c r="F6" s="348"/>
      <c r="G6" s="348"/>
      <c r="H6" s="348"/>
      <c r="I6" s="462" t="s">
        <v>475</v>
      </c>
      <c r="J6" s="463"/>
      <c r="K6" s="464"/>
      <c r="L6" s="347"/>
    </row>
    <row r="7" spans="1:12" s="335" customFormat="1" ht="77.25" thickBot="1">
      <c r="A7" s="346" t="s">
        <v>64</v>
      </c>
      <c r="B7" s="345" t="s">
        <v>141</v>
      </c>
      <c r="C7" s="345" t="s">
        <v>474</v>
      </c>
      <c r="D7" s="344" t="s">
        <v>280</v>
      </c>
      <c r="E7" s="343" t="s">
        <v>473</v>
      </c>
      <c r="F7" s="342" t="s">
        <v>472</v>
      </c>
      <c r="G7" s="341" t="s">
        <v>228</v>
      </c>
      <c r="H7" s="340" t="s">
        <v>225</v>
      </c>
      <c r="I7" s="339" t="s">
        <v>471</v>
      </c>
      <c r="J7" s="338" t="s">
        <v>277</v>
      </c>
      <c r="K7" s="337" t="s">
        <v>229</v>
      </c>
      <c r="L7" s="336" t="s">
        <v>230</v>
      </c>
    </row>
    <row r="8" spans="1:12" s="329" customFormat="1" ht="15.75" thickBot="1">
      <c r="A8" s="333">
        <v>1</v>
      </c>
      <c r="B8" s="332">
        <v>2</v>
      </c>
      <c r="C8" s="334">
        <v>3</v>
      </c>
      <c r="D8" s="334">
        <v>4</v>
      </c>
      <c r="E8" s="333">
        <v>5</v>
      </c>
      <c r="F8" s="332">
        <v>6</v>
      </c>
      <c r="G8" s="334">
        <v>7</v>
      </c>
      <c r="H8" s="332">
        <v>8</v>
      </c>
      <c r="I8" s="333">
        <v>9</v>
      </c>
      <c r="J8" s="332">
        <v>10</v>
      </c>
      <c r="K8" s="331">
        <v>11</v>
      </c>
      <c r="L8" s="330">
        <v>12</v>
      </c>
    </row>
    <row r="9" spans="1:12">
      <c r="A9" s="328">
        <v>1</v>
      </c>
      <c r="B9" s="319"/>
      <c r="C9" s="318"/>
      <c r="D9" s="327"/>
      <c r="E9" s="326"/>
      <c r="F9" s="315"/>
      <c r="G9" s="325"/>
      <c r="H9" s="325"/>
      <c r="I9" s="324"/>
      <c r="J9" s="323"/>
      <c r="K9" s="322"/>
      <c r="L9" s="321"/>
    </row>
    <row r="10" spans="1:12">
      <c r="A10" s="320">
        <v>2</v>
      </c>
      <c r="B10" s="319"/>
      <c r="C10" s="318"/>
      <c r="D10" s="317"/>
      <c r="E10" s="316"/>
      <c r="F10" s="315"/>
      <c r="G10" s="315"/>
      <c r="H10" s="315"/>
      <c r="I10" s="314"/>
      <c r="J10" s="313"/>
      <c r="K10" s="312"/>
      <c r="L10" s="311"/>
    </row>
    <row r="11" spans="1:12">
      <c r="A11" s="320">
        <v>3</v>
      </c>
      <c r="B11" s="319"/>
      <c r="C11" s="318"/>
      <c r="D11" s="317"/>
      <c r="E11" s="316"/>
      <c r="F11" s="355"/>
      <c r="G11" s="315"/>
      <c r="H11" s="315"/>
      <c r="I11" s="314"/>
      <c r="J11" s="313"/>
      <c r="K11" s="312"/>
      <c r="L11" s="311"/>
    </row>
    <row r="12" spans="1:12">
      <c r="A12" s="320">
        <v>4</v>
      </c>
      <c r="B12" s="319"/>
      <c r="C12" s="318"/>
      <c r="D12" s="317"/>
      <c r="E12" s="316"/>
      <c r="F12" s="315"/>
      <c r="G12" s="315"/>
      <c r="H12" s="315"/>
      <c r="I12" s="314"/>
      <c r="J12" s="313"/>
      <c r="K12" s="312"/>
      <c r="L12" s="311"/>
    </row>
    <row r="13" spans="1:12">
      <c r="A13" s="320">
        <v>5</v>
      </c>
      <c r="B13" s="319"/>
      <c r="C13" s="318"/>
      <c r="D13" s="317"/>
      <c r="E13" s="316"/>
      <c r="F13" s="315"/>
      <c r="G13" s="315"/>
      <c r="H13" s="315"/>
      <c r="I13" s="314"/>
      <c r="J13" s="313"/>
      <c r="K13" s="312"/>
      <c r="L13" s="311"/>
    </row>
    <row r="14" spans="1:12">
      <c r="A14" s="320">
        <v>6</v>
      </c>
      <c r="B14" s="319"/>
      <c r="C14" s="318"/>
      <c r="D14" s="317"/>
      <c r="E14" s="316"/>
      <c r="F14" s="315"/>
      <c r="G14" s="315"/>
      <c r="H14" s="315"/>
      <c r="I14" s="314"/>
      <c r="J14" s="313"/>
      <c r="K14" s="312"/>
      <c r="L14" s="311"/>
    </row>
    <row r="15" spans="1:12">
      <c r="A15" s="320">
        <v>7</v>
      </c>
      <c r="B15" s="319"/>
      <c r="C15" s="318"/>
      <c r="D15" s="317"/>
      <c r="E15" s="316"/>
      <c r="F15" s="315"/>
      <c r="G15" s="315"/>
      <c r="H15" s="315"/>
      <c r="I15" s="314"/>
      <c r="J15" s="313"/>
      <c r="K15" s="312"/>
      <c r="L15" s="311"/>
    </row>
    <row r="16" spans="1:12">
      <c r="A16" s="320">
        <v>8</v>
      </c>
      <c r="B16" s="319"/>
      <c r="C16" s="318"/>
      <c r="D16" s="317"/>
      <c r="E16" s="316"/>
      <c r="F16" s="315"/>
      <c r="G16" s="315"/>
      <c r="H16" s="315"/>
      <c r="I16" s="314"/>
      <c r="J16" s="313"/>
      <c r="K16" s="312"/>
      <c r="L16" s="311"/>
    </row>
    <row r="17" spans="1:12">
      <c r="A17" s="320">
        <v>9</v>
      </c>
      <c r="B17" s="319"/>
      <c r="C17" s="318"/>
      <c r="D17" s="317"/>
      <c r="E17" s="316"/>
      <c r="F17" s="315"/>
      <c r="G17" s="315"/>
      <c r="H17" s="315"/>
      <c r="I17" s="314"/>
      <c r="J17" s="313"/>
      <c r="K17" s="312"/>
      <c r="L17" s="311"/>
    </row>
    <row r="18" spans="1:12">
      <c r="A18" s="320">
        <v>10</v>
      </c>
      <c r="B18" s="319"/>
      <c r="C18" s="318"/>
      <c r="D18" s="317"/>
      <c r="E18" s="316"/>
      <c r="F18" s="315"/>
      <c r="G18" s="315"/>
      <c r="H18" s="315"/>
      <c r="I18" s="314"/>
      <c r="J18" s="313"/>
      <c r="K18" s="312"/>
      <c r="L18" s="311"/>
    </row>
    <row r="19" spans="1:12">
      <c r="A19" s="320">
        <v>11</v>
      </c>
      <c r="B19" s="319"/>
      <c r="C19" s="318"/>
      <c r="D19" s="317"/>
      <c r="E19" s="316"/>
      <c r="F19" s="315"/>
      <c r="G19" s="315"/>
      <c r="H19" s="315"/>
      <c r="I19" s="314"/>
      <c r="J19" s="313"/>
      <c r="K19" s="312"/>
      <c r="L19" s="311"/>
    </row>
    <row r="20" spans="1:12">
      <c r="A20" s="320">
        <v>12</v>
      </c>
      <c r="B20" s="319"/>
      <c r="C20" s="318"/>
      <c r="D20" s="317"/>
      <c r="E20" s="316"/>
      <c r="F20" s="315"/>
      <c r="G20" s="315"/>
      <c r="H20" s="315"/>
      <c r="I20" s="314"/>
      <c r="J20" s="313"/>
      <c r="K20" s="312"/>
      <c r="L20" s="311"/>
    </row>
    <row r="21" spans="1:12">
      <c r="A21" s="320">
        <v>13</v>
      </c>
      <c r="B21" s="319"/>
      <c r="C21" s="318"/>
      <c r="D21" s="317"/>
      <c r="E21" s="316"/>
      <c r="F21" s="315"/>
      <c r="G21" s="315"/>
      <c r="H21" s="315"/>
      <c r="I21" s="314"/>
      <c r="J21" s="313"/>
      <c r="K21" s="312"/>
      <c r="L21" s="311"/>
    </row>
    <row r="22" spans="1:12">
      <c r="A22" s="320">
        <v>14</v>
      </c>
      <c r="B22" s="319"/>
      <c r="C22" s="318"/>
      <c r="D22" s="317"/>
      <c r="E22" s="316"/>
      <c r="F22" s="315"/>
      <c r="G22" s="315"/>
      <c r="H22" s="315"/>
      <c r="I22" s="314"/>
      <c r="J22" s="313"/>
      <c r="K22" s="312"/>
      <c r="L22" s="311"/>
    </row>
    <row r="23" spans="1:12">
      <c r="A23" s="320">
        <v>15</v>
      </c>
      <c r="B23" s="319"/>
      <c r="C23" s="318"/>
      <c r="D23" s="317"/>
      <c r="E23" s="316"/>
      <c r="F23" s="315"/>
      <c r="G23" s="315"/>
      <c r="H23" s="315"/>
      <c r="I23" s="314"/>
      <c r="J23" s="313"/>
      <c r="K23" s="312"/>
      <c r="L23" s="311"/>
    </row>
    <row r="24" spans="1:12">
      <c r="A24" s="320">
        <v>16</v>
      </c>
      <c r="B24" s="319"/>
      <c r="C24" s="318"/>
      <c r="D24" s="317"/>
      <c r="E24" s="316"/>
      <c r="F24" s="315"/>
      <c r="G24" s="315"/>
      <c r="H24" s="315"/>
      <c r="I24" s="314"/>
      <c r="J24" s="313"/>
      <c r="K24" s="312"/>
      <c r="L24" s="311"/>
    </row>
    <row r="25" spans="1:12">
      <c r="A25" s="320">
        <v>17</v>
      </c>
      <c r="B25" s="319"/>
      <c r="C25" s="318"/>
      <c r="D25" s="317"/>
      <c r="E25" s="316"/>
      <c r="F25" s="315"/>
      <c r="G25" s="315"/>
      <c r="H25" s="315"/>
      <c r="I25" s="314"/>
      <c r="J25" s="313"/>
      <c r="K25" s="312"/>
      <c r="L25" s="311"/>
    </row>
    <row r="26" spans="1:12">
      <c r="A26" s="320">
        <v>18</v>
      </c>
      <c r="B26" s="319"/>
      <c r="C26" s="318"/>
      <c r="D26" s="317"/>
      <c r="E26" s="316"/>
      <c r="F26" s="315"/>
      <c r="G26" s="315"/>
      <c r="H26" s="315"/>
      <c r="I26" s="314"/>
      <c r="J26" s="313"/>
      <c r="K26" s="312"/>
      <c r="L26" s="311"/>
    </row>
    <row r="27" spans="1:12">
      <c r="A27" s="320">
        <v>19</v>
      </c>
      <c r="B27" s="319"/>
      <c r="C27" s="318"/>
      <c r="D27" s="317"/>
      <c r="E27" s="316"/>
      <c r="F27" s="315"/>
      <c r="G27" s="315"/>
      <c r="H27" s="315"/>
      <c r="I27" s="314"/>
      <c r="J27" s="313"/>
      <c r="K27" s="312"/>
      <c r="L27" s="311"/>
    </row>
    <row r="28" spans="1:12" ht="15.75" thickBot="1">
      <c r="A28" s="310" t="s">
        <v>276</v>
      </c>
      <c r="B28" s="309"/>
      <c r="C28" s="308"/>
      <c r="D28" s="307"/>
      <c r="E28" s="306"/>
      <c r="F28" s="305"/>
      <c r="G28" s="305"/>
      <c r="H28" s="305"/>
      <c r="I28" s="304"/>
      <c r="J28" s="303"/>
      <c r="K28" s="302"/>
      <c r="L28" s="301"/>
    </row>
    <row r="29" spans="1:12">
      <c r="A29" s="291"/>
      <c r="B29" s="292"/>
      <c r="C29" s="291"/>
      <c r="D29" s="292"/>
      <c r="E29" s="291"/>
      <c r="F29" s="292"/>
      <c r="G29" s="291"/>
      <c r="H29" s="292"/>
      <c r="I29" s="291"/>
      <c r="J29" s="292"/>
      <c r="K29" s="291"/>
      <c r="L29" s="292"/>
    </row>
    <row r="30" spans="1:12">
      <c r="A30" s="291"/>
      <c r="B30" s="298"/>
      <c r="C30" s="291"/>
      <c r="D30" s="298"/>
      <c r="E30" s="291"/>
      <c r="F30" s="298"/>
      <c r="G30" s="291"/>
      <c r="H30" s="298"/>
      <c r="I30" s="291"/>
      <c r="J30" s="298"/>
      <c r="K30" s="291"/>
      <c r="L30" s="298"/>
    </row>
    <row r="31" spans="1:12" s="299" customFormat="1">
      <c r="A31" s="461" t="s">
        <v>433</v>
      </c>
      <c r="B31" s="461"/>
      <c r="C31" s="461"/>
      <c r="D31" s="461"/>
      <c r="E31" s="461"/>
      <c r="F31" s="461"/>
      <c r="G31" s="461"/>
      <c r="H31" s="461"/>
      <c r="I31" s="461"/>
      <c r="J31" s="461"/>
      <c r="K31" s="461"/>
      <c r="L31" s="461"/>
    </row>
    <row r="32" spans="1:12" s="300" customFormat="1" ht="12.75">
      <c r="A32" s="461" t="s">
        <v>470</v>
      </c>
      <c r="B32" s="461"/>
      <c r="C32" s="461"/>
      <c r="D32" s="461"/>
      <c r="E32" s="461"/>
      <c r="F32" s="461"/>
      <c r="G32" s="461"/>
      <c r="H32" s="461"/>
      <c r="I32" s="461"/>
      <c r="J32" s="461"/>
      <c r="K32" s="461"/>
      <c r="L32" s="461"/>
    </row>
    <row r="33" spans="1:12" s="300" customFormat="1" ht="12.75">
      <c r="A33" s="461"/>
      <c r="B33" s="461"/>
      <c r="C33" s="461"/>
      <c r="D33" s="461"/>
      <c r="E33" s="461"/>
      <c r="F33" s="461"/>
      <c r="G33" s="461"/>
      <c r="H33" s="461"/>
      <c r="I33" s="461"/>
      <c r="J33" s="461"/>
      <c r="K33" s="461"/>
      <c r="L33" s="461"/>
    </row>
    <row r="34" spans="1:12" s="299" customFormat="1">
      <c r="A34" s="461" t="s">
        <v>469</v>
      </c>
      <c r="B34" s="461"/>
      <c r="C34" s="461"/>
      <c r="D34" s="461"/>
      <c r="E34" s="461"/>
      <c r="F34" s="461"/>
      <c r="G34" s="461"/>
      <c r="H34" s="461"/>
      <c r="I34" s="461"/>
      <c r="J34" s="461"/>
      <c r="K34" s="461"/>
      <c r="L34" s="461"/>
    </row>
    <row r="35" spans="1:12" s="299" customFormat="1">
      <c r="A35" s="461"/>
      <c r="B35" s="461"/>
      <c r="C35" s="461"/>
      <c r="D35" s="461"/>
      <c r="E35" s="461"/>
      <c r="F35" s="461"/>
      <c r="G35" s="461"/>
      <c r="H35" s="461"/>
      <c r="I35" s="461"/>
      <c r="J35" s="461"/>
      <c r="K35" s="461"/>
      <c r="L35" s="461"/>
    </row>
    <row r="36" spans="1:12" s="299" customFormat="1">
      <c r="A36" s="461" t="s">
        <v>468</v>
      </c>
      <c r="B36" s="461"/>
      <c r="C36" s="461"/>
      <c r="D36" s="461"/>
      <c r="E36" s="461"/>
      <c r="F36" s="461"/>
      <c r="G36" s="461"/>
      <c r="H36" s="461"/>
      <c r="I36" s="461"/>
      <c r="J36" s="461"/>
      <c r="K36" s="461"/>
      <c r="L36" s="461"/>
    </row>
    <row r="37" spans="1:12" s="299" customFormat="1">
      <c r="A37" s="291"/>
      <c r="B37" s="292"/>
      <c r="C37" s="291"/>
      <c r="D37" s="292"/>
      <c r="E37" s="291"/>
      <c r="F37" s="292"/>
      <c r="G37" s="291"/>
      <c r="H37" s="292"/>
      <c r="I37" s="291"/>
      <c r="J37" s="292"/>
      <c r="K37" s="291"/>
      <c r="L37" s="292"/>
    </row>
    <row r="38" spans="1:12" s="299" customFormat="1">
      <c r="A38" s="291"/>
      <c r="B38" s="298"/>
      <c r="C38" s="291"/>
      <c r="D38" s="298"/>
      <c r="E38" s="291"/>
      <c r="F38" s="298"/>
      <c r="G38" s="291"/>
      <c r="H38" s="298"/>
      <c r="I38" s="291"/>
      <c r="J38" s="298"/>
      <c r="K38" s="291"/>
      <c r="L38" s="298"/>
    </row>
    <row r="39" spans="1:12" s="299" customFormat="1">
      <c r="A39" s="291"/>
      <c r="B39" s="292"/>
      <c r="C39" s="291"/>
      <c r="D39" s="292"/>
      <c r="E39" s="291"/>
      <c r="F39" s="292"/>
      <c r="G39" s="291"/>
      <c r="H39" s="292"/>
      <c r="I39" s="291"/>
      <c r="J39" s="292"/>
      <c r="K39" s="291"/>
      <c r="L39" s="292"/>
    </row>
    <row r="40" spans="1:12">
      <c r="A40" s="291"/>
      <c r="B40" s="298"/>
      <c r="C40" s="291"/>
      <c r="D40" s="298"/>
      <c r="E40" s="291"/>
      <c r="F40" s="298"/>
      <c r="G40" s="291"/>
      <c r="H40" s="298"/>
      <c r="I40" s="291"/>
      <c r="J40" s="298"/>
      <c r="K40" s="291"/>
      <c r="L40" s="298"/>
    </row>
    <row r="41" spans="1:12" s="293" customFormat="1">
      <c r="A41" s="467" t="s">
        <v>107</v>
      </c>
      <c r="B41" s="467"/>
      <c r="C41" s="292"/>
      <c r="D41" s="291"/>
      <c r="E41" s="292"/>
      <c r="F41" s="292"/>
      <c r="G41" s="291"/>
      <c r="H41" s="292"/>
      <c r="I41" s="292"/>
      <c r="J41" s="291"/>
      <c r="K41" s="292"/>
      <c r="L41" s="291"/>
    </row>
    <row r="42" spans="1:12" s="293" customFormat="1">
      <c r="A42" s="292"/>
      <c r="B42" s="291"/>
      <c r="C42" s="296"/>
      <c r="D42" s="297"/>
      <c r="E42" s="296"/>
      <c r="F42" s="292"/>
      <c r="G42" s="291"/>
      <c r="H42" s="295"/>
      <c r="I42" s="292"/>
      <c r="J42" s="291"/>
      <c r="K42" s="292"/>
      <c r="L42" s="291"/>
    </row>
    <row r="43" spans="1:12" s="293" customFormat="1" ht="15" customHeight="1">
      <c r="A43" s="292"/>
      <c r="B43" s="291"/>
      <c r="C43" s="460" t="s">
        <v>268</v>
      </c>
      <c r="D43" s="460"/>
      <c r="E43" s="460"/>
      <c r="F43" s="292"/>
      <c r="G43" s="291"/>
      <c r="H43" s="465" t="s">
        <v>467</v>
      </c>
      <c r="I43" s="294"/>
      <c r="J43" s="291"/>
      <c r="K43" s="292"/>
      <c r="L43" s="291"/>
    </row>
    <row r="44" spans="1:12" s="293" customFormat="1">
      <c r="A44" s="292"/>
      <c r="B44" s="291"/>
      <c r="C44" s="292"/>
      <c r="D44" s="291"/>
      <c r="E44" s="292"/>
      <c r="F44" s="292"/>
      <c r="G44" s="291"/>
      <c r="H44" s="466"/>
      <c r="I44" s="294"/>
      <c r="J44" s="291"/>
      <c r="K44" s="292"/>
      <c r="L44" s="291"/>
    </row>
    <row r="45" spans="1:12" s="290" customFormat="1">
      <c r="A45" s="292"/>
      <c r="B45" s="291"/>
      <c r="C45" s="460" t="s">
        <v>139</v>
      </c>
      <c r="D45" s="460"/>
      <c r="E45" s="460"/>
      <c r="F45" s="292"/>
      <c r="G45" s="291"/>
      <c r="H45" s="292"/>
      <c r="I45" s="292"/>
      <c r="J45" s="291"/>
      <c r="K45" s="292"/>
      <c r="L45" s="291"/>
    </row>
    <row r="46" spans="1:12" s="290" customFormat="1">
      <c r="E46" s="288"/>
    </row>
    <row r="47" spans="1:12" s="290" customFormat="1">
      <c r="E47" s="288"/>
    </row>
    <row r="48" spans="1:12" s="290" customFormat="1">
      <c r="E48" s="288"/>
    </row>
    <row r="49" spans="5:5" s="290" customFormat="1">
      <c r="E49" s="288"/>
    </row>
    <row r="50" spans="5:5" s="290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4" t="s">
        <v>302</v>
      </c>
      <c r="B1" s="114"/>
      <c r="C1" s="470" t="s">
        <v>109</v>
      </c>
      <c r="D1" s="470"/>
      <c r="E1" s="151"/>
    </row>
    <row r="2" spans="1:12">
      <c r="A2" s="76" t="s">
        <v>140</v>
      </c>
      <c r="B2" s="114"/>
      <c r="C2" s="468" t="s">
        <v>709</v>
      </c>
      <c r="D2" s="469"/>
      <c r="E2" s="151"/>
    </row>
    <row r="3" spans="1:12">
      <c r="A3" s="76"/>
      <c r="B3" s="114"/>
      <c r="C3" s="370"/>
      <c r="D3" s="370"/>
      <c r="E3" s="151"/>
    </row>
    <row r="4" spans="1:12" s="2" customFormat="1">
      <c r="A4" s="77" t="s">
        <v>274</v>
      </c>
      <c r="B4" s="77"/>
      <c r="C4" s="76"/>
      <c r="D4" s="76"/>
      <c r="E4" s="108"/>
      <c r="L4" s="21"/>
    </row>
    <row r="5" spans="1:12" s="2" customFormat="1" ht="15.75">
      <c r="A5" s="348"/>
      <c r="B5" s="449" t="s">
        <v>679</v>
      </c>
      <c r="C5" s="450"/>
      <c r="D5" s="76"/>
    </row>
    <row r="6" spans="1:12" s="2" customFormat="1">
      <c r="A6" s="77"/>
      <c r="B6" s="77"/>
      <c r="C6" s="76"/>
      <c r="D6" s="76"/>
      <c r="E6" s="108"/>
    </row>
    <row r="7" spans="1:12" s="6" customFormat="1">
      <c r="A7" s="369"/>
      <c r="B7" s="369"/>
      <c r="C7" s="78"/>
      <c r="D7" s="78"/>
      <c r="E7" s="152"/>
    </row>
    <row r="8" spans="1:12" s="6" customFormat="1" ht="30">
      <c r="A8" s="106" t="s">
        <v>64</v>
      </c>
      <c r="B8" s="79" t="s">
        <v>11</v>
      </c>
      <c r="C8" s="79" t="s">
        <v>10</v>
      </c>
      <c r="D8" s="79" t="s">
        <v>9</v>
      </c>
      <c r="E8" s="152"/>
    </row>
    <row r="9" spans="1:12" s="9" customFormat="1" ht="18">
      <c r="A9" s="13">
        <v>1</v>
      </c>
      <c r="B9" s="13" t="s">
        <v>57</v>
      </c>
      <c r="C9" s="82">
        <f>SUM(C10,C13,C53,C56,C57,C58,C75)</f>
        <v>0</v>
      </c>
      <c r="D9" s="82">
        <f>SUM(D10,D13,D53,D56,D57,D58,D64,D71,D72)</f>
        <v>0</v>
      </c>
      <c r="E9" s="153"/>
    </row>
    <row r="10" spans="1:12" s="9" customFormat="1" ht="18">
      <c r="A10" s="14">
        <v>1.1000000000000001</v>
      </c>
      <c r="B10" s="14" t="s">
        <v>58</v>
      </c>
      <c r="C10" s="84">
        <f>SUM(C11:C12)</f>
        <v>0</v>
      </c>
      <c r="D10" s="84">
        <f>SUM(D11:D12)</f>
        <v>0</v>
      </c>
      <c r="E10" s="153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153"/>
    </row>
    <row r="12" spans="1:12" ht="16.5" customHeight="1">
      <c r="A12" s="16" t="s">
        <v>31</v>
      </c>
      <c r="B12" s="16" t="s">
        <v>0</v>
      </c>
      <c r="C12" s="33"/>
      <c r="D12" s="34"/>
      <c r="E12" s="151"/>
    </row>
    <row r="13" spans="1:12">
      <c r="A13" s="14">
        <v>1.2</v>
      </c>
      <c r="B13" s="14" t="s">
        <v>60</v>
      </c>
      <c r="C13" s="84">
        <f>SUM(C14,C17,C29:C32,C35,C36,C43,C44,C45,C46,C47,C51,C52)</f>
        <v>0</v>
      </c>
      <c r="D13" s="84">
        <f>SUM(D14,D17,D29:D32,D35,D36,D43,D44,D45,D46,D47,D51,D52)</f>
        <v>0</v>
      </c>
      <c r="E13" s="151"/>
    </row>
    <row r="14" spans="1:12">
      <c r="A14" s="16" t="s">
        <v>32</v>
      </c>
      <c r="B14" s="16" t="s">
        <v>1</v>
      </c>
      <c r="C14" s="83">
        <f>SUM(C15:C16)</f>
        <v>0</v>
      </c>
      <c r="D14" s="83">
        <f>SUM(D15:D16)</f>
        <v>0</v>
      </c>
      <c r="E14" s="151"/>
    </row>
    <row r="15" spans="1:12" ht="17.25" customHeight="1">
      <c r="A15" s="17" t="s">
        <v>98</v>
      </c>
      <c r="B15" s="17" t="s">
        <v>61</v>
      </c>
      <c r="C15" s="35"/>
      <c r="D15" s="36"/>
      <c r="E15" s="151"/>
    </row>
    <row r="16" spans="1:12" ht="17.25" customHeight="1">
      <c r="A16" s="17" t="s">
        <v>99</v>
      </c>
      <c r="B16" s="17" t="s">
        <v>62</v>
      </c>
      <c r="C16" s="35"/>
      <c r="D16" s="36"/>
      <c r="E16" s="151"/>
    </row>
    <row r="17" spans="1:5">
      <c r="A17" s="16" t="s">
        <v>33</v>
      </c>
      <c r="B17" s="16" t="s">
        <v>2</v>
      </c>
      <c r="C17" s="83">
        <f>SUM(C18:C23,C28)</f>
        <v>0</v>
      </c>
      <c r="D17" s="83">
        <f>SUM(D18:D23,D28)</f>
        <v>0</v>
      </c>
      <c r="E17" s="151"/>
    </row>
    <row r="18" spans="1:5" ht="30">
      <c r="A18" s="17" t="s">
        <v>12</v>
      </c>
      <c r="B18" s="17" t="s">
        <v>250</v>
      </c>
      <c r="C18" s="37"/>
      <c r="D18" s="38"/>
      <c r="E18" s="151"/>
    </row>
    <row r="19" spans="1:5">
      <c r="A19" s="17" t="s">
        <v>13</v>
      </c>
      <c r="B19" s="17" t="s">
        <v>14</v>
      </c>
      <c r="C19" s="37"/>
      <c r="D19" s="39"/>
      <c r="E19" s="151"/>
    </row>
    <row r="20" spans="1:5" ht="30">
      <c r="A20" s="17" t="s">
        <v>281</v>
      </c>
      <c r="B20" s="17" t="s">
        <v>22</v>
      </c>
      <c r="C20" s="37"/>
      <c r="D20" s="40"/>
      <c r="E20" s="151"/>
    </row>
    <row r="21" spans="1:5">
      <c r="A21" s="17" t="s">
        <v>282</v>
      </c>
      <c r="B21" s="17" t="s">
        <v>15</v>
      </c>
      <c r="C21" s="37"/>
      <c r="D21" s="40"/>
      <c r="E21" s="151"/>
    </row>
    <row r="22" spans="1:5">
      <c r="A22" s="17" t="s">
        <v>283</v>
      </c>
      <c r="B22" s="17" t="s">
        <v>16</v>
      </c>
      <c r="C22" s="37"/>
      <c r="D22" s="40"/>
      <c r="E22" s="151"/>
    </row>
    <row r="23" spans="1:5">
      <c r="A23" s="17" t="s">
        <v>284</v>
      </c>
      <c r="B23" s="17" t="s">
        <v>17</v>
      </c>
      <c r="C23" s="117">
        <f>SUM(C24:C27)</f>
        <v>0</v>
      </c>
      <c r="D23" s="117">
        <f>SUM(D24:D27)</f>
        <v>0</v>
      </c>
      <c r="E23" s="151"/>
    </row>
    <row r="24" spans="1:5" ht="16.5" customHeight="1">
      <c r="A24" s="18" t="s">
        <v>285</v>
      </c>
      <c r="B24" s="18" t="s">
        <v>18</v>
      </c>
      <c r="C24" s="37"/>
      <c r="D24" s="40"/>
      <c r="E24" s="151"/>
    </row>
    <row r="25" spans="1:5" ht="16.5" customHeight="1">
      <c r="A25" s="18" t="s">
        <v>286</v>
      </c>
      <c r="B25" s="18" t="s">
        <v>19</v>
      </c>
      <c r="C25" s="37"/>
      <c r="D25" s="40"/>
      <c r="E25" s="151"/>
    </row>
    <row r="26" spans="1:5" ht="16.5" customHeight="1">
      <c r="A26" s="18" t="s">
        <v>287</v>
      </c>
      <c r="B26" s="18" t="s">
        <v>20</v>
      </c>
      <c r="C26" s="37"/>
      <c r="D26" s="40"/>
      <c r="E26" s="151"/>
    </row>
    <row r="27" spans="1:5" ht="16.5" customHeight="1">
      <c r="A27" s="18" t="s">
        <v>288</v>
      </c>
      <c r="B27" s="18" t="s">
        <v>23</v>
      </c>
      <c r="C27" s="37"/>
      <c r="D27" s="41"/>
      <c r="E27" s="151"/>
    </row>
    <row r="28" spans="1:5">
      <c r="A28" s="17" t="s">
        <v>289</v>
      </c>
      <c r="B28" s="17" t="s">
        <v>21</v>
      </c>
      <c r="C28" s="37"/>
      <c r="D28" s="41"/>
      <c r="E28" s="151"/>
    </row>
    <row r="29" spans="1:5">
      <c r="A29" s="16" t="s">
        <v>34</v>
      </c>
      <c r="B29" s="16" t="s">
        <v>3</v>
      </c>
      <c r="C29" s="33"/>
      <c r="D29" s="34"/>
      <c r="E29" s="151"/>
    </row>
    <row r="30" spans="1:5">
      <c r="A30" s="16" t="s">
        <v>35</v>
      </c>
      <c r="B30" s="16" t="s">
        <v>4</v>
      </c>
      <c r="C30" s="33"/>
      <c r="D30" s="34"/>
      <c r="E30" s="151"/>
    </row>
    <row r="31" spans="1:5">
      <c r="A31" s="16" t="s">
        <v>36</v>
      </c>
      <c r="B31" s="16" t="s">
        <v>5</v>
      </c>
      <c r="C31" s="33"/>
      <c r="D31" s="34"/>
      <c r="E31" s="151"/>
    </row>
    <row r="32" spans="1:5">
      <c r="A32" s="16" t="s">
        <v>37</v>
      </c>
      <c r="B32" s="16" t="s">
        <v>63</v>
      </c>
      <c r="C32" s="83">
        <f>SUM(C33:C34)</f>
        <v>0</v>
      </c>
      <c r="D32" s="83">
        <f>SUM(D33:D34)</f>
        <v>0</v>
      </c>
      <c r="E32" s="151"/>
    </row>
    <row r="33" spans="1:5">
      <c r="A33" s="17" t="s">
        <v>290</v>
      </c>
      <c r="B33" s="17" t="s">
        <v>56</v>
      </c>
      <c r="C33" s="33"/>
      <c r="D33" s="34"/>
      <c r="E33" s="151"/>
    </row>
    <row r="34" spans="1:5">
      <c r="A34" s="17" t="s">
        <v>291</v>
      </c>
      <c r="B34" s="17" t="s">
        <v>55</v>
      </c>
      <c r="C34" s="33"/>
      <c r="D34" s="34"/>
      <c r="E34" s="151"/>
    </row>
    <row r="35" spans="1:5">
      <c r="A35" s="16" t="s">
        <v>38</v>
      </c>
      <c r="B35" s="16" t="s">
        <v>49</v>
      </c>
      <c r="C35" s="33"/>
      <c r="D35" s="34"/>
      <c r="E35" s="151"/>
    </row>
    <row r="36" spans="1:5">
      <c r="A36" s="16" t="s">
        <v>39</v>
      </c>
      <c r="B36" s="16" t="s">
        <v>358</v>
      </c>
      <c r="C36" s="83">
        <f>SUM(C37:C42)</f>
        <v>0</v>
      </c>
      <c r="D36" s="83">
        <f>SUM(D37:D42)</f>
        <v>0</v>
      </c>
      <c r="E36" s="151"/>
    </row>
    <row r="37" spans="1:5">
      <c r="A37" s="17" t="s">
        <v>355</v>
      </c>
      <c r="B37" s="17" t="s">
        <v>359</v>
      </c>
      <c r="C37" s="33"/>
      <c r="D37" s="33"/>
      <c r="E37" s="151"/>
    </row>
    <row r="38" spans="1:5">
      <c r="A38" s="17" t="s">
        <v>356</v>
      </c>
      <c r="B38" s="17" t="s">
        <v>360</v>
      </c>
      <c r="C38" s="33"/>
      <c r="D38" s="33"/>
      <c r="E38" s="151"/>
    </row>
    <row r="39" spans="1:5">
      <c r="A39" s="17" t="s">
        <v>357</v>
      </c>
      <c r="B39" s="17" t="s">
        <v>363</v>
      </c>
      <c r="C39" s="33"/>
      <c r="D39" s="34"/>
      <c r="E39" s="151"/>
    </row>
    <row r="40" spans="1:5">
      <c r="A40" s="17" t="s">
        <v>362</v>
      </c>
      <c r="B40" s="17" t="s">
        <v>364</v>
      </c>
      <c r="C40" s="33"/>
      <c r="D40" s="34"/>
      <c r="E40" s="151"/>
    </row>
    <row r="41" spans="1:5">
      <c r="A41" s="17" t="s">
        <v>365</v>
      </c>
      <c r="B41" s="17" t="s">
        <v>499</v>
      </c>
      <c r="C41" s="33"/>
      <c r="D41" s="34"/>
      <c r="E41" s="151"/>
    </row>
    <row r="42" spans="1:5">
      <c r="A42" s="17" t="s">
        <v>500</v>
      </c>
      <c r="B42" s="17" t="s">
        <v>361</v>
      </c>
      <c r="C42" s="33"/>
      <c r="D42" s="34"/>
      <c r="E42" s="151"/>
    </row>
    <row r="43" spans="1:5" ht="30">
      <c r="A43" s="16" t="s">
        <v>40</v>
      </c>
      <c r="B43" s="16" t="s">
        <v>28</v>
      </c>
      <c r="C43" s="33"/>
      <c r="D43" s="34"/>
      <c r="E43" s="151"/>
    </row>
    <row r="44" spans="1:5">
      <c r="A44" s="16" t="s">
        <v>41</v>
      </c>
      <c r="B44" s="16" t="s">
        <v>24</v>
      </c>
      <c r="C44" s="33"/>
      <c r="D44" s="34"/>
      <c r="E44" s="151"/>
    </row>
    <row r="45" spans="1:5">
      <c r="A45" s="16" t="s">
        <v>42</v>
      </c>
      <c r="B45" s="16" t="s">
        <v>25</v>
      </c>
      <c r="C45" s="33"/>
      <c r="D45" s="34"/>
      <c r="E45" s="151"/>
    </row>
    <row r="46" spans="1:5">
      <c r="A46" s="16" t="s">
        <v>43</v>
      </c>
      <c r="B46" s="16" t="s">
        <v>26</v>
      </c>
      <c r="C46" s="33"/>
      <c r="D46" s="34"/>
      <c r="E46" s="151"/>
    </row>
    <row r="47" spans="1:5">
      <c r="A47" s="16" t="s">
        <v>44</v>
      </c>
      <c r="B47" s="16" t="s">
        <v>296</v>
      </c>
      <c r="C47" s="83">
        <f>SUM(C48:C50)</f>
        <v>0</v>
      </c>
      <c r="D47" s="83">
        <f>SUM(D48:D50)</f>
        <v>0</v>
      </c>
      <c r="E47" s="151"/>
    </row>
    <row r="48" spans="1:5">
      <c r="A48" s="97" t="s">
        <v>371</v>
      </c>
      <c r="B48" s="97" t="s">
        <v>374</v>
      </c>
      <c r="C48" s="33"/>
      <c r="D48" s="34"/>
      <c r="E48" s="151"/>
    </row>
    <row r="49" spans="1:5">
      <c r="A49" s="97" t="s">
        <v>372</v>
      </c>
      <c r="B49" s="97" t="s">
        <v>373</v>
      </c>
      <c r="C49" s="33"/>
      <c r="D49" s="34"/>
      <c r="E49" s="151"/>
    </row>
    <row r="50" spans="1:5">
      <c r="A50" s="97" t="s">
        <v>375</v>
      </c>
      <c r="B50" s="97" t="s">
        <v>376</v>
      </c>
      <c r="C50" s="33"/>
      <c r="D50" s="34"/>
      <c r="E50" s="151"/>
    </row>
    <row r="51" spans="1:5" ht="26.25" customHeight="1">
      <c r="A51" s="16" t="s">
        <v>45</v>
      </c>
      <c r="B51" s="16" t="s">
        <v>29</v>
      </c>
      <c r="C51" s="33"/>
      <c r="D51" s="34"/>
      <c r="E51" s="151"/>
    </row>
    <row r="52" spans="1:5">
      <c r="A52" s="16" t="s">
        <v>46</v>
      </c>
      <c r="B52" s="16" t="s">
        <v>6</v>
      </c>
      <c r="C52" s="33"/>
      <c r="D52" s="34"/>
      <c r="E52" s="151"/>
    </row>
    <row r="53" spans="1:5" ht="30">
      <c r="A53" s="14">
        <v>1.3</v>
      </c>
      <c r="B53" s="87" t="s">
        <v>415</v>
      </c>
      <c r="C53" s="84">
        <f>SUM(C54:C55)</f>
        <v>0</v>
      </c>
      <c r="D53" s="84">
        <f>SUM(D54:D55)</f>
        <v>0</v>
      </c>
      <c r="E53" s="151"/>
    </row>
    <row r="54" spans="1:5" ht="30">
      <c r="A54" s="16" t="s">
        <v>50</v>
      </c>
      <c r="B54" s="16" t="s">
        <v>48</v>
      </c>
      <c r="C54" s="33"/>
      <c r="D54" s="34"/>
      <c r="E54" s="151"/>
    </row>
    <row r="55" spans="1:5">
      <c r="A55" s="16" t="s">
        <v>51</v>
      </c>
      <c r="B55" s="16" t="s">
        <v>47</v>
      </c>
      <c r="C55" s="33"/>
      <c r="D55" s="34"/>
      <c r="E55" s="151"/>
    </row>
    <row r="56" spans="1:5">
      <c r="A56" s="14">
        <v>1.4</v>
      </c>
      <c r="B56" s="14" t="s">
        <v>417</v>
      </c>
      <c r="C56" s="33"/>
      <c r="D56" s="34"/>
      <c r="E56" s="151"/>
    </row>
    <row r="57" spans="1:5">
      <c r="A57" s="14">
        <v>1.5</v>
      </c>
      <c r="B57" s="14" t="s">
        <v>7</v>
      </c>
      <c r="C57" s="37"/>
      <c r="D57" s="40"/>
      <c r="E57" s="151"/>
    </row>
    <row r="58" spans="1:5">
      <c r="A58" s="14">
        <v>1.6</v>
      </c>
      <c r="B58" s="45" t="s">
        <v>8</v>
      </c>
      <c r="C58" s="84">
        <f>SUM(C59:C63)</f>
        <v>0</v>
      </c>
      <c r="D58" s="84">
        <f>SUM(D59:D63)</f>
        <v>0</v>
      </c>
      <c r="E58" s="151"/>
    </row>
    <row r="59" spans="1:5">
      <c r="A59" s="16" t="s">
        <v>297</v>
      </c>
      <c r="B59" s="46" t="s">
        <v>52</v>
      </c>
      <c r="C59" s="37"/>
      <c r="D59" s="40"/>
      <c r="E59" s="151"/>
    </row>
    <row r="60" spans="1:5" ht="30">
      <c r="A60" s="16" t="s">
        <v>298</v>
      </c>
      <c r="B60" s="46" t="s">
        <v>54</v>
      </c>
      <c r="C60" s="37"/>
      <c r="D60" s="40"/>
      <c r="E60" s="151"/>
    </row>
    <row r="61" spans="1:5">
      <c r="A61" s="16" t="s">
        <v>299</v>
      </c>
      <c r="B61" s="46" t="s">
        <v>53</v>
      </c>
      <c r="C61" s="40"/>
      <c r="D61" s="40"/>
      <c r="E61" s="151"/>
    </row>
    <row r="62" spans="1:5">
      <c r="A62" s="16" t="s">
        <v>300</v>
      </c>
      <c r="B62" s="46" t="s">
        <v>27</v>
      </c>
      <c r="C62" s="37"/>
      <c r="D62" s="40"/>
      <c r="E62" s="151"/>
    </row>
    <row r="63" spans="1:5">
      <c r="A63" s="16" t="s">
        <v>337</v>
      </c>
      <c r="B63" s="215" t="s">
        <v>338</v>
      </c>
      <c r="C63" s="37"/>
      <c r="D63" s="216"/>
      <c r="E63" s="151"/>
    </row>
    <row r="64" spans="1:5">
      <c r="A64" s="13">
        <v>2</v>
      </c>
      <c r="B64" s="47" t="s">
        <v>106</v>
      </c>
      <c r="C64" s="279"/>
      <c r="D64" s="118">
        <f>SUM(D65:D70)</f>
        <v>0</v>
      </c>
      <c r="E64" s="151"/>
    </row>
    <row r="65" spans="1:5">
      <c r="A65" s="15">
        <v>2.1</v>
      </c>
      <c r="B65" s="48" t="s">
        <v>100</v>
      </c>
      <c r="C65" s="279"/>
      <c r="D65" s="42"/>
      <c r="E65" s="151"/>
    </row>
    <row r="66" spans="1:5">
      <c r="A66" s="15">
        <v>2.2000000000000002</v>
      </c>
      <c r="B66" s="48" t="s">
        <v>104</v>
      </c>
      <c r="C66" s="281"/>
      <c r="D66" s="43"/>
      <c r="E66" s="151"/>
    </row>
    <row r="67" spans="1:5">
      <c r="A67" s="15">
        <v>2.2999999999999998</v>
      </c>
      <c r="B67" s="48" t="s">
        <v>103</v>
      </c>
      <c r="C67" s="281"/>
      <c r="D67" s="43"/>
      <c r="E67" s="151"/>
    </row>
    <row r="68" spans="1:5">
      <c r="A68" s="15">
        <v>2.4</v>
      </c>
      <c r="B68" s="48" t="s">
        <v>105</v>
      </c>
      <c r="C68" s="281"/>
      <c r="D68" s="43"/>
      <c r="E68" s="151"/>
    </row>
    <row r="69" spans="1:5">
      <c r="A69" s="15">
        <v>2.5</v>
      </c>
      <c r="B69" s="48" t="s">
        <v>101</v>
      </c>
      <c r="C69" s="281"/>
      <c r="D69" s="43"/>
      <c r="E69" s="151"/>
    </row>
    <row r="70" spans="1:5">
      <c r="A70" s="15">
        <v>2.6</v>
      </c>
      <c r="B70" s="48" t="s">
        <v>102</v>
      </c>
      <c r="C70" s="281"/>
      <c r="D70" s="43"/>
      <c r="E70" s="151"/>
    </row>
    <row r="71" spans="1:5" s="2" customFormat="1">
      <c r="A71" s="13">
        <v>3</v>
      </c>
      <c r="B71" s="277" t="s">
        <v>451</v>
      </c>
      <c r="C71" s="280"/>
      <c r="D71" s="278"/>
      <c r="E71" s="105"/>
    </row>
    <row r="72" spans="1:5" s="2" customFormat="1">
      <c r="A72" s="13">
        <v>4</v>
      </c>
      <c r="B72" s="13" t="s">
        <v>252</v>
      </c>
      <c r="C72" s="280">
        <f>SUM(C73:C74)</f>
        <v>0</v>
      </c>
      <c r="D72" s="85">
        <f>SUM(D73:D74)</f>
        <v>0</v>
      </c>
      <c r="E72" s="105"/>
    </row>
    <row r="73" spans="1:5" s="2" customFormat="1">
      <c r="A73" s="15">
        <v>4.0999999999999996</v>
      </c>
      <c r="B73" s="15" t="s">
        <v>253</v>
      </c>
      <c r="C73" s="8"/>
      <c r="D73" s="8"/>
      <c r="E73" s="105"/>
    </row>
    <row r="74" spans="1:5" s="2" customFormat="1">
      <c r="A74" s="15">
        <v>4.2</v>
      </c>
      <c r="B74" s="15" t="s">
        <v>254</v>
      </c>
      <c r="C74" s="8"/>
      <c r="D74" s="8"/>
      <c r="E74" s="105"/>
    </row>
    <row r="75" spans="1:5" s="2" customFormat="1">
      <c r="A75" s="13">
        <v>5</v>
      </c>
      <c r="B75" s="275" t="s">
        <v>279</v>
      </c>
      <c r="C75" s="8"/>
      <c r="D75" s="85"/>
      <c r="E75" s="105"/>
    </row>
    <row r="76" spans="1:5" s="2" customFormat="1">
      <c r="A76" s="379"/>
      <c r="B76" s="379"/>
      <c r="C76" s="12"/>
      <c r="D76" s="12"/>
      <c r="E76" s="105"/>
    </row>
    <row r="77" spans="1:5" s="2" customFormat="1">
      <c r="A77" s="471" t="s">
        <v>501</v>
      </c>
      <c r="B77" s="471"/>
      <c r="C77" s="471"/>
      <c r="D77" s="471"/>
      <c r="E77" s="105"/>
    </row>
    <row r="78" spans="1:5" s="2" customFormat="1">
      <c r="A78" s="379"/>
      <c r="B78" s="379"/>
      <c r="C78" s="12"/>
      <c r="D78" s="12"/>
      <c r="E78" s="105"/>
    </row>
    <row r="79" spans="1:5" s="23" customFormat="1" ht="12.75"/>
    <row r="80" spans="1:5" s="2" customFormat="1">
      <c r="A80" s="69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502</v>
      </c>
      <c r="D83" s="12"/>
      <c r="E83"/>
      <c r="F83"/>
      <c r="G83"/>
      <c r="H83"/>
      <c r="I83"/>
    </row>
    <row r="84" spans="1:9" s="2" customFormat="1">
      <c r="A84"/>
      <c r="B84" s="479" t="s">
        <v>503</v>
      </c>
      <c r="C84" s="479"/>
      <c r="D84" s="479"/>
      <c r="E84"/>
      <c r="F84"/>
      <c r="G84"/>
      <c r="H84"/>
      <c r="I84"/>
    </row>
    <row r="85" spans="1:9" customFormat="1" ht="12.75">
      <c r="B85" s="65" t="s">
        <v>504</v>
      </c>
    </row>
    <row r="86" spans="1:9" s="2" customFormat="1">
      <c r="A86" s="11"/>
      <c r="B86" s="479" t="s">
        <v>505</v>
      </c>
      <c r="C86" s="479"/>
      <c r="D86" s="479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334</v>
      </c>
      <c r="B1" s="77"/>
      <c r="C1" s="470" t="s">
        <v>109</v>
      </c>
      <c r="D1" s="470"/>
      <c r="E1" s="91"/>
    </row>
    <row r="2" spans="1:5" s="6" customFormat="1">
      <c r="A2" s="74" t="s">
        <v>328</v>
      </c>
      <c r="B2" s="77"/>
      <c r="C2" s="468" t="s">
        <v>709</v>
      </c>
      <c r="D2" s="469"/>
      <c r="E2" s="91"/>
    </row>
    <row r="3" spans="1:5" s="6" customFormat="1">
      <c r="A3" s="76" t="s">
        <v>140</v>
      </c>
      <c r="B3" s="74"/>
      <c r="C3" s="160"/>
      <c r="D3" s="160"/>
      <c r="E3" s="91"/>
    </row>
    <row r="4" spans="1:5" s="6" customFormat="1">
      <c r="A4" s="76"/>
      <c r="B4" s="76"/>
      <c r="C4" s="160"/>
      <c r="D4" s="160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 ht="15.75">
      <c r="A6" s="348"/>
      <c r="B6" s="449" t="s">
        <v>679</v>
      </c>
      <c r="C6" s="450"/>
      <c r="D6" s="76"/>
    </row>
    <row r="7" spans="1:5">
      <c r="A7" s="77"/>
      <c r="B7" s="77"/>
      <c r="C7" s="76"/>
      <c r="D7" s="76"/>
      <c r="E7" s="92"/>
    </row>
    <row r="8" spans="1:5" s="6" customFormat="1">
      <c r="A8" s="159"/>
      <c r="B8" s="159"/>
      <c r="C8" s="78"/>
      <c r="D8" s="78"/>
      <c r="E8" s="91"/>
    </row>
    <row r="9" spans="1:5" s="6" customFormat="1" ht="30">
      <c r="A9" s="89" t="s">
        <v>64</v>
      </c>
      <c r="B9" s="89" t="s">
        <v>333</v>
      </c>
      <c r="C9" s="79" t="s">
        <v>10</v>
      </c>
      <c r="D9" s="79" t="s">
        <v>9</v>
      </c>
      <c r="E9" s="91"/>
    </row>
    <row r="10" spans="1:5" s="9" customFormat="1" ht="18">
      <c r="A10" s="98" t="s">
        <v>329</v>
      </c>
      <c r="B10" s="98"/>
      <c r="C10" s="4"/>
      <c r="D10" s="4"/>
      <c r="E10" s="93"/>
    </row>
    <row r="11" spans="1:5" s="10" customFormat="1">
      <c r="A11" s="98" t="s">
        <v>330</v>
      </c>
      <c r="B11" s="98"/>
      <c r="C11" s="4"/>
      <c r="D11" s="4"/>
      <c r="E11" s="94"/>
    </row>
    <row r="12" spans="1:5" s="10" customFormat="1">
      <c r="A12" s="87" t="s">
        <v>278</v>
      </c>
      <c r="B12" s="87"/>
      <c r="C12" s="4"/>
      <c r="D12" s="4"/>
      <c r="E12" s="94"/>
    </row>
    <row r="13" spans="1:5" s="10" customFormat="1">
      <c r="A13" s="87" t="s">
        <v>278</v>
      </c>
      <c r="B13" s="87"/>
      <c r="C13" s="4"/>
      <c r="D13" s="4"/>
      <c r="E13" s="94"/>
    </row>
    <row r="14" spans="1:5" s="10" customFormat="1">
      <c r="A14" s="87" t="s">
        <v>278</v>
      </c>
      <c r="B14" s="87"/>
      <c r="C14" s="4"/>
      <c r="D14" s="4"/>
      <c r="E14" s="94"/>
    </row>
    <row r="15" spans="1:5" s="10" customFormat="1">
      <c r="A15" s="87" t="s">
        <v>278</v>
      </c>
      <c r="B15" s="87"/>
      <c r="C15" s="4"/>
      <c r="D15" s="4"/>
      <c r="E15" s="94"/>
    </row>
    <row r="16" spans="1:5" s="10" customFormat="1">
      <c r="A16" s="87" t="s">
        <v>278</v>
      </c>
      <c r="B16" s="87"/>
      <c r="C16" s="4"/>
      <c r="D16" s="4"/>
      <c r="E16" s="94"/>
    </row>
    <row r="17" spans="1:5" s="10" customFormat="1" ht="17.25" customHeight="1">
      <c r="A17" s="98" t="s">
        <v>331</v>
      </c>
      <c r="B17" s="87"/>
      <c r="C17" s="4"/>
      <c r="D17" s="4"/>
      <c r="E17" s="94"/>
    </row>
    <row r="18" spans="1:5" s="10" customFormat="1" ht="18" customHeight="1">
      <c r="A18" s="98" t="s">
        <v>332</v>
      </c>
      <c r="B18" s="87"/>
      <c r="C18" s="4"/>
      <c r="D18" s="4"/>
      <c r="E18" s="94"/>
    </row>
    <row r="19" spans="1:5" s="10" customFormat="1">
      <c r="A19" s="87" t="s">
        <v>278</v>
      </c>
      <c r="B19" s="87"/>
      <c r="C19" s="4"/>
      <c r="D19" s="4"/>
      <c r="E19" s="94"/>
    </row>
    <row r="20" spans="1:5" s="10" customFormat="1">
      <c r="A20" s="87" t="s">
        <v>278</v>
      </c>
      <c r="B20" s="87"/>
      <c r="C20" s="4"/>
      <c r="D20" s="4"/>
      <c r="E20" s="94"/>
    </row>
    <row r="21" spans="1:5" s="10" customFormat="1">
      <c r="A21" s="87" t="s">
        <v>278</v>
      </c>
      <c r="B21" s="87"/>
      <c r="C21" s="4"/>
      <c r="D21" s="4"/>
      <c r="E21" s="94"/>
    </row>
    <row r="22" spans="1:5" s="10" customFormat="1">
      <c r="A22" s="87" t="s">
        <v>278</v>
      </c>
      <c r="B22" s="87"/>
      <c r="C22" s="4"/>
      <c r="D22" s="4"/>
      <c r="E22" s="94"/>
    </row>
    <row r="23" spans="1:5" s="10" customFormat="1">
      <c r="A23" s="87" t="s">
        <v>278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335</v>
      </c>
      <c r="C25" s="86">
        <f>SUM(C10:C24)</f>
        <v>0</v>
      </c>
      <c r="D25" s="86">
        <f>SUM(D10:D24)</f>
        <v>0</v>
      </c>
      <c r="E25" s="96"/>
    </row>
    <row r="26" spans="1:5">
      <c r="A26" s="44"/>
      <c r="B26" s="44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14" t="s">
        <v>420</v>
      </c>
    </row>
    <row r="30" spans="1:5">
      <c r="A30" s="214"/>
    </row>
    <row r="31" spans="1:5">
      <c r="A31" s="214" t="s">
        <v>352</v>
      </c>
    </row>
    <row r="32" spans="1:5" s="23" customFormat="1" ht="12.75"/>
    <row r="33" spans="1:9">
      <c r="A33" s="69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5"/>
      <c r="B38" s="65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4" customWidth="1"/>
    <col min="2" max="2" width="20.85546875" style="184" customWidth="1"/>
    <col min="3" max="3" width="26" style="184" customWidth="1"/>
    <col min="4" max="4" width="17" style="184" customWidth="1"/>
    <col min="5" max="5" width="18.140625" style="184" customWidth="1"/>
    <col min="6" max="6" width="14.7109375" style="184" customWidth="1"/>
    <col min="7" max="7" width="15.5703125" style="184" customWidth="1"/>
    <col min="8" max="8" width="14.7109375" style="184" customWidth="1"/>
    <col min="9" max="9" width="29.7109375" style="184" customWidth="1"/>
    <col min="10" max="10" width="0" style="184" hidden="1" customWidth="1"/>
    <col min="11" max="16384" width="9.140625" style="184"/>
  </cols>
  <sheetData>
    <row r="1" spans="1:10" ht="15">
      <c r="A1" s="74" t="s">
        <v>476</v>
      </c>
      <c r="B1" s="74"/>
      <c r="C1" s="77"/>
      <c r="D1" s="77"/>
      <c r="E1" s="77"/>
      <c r="F1" s="77"/>
      <c r="G1" s="286"/>
      <c r="H1" s="286"/>
      <c r="I1" s="470" t="s">
        <v>109</v>
      </c>
      <c r="J1" s="470"/>
    </row>
    <row r="2" spans="1:10" ht="15">
      <c r="A2" s="76" t="s">
        <v>140</v>
      </c>
      <c r="B2" s="74"/>
      <c r="C2" s="77"/>
      <c r="D2" s="77"/>
      <c r="E2" s="77"/>
      <c r="F2" s="77"/>
      <c r="G2" s="286"/>
      <c r="H2" s="286"/>
      <c r="I2" s="468" t="s">
        <v>709</v>
      </c>
      <c r="J2" s="469"/>
    </row>
    <row r="3" spans="1:10" ht="15">
      <c r="A3" s="76"/>
      <c r="B3" s="76"/>
      <c r="C3" s="74"/>
      <c r="D3" s="74"/>
      <c r="E3" s="74"/>
      <c r="F3" s="74"/>
      <c r="G3" s="286"/>
      <c r="H3" s="286"/>
      <c r="I3" s="286"/>
    </row>
    <row r="4" spans="1:10" ht="15">
      <c r="A4" s="77" t="s">
        <v>274</v>
      </c>
      <c r="B4" s="77"/>
      <c r="C4" s="77"/>
      <c r="D4" s="77"/>
      <c r="E4" s="77"/>
      <c r="F4" s="77"/>
      <c r="G4" s="76"/>
      <c r="H4" s="76"/>
      <c r="I4" s="76"/>
    </row>
    <row r="5" spans="1:10" ht="15.75">
      <c r="A5" s="348"/>
      <c r="B5" s="449" t="s">
        <v>679</v>
      </c>
      <c r="C5" s="450"/>
      <c r="D5" s="76"/>
      <c r="E5" s="2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285"/>
      <c r="B7" s="285"/>
      <c r="C7" s="285"/>
      <c r="D7" s="285"/>
      <c r="E7" s="285"/>
      <c r="F7" s="285"/>
      <c r="G7" s="78"/>
      <c r="H7" s="78"/>
      <c r="I7" s="78"/>
    </row>
    <row r="8" spans="1:10" ht="45">
      <c r="A8" s="90" t="s">
        <v>64</v>
      </c>
      <c r="B8" s="90" t="s">
        <v>340</v>
      </c>
      <c r="C8" s="90" t="s">
        <v>341</v>
      </c>
      <c r="D8" s="90" t="s">
        <v>227</v>
      </c>
      <c r="E8" s="90" t="s">
        <v>345</v>
      </c>
      <c r="F8" s="90" t="s">
        <v>349</v>
      </c>
      <c r="G8" s="79" t="s">
        <v>10</v>
      </c>
      <c r="H8" s="79" t="s">
        <v>9</v>
      </c>
      <c r="I8" s="79" t="s">
        <v>396</v>
      </c>
      <c r="J8" s="229" t="s">
        <v>348</v>
      </c>
    </row>
    <row r="9" spans="1:10" ht="15">
      <c r="A9" s="98">
        <v>1</v>
      </c>
      <c r="B9" s="98"/>
      <c r="C9" s="98"/>
      <c r="D9" s="98"/>
      <c r="E9" s="98"/>
      <c r="F9" s="98"/>
      <c r="G9" s="4"/>
      <c r="H9" s="4"/>
      <c r="I9" s="4"/>
      <c r="J9" s="229" t="s">
        <v>0</v>
      </c>
    </row>
    <row r="10" spans="1:10" ht="15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>
      <c r="A24" s="87" t="s">
        <v>276</v>
      </c>
      <c r="B24" s="87"/>
      <c r="C24" s="87"/>
      <c r="D24" s="87"/>
      <c r="E24" s="87"/>
      <c r="F24" s="98"/>
      <c r="G24" s="4"/>
      <c r="H24" s="4"/>
      <c r="I24" s="4"/>
    </row>
    <row r="25" spans="1:9" ht="15">
      <c r="A25" s="87"/>
      <c r="B25" s="99"/>
      <c r="C25" s="99"/>
      <c r="D25" s="99"/>
      <c r="E25" s="99"/>
      <c r="F25" s="87" t="s">
        <v>456</v>
      </c>
      <c r="G25" s="86">
        <f>SUM(G9:G24)</f>
        <v>0</v>
      </c>
      <c r="H25" s="86">
        <f>SUM(H9:H24)</f>
        <v>0</v>
      </c>
      <c r="I25" s="86">
        <f>SUM(I9:I24)</f>
        <v>0</v>
      </c>
    </row>
    <row r="26" spans="1:9" ht="15">
      <c r="A26" s="227"/>
      <c r="B26" s="227"/>
      <c r="C26" s="227"/>
      <c r="D26" s="227"/>
      <c r="E26" s="227"/>
      <c r="F26" s="227"/>
      <c r="G26" s="227"/>
      <c r="H26" s="183"/>
      <c r="I26" s="183"/>
    </row>
    <row r="27" spans="1:9" ht="15">
      <c r="A27" s="228" t="s">
        <v>477</v>
      </c>
      <c r="B27" s="228"/>
      <c r="C27" s="227"/>
      <c r="D27" s="227"/>
      <c r="E27" s="227"/>
      <c r="F27" s="227"/>
      <c r="G27" s="227"/>
      <c r="H27" s="183"/>
      <c r="I27" s="183"/>
    </row>
    <row r="28" spans="1:9" ht="15">
      <c r="A28" s="228"/>
      <c r="B28" s="228"/>
      <c r="C28" s="227"/>
      <c r="D28" s="227"/>
      <c r="E28" s="227"/>
      <c r="F28" s="227"/>
      <c r="G28" s="227"/>
      <c r="H28" s="183"/>
      <c r="I28" s="183"/>
    </row>
    <row r="29" spans="1:9" ht="15">
      <c r="A29" s="228"/>
      <c r="B29" s="228"/>
      <c r="C29" s="183"/>
      <c r="D29" s="183"/>
      <c r="E29" s="183"/>
      <c r="F29" s="183"/>
      <c r="G29" s="183"/>
      <c r="H29" s="183"/>
      <c r="I29" s="183"/>
    </row>
    <row r="30" spans="1:9" ht="15">
      <c r="A30" s="228"/>
      <c r="B30" s="228"/>
      <c r="C30" s="183"/>
      <c r="D30" s="183"/>
      <c r="E30" s="183"/>
      <c r="F30" s="183"/>
      <c r="G30" s="183"/>
      <c r="H30" s="183"/>
      <c r="I30" s="183"/>
    </row>
    <row r="31" spans="1:9">
      <c r="A31" s="224"/>
      <c r="B31" s="224"/>
      <c r="C31" s="224"/>
      <c r="D31" s="224"/>
      <c r="E31" s="224"/>
      <c r="F31" s="224"/>
      <c r="G31" s="224"/>
      <c r="H31" s="224"/>
      <c r="I31" s="224"/>
    </row>
    <row r="32" spans="1:9" ht="15">
      <c r="A32" s="189" t="s">
        <v>107</v>
      </c>
      <c r="B32" s="189"/>
      <c r="C32" s="183"/>
      <c r="D32" s="183"/>
      <c r="E32" s="183"/>
      <c r="F32" s="183"/>
      <c r="G32" s="183"/>
      <c r="H32" s="183"/>
      <c r="I32" s="183"/>
    </row>
    <row r="33" spans="1:9" ht="15">
      <c r="A33" s="183"/>
      <c r="B33" s="183"/>
      <c r="C33" s="183"/>
      <c r="D33" s="183"/>
      <c r="E33" s="183"/>
      <c r="F33" s="183"/>
      <c r="G33" s="183"/>
      <c r="H33" s="183"/>
      <c r="I33" s="183"/>
    </row>
    <row r="34" spans="1:9" ht="15">
      <c r="A34" s="183"/>
      <c r="B34" s="183"/>
      <c r="C34" s="183"/>
      <c r="D34" s="183"/>
      <c r="E34" s="187"/>
      <c r="F34" s="187"/>
      <c r="G34" s="187"/>
      <c r="H34" s="183"/>
      <c r="I34" s="183"/>
    </row>
    <row r="35" spans="1:9" ht="15">
      <c r="A35" s="189"/>
      <c r="B35" s="189"/>
      <c r="C35" s="189" t="s">
        <v>395</v>
      </c>
      <c r="D35" s="189"/>
      <c r="E35" s="189"/>
      <c r="F35" s="189"/>
      <c r="G35" s="189"/>
      <c r="H35" s="183"/>
      <c r="I35" s="183"/>
    </row>
    <row r="36" spans="1:9" ht="15">
      <c r="A36" s="183"/>
      <c r="B36" s="183"/>
      <c r="C36" s="183" t="s">
        <v>394</v>
      </c>
      <c r="D36" s="183"/>
      <c r="E36" s="183"/>
      <c r="F36" s="183"/>
      <c r="G36" s="183"/>
      <c r="H36" s="183"/>
      <c r="I36" s="183"/>
    </row>
    <row r="37" spans="1:9">
      <c r="A37" s="191"/>
      <c r="B37" s="191"/>
      <c r="C37" s="191" t="s">
        <v>139</v>
      </c>
      <c r="D37" s="191"/>
      <c r="E37" s="191"/>
      <c r="F37" s="191"/>
      <c r="G37" s="19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478</v>
      </c>
      <c r="B1" s="77"/>
      <c r="C1" s="77"/>
      <c r="D1" s="77"/>
      <c r="E1" s="77"/>
      <c r="F1" s="77"/>
      <c r="G1" s="470" t="s">
        <v>109</v>
      </c>
      <c r="H1" s="470"/>
      <c r="I1" s="384"/>
    </row>
    <row r="2" spans="1:9" ht="15">
      <c r="A2" s="76" t="s">
        <v>140</v>
      </c>
      <c r="B2" s="77"/>
      <c r="C2" s="77"/>
      <c r="D2" s="77"/>
      <c r="E2" s="77"/>
      <c r="F2" s="77"/>
      <c r="G2" s="468" t="s">
        <v>709</v>
      </c>
      <c r="H2" s="469"/>
      <c r="I2" s="76"/>
    </row>
    <row r="3" spans="1:9" ht="15">
      <c r="A3" s="76"/>
      <c r="B3" s="76"/>
      <c r="C3" s="76"/>
      <c r="D3" s="76"/>
      <c r="E3" s="76"/>
      <c r="F3" s="76"/>
      <c r="G3" s="286"/>
      <c r="H3" s="286"/>
      <c r="I3" s="384"/>
    </row>
    <row r="4" spans="1:9" ht="15">
      <c r="A4" s="77" t="s">
        <v>274</v>
      </c>
      <c r="B4" s="77"/>
      <c r="C4" s="77"/>
      <c r="D4" s="77"/>
      <c r="E4" s="77"/>
      <c r="F4" s="77"/>
      <c r="G4" s="76"/>
      <c r="H4" s="76"/>
      <c r="I4" s="76"/>
    </row>
    <row r="5" spans="1:9" ht="15.75">
      <c r="A5" s="348"/>
      <c r="B5" s="449" t="s">
        <v>679</v>
      </c>
      <c r="C5" s="450"/>
      <c r="D5" s="76"/>
      <c r="E5" s="2"/>
      <c r="F5" s="80"/>
      <c r="G5" s="81"/>
      <c r="H5" s="81"/>
      <c r="I5" s="81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285"/>
      <c r="B7" s="285"/>
      <c r="C7" s="285"/>
      <c r="D7" s="285"/>
      <c r="E7" s="285"/>
      <c r="F7" s="285"/>
      <c r="G7" s="78"/>
      <c r="H7" s="78"/>
      <c r="I7" s="384"/>
    </row>
    <row r="8" spans="1:9" ht="45">
      <c r="A8" s="380" t="s">
        <v>64</v>
      </c>
      <c r="B8" s="79" t="s">
        <v>340</v>
      </c>
      <c r="C8" s="90" t="s">
        <v>341</v>
      </c>
      <c r="D8" s="90" t="s">
        <v>227</v>
      </c>
      <c r="E8" s="90" t="s">
        <v>344</v>
      </c>
      <c r="F8" s="90" t="s">
        <v>343</v>
      </c>
      <c r="G8" s="90" t="s">
        <v>390</v>
      </c>
      <c r="H8" s="79" t="s">
        <v>10</v>
      </c>
      <c r="I8" s="79" t="s">
        <v>9</v>
      </c>
    </row>
    <row r="9" spans="1:9" ht="15">
      <c r="A9" s="381"/>
      <c r="B9" s="382"/>
      <c r="C9" s="98"/>
      <c r="D9" s="98"/>
      <c r="E9" s="98"/>
      <c r="F9" s="98"/>
      <c r="G9" s="98"/>
      <c r="H9" s="4"/>
      <c r="I9" s="4"/>
    </row>
    <row r="10" spans="1:9" ht="15">
      <c r="A10" s="381"/>
      <c r="B10" s="382"/>
      <c r="C10" s="98"/>
      <c r="D10" s="98"/>
      <c r="E10" s="98"/>
      <c r="F10" s="98"/>
      <c r="G10" s="98"/>
      <c r="H10" s="4"/>
      <c r="I10" s="4"/>
    </row>
    <row r="11" spans="1:9" ht="15">
      <c r="A11" s="381"/>
      <c r="B11" s="382"/>
      <c r="C11" s="87"/>
      <c r="D11" s="87"/>
      <c r="E11" s="87"/>
      <c r="F11" s="87"/>
      <c r="G11" s="87"/>
      <c r="H11" s="4"/>
      <c r="I11" s="4"/>
    </row>
    <row r="12" spans="1:9" ht="15">
      <c r="A12" s="381"/>
      <c r="B12" s="382"/>
      <c r="C12" s="87"/>
      <c r="D12" s="87"/>
      <c r="E12" s="87"/>
      <c r="F12" s="87"/>
      <c r="G12" s="87"/>
      <c r="H12" s="4"/>
      <c r="I12" s="4"/>
    </row>
    <row r="13" spans="1:9" ht="15">
      <c r="A13" s="381"/>
      <c r="B13" s="382"/>
      <c r="C13" s="87"/>
      <c r="D13" s="87"/>
      <c r="E13" s="87"/>
      <c r="F13" s="87"/>
      <c r="G13" s="87"/>
      <c r="H13" s="4"/>
      <c r="I13" s="4"/>
    </row>
    <row r="14" spans="1:9" ht="15">
      <c r="A14" s="381"/>
      <c r="B14" s="382"/>
      <c r="C14" s="87"/>
      <c r="D14" s="87"/>
      <c r="E14" s="87"/>
      <c r="F14" s="87"/>
      <c r="G14" s="87"/>
      <c r="H14" s="4"/>
      <c r="I14" s="4"/>
    </row>
    <row r="15" spans="1:9" ht="15">
      <c r="A15" s="381"/>
      <c r="B15" s="382"/>
      <c r="C15" s="87"/>
      <c r="D15" s="87"/>
      <c r="E15" s="87"/>
      <c r="F15" s="87"/>
      <c r="G15" s="87"/>
      <c r="H15" s="4"/>
      <c r="I15" s="4"/>
    </row>
    <row r="16" spans="1:9" ht="15">
      <c r="A16" s="381"/>
      <c r="B16" s="382"/>
      <c r="C16" s="87"/>
      <c r="D16" s="87"/>
      <c r="E16" s="87"/>
      <c r="F16" s="87"/>
      <c r="G16" s="87"/>
      <c r="H16" s="4"/>
      <c r="I16" s="4"/>
    </row>
    <row r="17" spans="1:9" ht="15">
      <c r="A17" s="381"/>
      <c r="B17" s="382"/>
      <c r="C17" s="87"/>
      <c r="D17" s="87"/>
      <c r="E17" s="87"/>
      <c r="F17" s="87"/>
      <c r="G17" s="87"/>
      <c r="H17" s="4"/>
      <c r="I17" s="4"/>
    </row>
    <row r="18" spans="1:9" ht="15">
      <c r="A18" s="381"/>
      <c r="B18" s="382"/>
      <c r="C18" s="87"/>
      <c r="D18" s="87"/>
      <c r="E18" s="87"/>
      <c r="F18" s="87"/>
      <c r="G18" s="87"/>
      <c r="H18" s="4"/>
      <c r="I18" s="4"/>
    </row>
    <row r="19" spans="1:9" ht="15">
      <c r="A19" s="381"/>
      <c r="B19" s="382"/>
      <c r="C19" s="87"/>
      <c r="D19" s="87"/>
      <c r="E19" s="87"/>
      <c r="F19" s="87"/>
      <c r="G19" s="87"/>
      <c r="H19" s="4"/>
      <c r="I19" s="4"/>
    </row>
    <row r="20" spans="1:9" ht="15">
      <c r="A20" s="381"/>
      <c r="B20" s="382"/>
      <c r="C20" s="87"/>
      <c r="D20" s="87"/>
      <c r="E20" s="87"/>
      <c r="F20" s="87"/>
      <c r="G20" s="87"/>
      <c r="H20" s="4"/>
      <c r="I20" s="4"/>
    </row>
    <row r="21" spans="1:9" ht="15">
      <c r="A21" s="381"/>
      <c r="B21" s="382"/>
      <c r="C21" s="87"/>
      <c r="D21" s="87"/>
      <c r="E21" s="87"/>
      <c r="F21" s="87"/>
      <c r="G21" s="87"/>
      <c r="H21" s="4"/>
      <c r="I21" s="4"/>
    </row>
    <row r="22" spans="1:9" ht="15">
      <c r="A22" s="381"/>
      <c r="B22" s="382"/>
      <c r="C22" s="87"/>
      <c r="D22" s="87"/>
      <c r="E22" s="87"/>
      <c r="F22" s="87"/>
      <c r="G22" s="87"/>
      <c r="H22" s="4"/>
      <c r="I22" s="4"/>
    </row>
    <row r="23" spans="1:9" ht="15">
      <c r="A23" s="381"/>
      <c r="B23" s="382"/>
      <c r="C23" s="87"/>
      <c r="D23" s="87"/>
      <c r="E23" s="87"/>
      <c r="F23" s="87"/>
      <c r="G23" s="87"/>
      <c r="H23" s="4"/>
      <c r="I23" s="4"/>
    </row>
    <row r="24" spans="1:9" ht="15">
      <c r="A24" s="381"/>
      <c r="B24" s="382"/>
      <c r="C24" s="87"/>
      <c r="D24" s="87"/>
      <c r="E24" s="87"/>
      <c r="F24" s="87"/>
      <c r="G24" s="87"/>
      <c r="H24" s="4"/>
      <c r="I24" s="4"/>
    </row>
    <row r="25" spans="1:9" ht="15">
      <c r="A25" s="381"/>
      <c r="B25" s="382"/>
      <c r="C25" s="87"/>
      <c r="D25" s="87"/>
      <c r="E25" s="87"/>
      <c r="F25" s="87"/>
      <c r="G25" s="87"/>
      <c r="H25" s="4"/>
      <c r="I25" s="4"/>
    </row>
    <row r="26" spans="1:9" ht="15">
      <c r="A26" s="381"/>
      <c r="B26" s="382"/>
      <c r="C26" s="87"/>
      <c r="D26" s="87"/>
      <c r="E26" s="87"/>
      <c r="F26" s="87"/>
      <c r="G26" s="87"/>
      <c r="H26" s="4"/>
      <c r="I26" s="4"/>
    </row>
    <row r="27" spans="1:9" ht="15">
      <c r="A27" s="381"/>
      <c r="B27" s="382"/>
      <c r="C27" s="87"/>
      <c r="D27" s="87"/>
      <c r="E27" s="87"/>
      <c r="F27" s="87"/>
      <c r="G27" s="87"/>
      <c r="H27" s="4"/>
      <c r="I27" s="4"/>
    </row>
    <row r="28" spans="1:9" ht="15">
      <c r="A28" s="381"/>
      <c r="B28" s="382"/>
      <c r="C28" s="87"/>
      <c r="D28" s="87"/>
      <c r="E28" s="87"/>
      <c r="F28" s="87"/>
      <c r="G28" s="87"/>
      <c r="H28" s="4"/>
      <c r="I28" s="4"/>
    </row>
    <row r="29" spans="1:9" ht="15">
      <c r="A29" s="381"/>
      <c r="B29" s="382"/>
      <c r="C29" s="87"/>
      <c r="D29" s="87"/>
      <c r="E29" s="87"/>
      <c r="F29" s="87"/>
      <c r="G29" s="87"/>
      <c r="H29" s="4"/>
      <c r="I29" s="4"/>
    </row>
    <row r="30" spans="1:9" ht="15">
      <c r="A30" s="381"/>
      <c r="B30" s="382"/>
      <c r="C30" s="87"/>
      <c r="D30" s="87"/>
      <c r="E30" s="87"/>
      <c r="F30" s="87"/>
      <c r="G30" s="87"/>
      <c r="H30" s="4"/>
      <c r="I30" s="4"/>
    </row>
    <row r="31" spans="1:9" ht="15">
      <c r="A31" s="381"/>
      <c r="B31" s="382"/>
      <c r="C31" s="87"/>
      <c r="D31" s="87"/>
      <c r="E31" s="87"/>
      <c r="F31" s="87"/>
      <c r="G31" s="87"/>
      <c r="H31" s="4"/>
      <c r="I31" s="4"/>
    </row>
    <row r="32" spans="1:9" ht="15">
      <c r="A32" s="381"/>
      <c r="B32" s="382"/>
      <c r="C32" s="87"/>
      <c r="D32" s="87"/>
      <c r="E32" s="87"/>
      <c r="F32" s="87"/>
      <c r="G32" s="87"/>
      <c r="H32" s="4"/>
      <c r="I32" s="4"/>
    </row>
    <row r="33" spans="1:9" ht="15">
      <c r="A33" s="381"/>
      <c r="B33" s="382"/>
      <c r="C33" s="87"/>
      <c r="D33" s="87"/>
      <c r="E33" s="87"/>
      <c r="F33" s="87"/>
      <c r="G33" s="87"/>
      <c r="H33" s="4"/>
      <c r="I33" s="4"/>
    </row>
    <row r="34" spans="1:9" ht="15">
      <c r="A34" s="381"/>
      <c r="B34" s="383"/>
      <c r="C34" s="99"/>
      <c r="D34" s="99"/>
      <c r="E34" s="99"/>
      <c r="F34" s="99"/>
      <c r="G34" s="99" t="s">
        <v>339</v>
      </c>
      <c r="H34" s="86">
        <f>SUM(H9:H33)</f>
        <v>0</v>
      </c>
      <c r="I34" s="86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4" t="s">
        <v>479</v>
      </c>
      <c r="B36" s="44"/>
      <c r="C36" s="44"/>
      <c r="D36" s="44"/>
      <c r="E36" s="44"/>
      <c r="F36" s="44"/>
      <c r="G36" s="2"/>
      <c r="H36" s="2"/>
    </row>
    <row r="37" spans="1:9" ht="15">
      <c r="A37" s="214"/>
      <c r="B37" s="44"/>
      <c r="C37" s="44"/>
      <c r="D37" s="44"/>
      <c r="E37" s="44"/>
      <c r="F37" s="44"/>
      <c r="G37" s="2"/>
      <c r="H37" s="2"/>
    </row>
    <row r="38" spans="1:9" ht="15">
      <c r="A38" s="214"/>
      <c r="B38" s="2"/>
      <c r="C38" s="2"/>
      <c r="D38" s="2"/>
      <c r="E38" s="2"/>
      <c r="F38" s="2"/>
      <c r="G38" s="2"/>
      <c r="H38" s="2"/>
    </row>
    <row r="39" spans="1:9" ht="15">
      <c r="A39" s="214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9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9"/>
      <c r="B44" s="69" t="s">
        <v>271</v>
      </c>
      <c r="C44" s="69"/>
      <c r="D44" s="69"/>
      <c r="E44" s="69"/>
      <c r="F44" s="69"/>
      <c r="G44" s="2"/>
      <c r="H44" s="12"/>
    </row>
    <row r="45" spans="1:9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5"/>
      <c r="B46" s="65" t="s">
        <v>139</v>
      </c>
      <c r="C46" s="65"/>
      <c r="D46" s="65"/>
      <c r="E46" s="65"/>
      <c r="F46" s="65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4" customWidth="1"/>
    <col min="2" max="2" width="13.140625" style="184" customWidth="1"/>
    <col min="3" max="3" width="15.140625" style="184" customWidth="1"/>
    <col min="4" max="4" width="18" style="184" customWidth="1"/>
    <col min="5" max="5" width="20.5703125" style="184" customWidth="1"/>
    <col min="6" max="6" width="21.28515625" style="184" customWidth="1"/>
    <col min="7" max="7" width="15.140625" style="184" customWidth="1"/>
    <col min="8" max="8" width="15.5703125" style="184" customWidth="1"/>
    <col min="9" max="9" width="13.42578125" style="184" customWidth="1"/>
    <col min="10" max="10" width="0" style="184" hidden="1" customWidth="1"/>
    <col min="11" max="16384" width="9.140625" style="184"/>
  </cols>
  <sheetData>
    <row r="1" spans="1:10" ht="15">
      <c r="A1" s="74" t="s">
        <v>480</v>
      </c>
      <c r="B1" s="74"/>
      <c r="C1" s="77"/>
      <c r="D1" s="77"/>
      <c r="E1" s="77"/>
      <c r="F1" s="77"/>
      <c r="G1" s="470" t="s">
        <v>109</v>
      </c>
      <c r="H1" s="470"/>
    </row>
    <row r="2" spans="1:10" ht="15">
      <c r="A2" s="76" t="s">
        <v>140</v>
      </c>
      <c r="B2" s="74"/>
      <c r="C2" s="77"/>
      <c r="D2" s="77"/>
      <c r="E2" s="77"/>
      <c r="F2" s="77"/>
      <c r="G2" s="468" t="s">
        <v>709</v>
      </c>
      <c r="H2" s="469"/>
    </row>
    <row r="3" spans="1:10" ht="15">
      <c r="A3" s="76"/>
      <c r="B3" s="76"/>
      <c r="C3" s="76"/>
      <c r="D3" s="76"/>
      <c r="E3" s="76"/>
      <c r="F3" s="76"/>
      <c r="G3" s="286"/>
      <c r="H3" s="286"/>
    </row>
    <row r="4" spans="1:10" ht="15">
      <c r="A4" s="77" t="s">
        <v>274</v>
      </c>
      <c r="B4" s="77"/>
      <c r="C4" s="77"/>
      <c r="D4" s="77"/>
      <c r="E4" s="77"/>
      <c r="F4" s="77"/>
      <c r="G4" s="76"/>
      <c r="H4" s="76"/>
    </row>
    <row r="5" spans="1:10" ht="15.75">
      <c r="A5" s="348"/>
      <c r="B5" s="449" t="s">
        <v>679</v>
      </c>
      <c r="C5" s="450"/>
      <c r="D5" s="76"/>
      <c r="E5" s="2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85"/>
      <c r="B7" s="285"/>
      <c r="C7" s="285"/>
      <c r="D7" s="285"/>
      <c r="E7" s="285"/>
      <c r="F7" s="285"/>
      <c r="G7" s="78"/>
      <c r="H7" s="78"/>
    </row>
    <row r="8" spans="1:10" ht="30">
      <c r="A8" s="90" t="s">
        <v>64</v>
      </c>
      <c r="B8" s="90" t="s">
        <v>340</v>
      </c>
      <c r="C8" s="90" t="s">
        <v>341</v>
      </c>
      <c r="D8" s="90" t="s">
        <v>227</v>
      </c>
      <c r="E8" s="90" t="s">
        <v>349</v>
      </c>
      <c r="F8" s="90" t="s">
        <v>342</v>
      </c>
      <c r="G8" s="79" t="s">
        <v>10</v>
      </c>
      <c r="H8" s="79" t="s">
        <v>9</v>
      </c>
      <c r="J8" s="229" t="s">
        <v>348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29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347</v>
      </c>
      <c r="G34" s="86">
        <f>SUM(G9:G33)</f>
        <v>0</v>
      </c>
      <c r="H34" s="86">
        <f>SUM(H9:H33)</f>
        <v>0</v>
      </c>
    </row>
    <row r="35" spans="1:9" ht="15">
      <c r="A35" s="227"/>
      <c r="B35" s="227"/>
      <c r="C35" s="227"/>
      <c r="D35" s="227"/>
      <c r="E35" s="227"/>
      <c r="F35" s="227"/>
      <c r="G35" s="227"/>
      <c r="H35" s="183"/>
      <c r="I35" s="183"/>
    </row>
    <row r="36" spans="1:9" ht="15">
      <c r="A36" s="228" t="s">
        <v>481</v>
      </c>
      <c r="B36" s="228"/>
      <c r="C36" s="227"/>
      <c r="D36" s="227"/>
      <c r="E36" s="227"/>
      <c r="F36" s="227"/>
      <c r="G36" s="227"/>
      <c r="H36" s="183"/>
      <c r="I36" s="183"/>
    </row>
    <row r="37" spans="1:9" ht="15">
      <c r="A37" s="228"/>
      <c r="B37" s="228"/>
      <c r="C37" s="227"/>
      <c r="D37" s="227"/>
      <c r="E37" s="227"/>
      <c r="F37" s="227"/>
      <c r="G37" s="227"/>
      <c r="H37" s="183"/>
      <c r="I37" s="183"/>
    </row>
    <row r="38" spans="1:9" ht="15">
      <c r="A38" s="228"/>
      <c r="B38" s="228"/>
      <c r="C38" s="183"/>
      <c r="D38" s="183"/>
      <c r="E38" s="183"/>
      <c r="F38" s="183"/>
      <c r="G38" s="183"/>
      <c r="H38" s="183"/>
      <c r="I38" s="183"/>
    </row>
    <row r="39" spans="1:9" ht="15">
      <c r="A39" s="228"/>
      <c r="B39" s="228"/>
      <c r="C39" s="183"/>
      <c r="D39" s="183"/>
      <c r="E39" s="183"/>
      <c r="F39" s="183"/>
      <c r="G39" s="183"/>
      <c r="H39" s="183"/>
      <c r="I39" s="183"/>
    </row>
    <row r="40" spans="1:9">
      <c r="A40" s="224"/>
      <c r="B40" s="224"/>
      <c r="C40" s="224"/>
      <c r="D40" s="224"/>
      <c r="E40" s="224"/>
      <c r="F40" s="224"/>
      <c r="G40" s="224"/>
      <c r="H40" s="224"/>
      <c r="I40" s="224"/>
    </row>
    <row r="41" spans="1:9" ht="15">
      <c r="A41" s="189" t="s">
        <v>107</v>
      </c>
      <c r="B41" s="189"/>
      <c r="C41" s="183"/>
      <c r="D41" s="183"/>
      <c r="E41" s="183"/>
      <c r="F41" s="183"/>
      <c r="G41" s="183"/>
      <c r="H41" s="183"/>
      <c r="I41" s="183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>
      <c r="A43" s="183"/>
      <c r="B43" s="183"/>
      <c r="C43" s="183"/>
      <c r="D43" s="183"/>
      <c r="E43" s="183"/>
      <c r="F43" s="183"/>
      <c r="G43" s="183"/>
      <c r="H43" s="183"/>
      <c r="I43" s="190"/>
    </row>
    <row r="44" spans="1:9" ht="15">
      <c r="A44" s="189"/>
      <c r="B44" s="189"/>
      <c r="C44" s="189" t="s">
        <v>434</v>
      </c>
      <c r="D44" s="189"/>
      <c r="E44" s="227"/>
      <c r="F44" s="189"/>
      <c r="G44" s="189"/>
      <c r="H44" s="183"/>
      <c r="I44" s="190"/>
    </row>
    <row r="45" spans="1:9" ht="15">
      <c r="A45" s="183"/>
      <c r="B45" s="183"/>
      <c r="C45" s="183" t="s">
        <v>270</v>
      </c>
      <c r="D45" s="183"/>
      <c r="E45" s="183"/>
      <c r="F45" s="183"/>
      <c r="G45" s="183"/>
      <c r="H45" s="183"/>
      <c r="I45" s="190"/>
    </row>
    <row r="46" spans="1:9">
      <c r="A46" s="191"/>
      <c r="B46" s="191"/>
      <c r="C46" s="191" t="s">
        <v>139</v>
      </c>
      <c r="D46" s="191"/>
      <c r="E46" s="191"/>
      <c r="F46" s="191"/>
      <c r="G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84" customWidth="1"/>
    <col min="2" max="2" width="27.5703125" style="184" customWidth="1"/>
    <col min="3" max="3" width="19.28515625" style="184" customWidth="1"/>
    <col min="4" max="4" width="16.85546875" style="184" customWidth="1"/>
    <col min="5" max="5" width="13.140625" style="184" customWidth="1"/>
    <col min="6" max="6" width="17" style="184" customWidth="1"/>
    <col min="7" max="7" width="13.7109375" style="184" customWidth="1"/>
    <col min="8" max="8" width="19.42578125" style="184" bestFit="1" customWidth="1"/>
    <col min="9" max="9" width="18.5703125" style="184" bestFit="1" customWidth="1"/>
    <col min="10" max="10" width="16.7109375" style="184" customWidth="1"/>
    <col min="11" max="11" width="17.7109375" style="184" customWidth="1"/>
    <col min="12" max="12" width="12.85546875" style="184" customWidth="1"/>
    <col min="13" max="16384" width="9.140625" style="184"/>
  </cols>
  <sheetData>
    <row r="2" spans="1:12" ht="15">
      <c r="A2" s="473" t="s">
        <v>482</v>
      </c>
      <c r="B2" s="473"/>
      <c r="C2" s="473"/>
      <c r="D2" s="473"/>
      <c r="E2" s="371"/>
      <c r="F2" s="77"/>
      <c r="G2" s="77"/>
      <c r="H2" s="77"/>
      <c r="I2" s="77"/>
      <c r="J2" s="286"/>
      <c r="K2" s="287"/>
      <c r="L2" s="287" t="s">
        <v>109</v>
      </c>
    </row>
    <row r="3" spans="1:12" ht="15">
      <c r="A3" s="76" t="s">
        <v>140</v>
      </c>
      <c r="B3" s="74"/>
      <c r="C3" s="77"/>
      <c r="D3" s="77"/>
      <c r="E3" s="77"/>
      <c r="F3" s="77"/>
      <c r="G3" s="77"/>
      <c r="H3" s="77"/>
      <c r="I3" s="77"/>
      <c r="J3" s="286"/>
      <c r="K3" s="468" t="s">
        <v>709</v>
      </c>
      <c r="L3" s="469"/>
    </row>
    <row r="4" spans="1:12" ht="15">
      <c r="A4" s="76"/>
      <c r="B4" s="76"/>
      <c r="C4" s="74"/>
      <c r="D4" s="74"/>
      <c r="E4" s="74"/>
      <c r="F4" s="74"/>
      <c r="G4" s="74"/>
      <c r="H4" s="74"/>
      <c r="I4" s="74"/>
      <c r="J4" s="286"/>
      <c r="K4" s="286"/>
      <c r="L4" s="286"/>
    </row>
    <row r="5" spans="1:12" ht="15">
      <c r="A5" s="77" t="s">
        <v>274</v>
      </c>
      <c r="B5" s="77"/>
      <c r="C5" s="77"/>
      <c r="D5" s="77"/>
      <c r="E5" s="77"/>
      <c r="F5" s="77"/>
      <c r="G5" s="77"/>
      <c r="H5" s="77"/>
      <c r="I5" s="77"/>
      <c r="J5" s="76"/>
      <c r="K5" s="76"/>
      <c r="L5" s="76"/>
    </row>
    <row r="6" spans="1:12" ht="15.75">
      <c r="A6" s="348"/>
      <c r="B6" s="449" t="s">
        <v>679</v>
      </c>
      <c r="C6" s="450"/>
      <c r="D6" s="76"/>
      <c r="E6" s="2"/>
      <c r="F6" s="80"/>
      <c r="G6" s="80"/>
      <c r="H6" s="80"/>
      <c r="I6" s="80"/>
      <c r="J6" s="81"/>
      <c r="K6" s="81"/>
    </row>
    <row r="7" spans="1:12" ht="15">
      <c r="A7" s="77"/>
      <c r="B7" s="77"/>
      <c r="C7" s="77"/>
      <c r="D7" s="77"/>
      <c r="E7" s="77"/>
      <c r="F7" s="77"/>
      <c r="G7" s="77"/>
      <c r="H7" s="77"/>
      <c r="I7" s="77"/>
      <c r="J7" s="76"/>
      <c r="K7" s="76"/>
      <c r="L7" s="76"/>
    </row>
    <row r="8" spans="1:12" ht="15">
      <c r="A8" s="285"/>
      <c r="B8" s="285"/>
      <c r="C8" s="285"/>
      <c r="D8" s="285"/>
      <c r="E8" s="285"/>
      <c r="F8" s="285"/>
      <c r="G8" s="285"/>
      <c r="H8" s="285"/>
      <c r="I8" s="285"/>
      <c r="J8" s="78"/>
      <c r="K8" s="78"/>
      <c r="L8" s="78"/>
    </row>
    <row r="9" spans="1:12" ht="45">
      <c r="A9" s="90" t="s">
        <v>64</v>
      </c>
      <c r="B9" s="90" t="s">
        <v>483</v>
      </c>
      <c r="C9" s="90" t="s">
        <v>484</v>
      </c>
      <c r="D9" s="90" t="s">
        <v>485</v>
      </c>
      <c r="E9" s="90" t="s">
        <v>486</v>
      </c>
      <c r="F9" s="90" t="s">
        <v>487</v>
      </c>
      <c r="G9" s="90" t="s">
        <v>488</v>
      </c>
      <c r="H9" s="90" t="s">
        <v>489</v>
      </c>
      <c r="I9" s="90" t="s">
        <v>490</v>
      </c>
      <c r="J9" s="90" t="s">
        <v>491</v>
      </c>
      <c r="K9" s="90" t="s">
        <v>492</v>
      </c>
      <c r="L9" s="90" t="s">
        <v>318</v>
      </c>
    </row>
    <row r="10" spans="1:12" ht="15">
      <c r="A10" s="98">
        <v>1</v>
      </c>
      <c r="B10" s="372"/>
      <c r="C10" s="98"/>
      <c r="D10" s="98"/>
      <c r="E10" s="98"/>
      <c r="F10" s="98"/>
      <c r="G10" s="98"/>
      <c r="H10" s="98"/>
      <c r="I10" s="98"/>
      <c r="J10" s="4"/>
      <c r="K10" s="4"/>
      <c r="L10" s="98"/>
    </row>
    <row r="11" spans="1:12" ht="15">
      <c r="A11" s="98">
        <v>2</v>
      </c>
      <c r="B11" s="372"/>
      <c r="C11" s="98"/>
      <c r="D11" s="98"/>
      <c r="E11" s="98"/>
      <c r="F11" s="98"/>
      <c r="G11" s="98"/>
      <c r="H11" s="98"/>
      <c r="I11" s="98"/>
      <c r="J11" s="4"/>
      <c r="K11" s="4"/>
      <c r="L11" s="98"/>
    </row>
    <row r="12" spans="1:12" ht="15">
      <c r="A12" s="98">
        <v>3</v>
      </c>
      <c r="B12" s="372"/>
      <c r="C12" s="87"/>
      <c r="D12" s="87"/>
      <c r="E12" s="87"/>
      <c r="F12" s="87"/>
      <c r="G12" s="87"/>
      <c r="H12" s="87"/>
      <c r="I12" s="87"/>
      <c r="J12" s="4"/>
      <c r="K12" s="4"/>
      <c r="L12" s="87"/>
    </row>
    <row r="13" spans="1:12" ht="15">
      <c r="A13" s="98">
        <v>4</v>
      </c>
      <c r="B13" s="372"/>
      <c r="C13" s="87"/>
      <c r="D13" s="87"/>
      <c r="E13" s="87"/>
      <c r="F13" s="87"/>
      <c r="G13" s="87"/>
      <c r="H13" s="87"/>
      <c r="I13" s="87"/>
      <c r="J13" s="4"/>
      <c r="K13" s="4"/>
      <c r="L13" s="87"/>
    </row>
    <row r="14" spans="1:12" ht="15">
      <c r="A14" s="98">
        <v>5</v>
      </c>
      <c r="B14" s="372"/>
      <c r="C14" s="87"/>
      <c r="D14" s="87"/>
      <c r="E14" s="87"/>
      <c r="F14" s="87"/>
      <c r="G14" s="87"/>
      <c r="H14" s="87"/>
      <c r="I14" s="87"/>
      <c r="J14" s="4"/>
      <c r="K14" s="4"/>
      <c r="L14" s="87"/>
    </row>
    <row r="15" spans="1:12" ht="15">
      <c r="A15" s="98">
        <v>6</v>
      </c>
      <c r="B15" s="372"/>
      <c r="C15" s="87"/>
      <c r="D15" s="87"/>
      <c r="E15" s="87"/>
      <c r="F15" s="87"/>
      <c r="G15" s="87"/>
      <c r="H15" s="87"/>
      <c r="I15" s="87"/>
      <c r="J15" s="4"/>
      <c r="K15" s="4"/>
      <c r="L15" s="87"/>
    </row>
    <row r="16" spans="1:12" ht="15">
      <c r="A16" s="98">
        <v>7</v>
      </c>
      <c r="B16" s="372"/>
      <c r="C16" s="87"/>
      <c r="D16" s="87"/>
      <c r="E16" s="87"/>
      <c r="F16" s="87"/>
      <c r="G16" s="87"/>
      <c r="H16" s="87"/>
      <c r="I16" s="87"/>
      <c r="J16" s="4"/>
      <c r="K16" s="4"/>
      <c r="L16" s="87"/>
    </row>
    <row r="17" spans="1:12" ht="15">
      <c r="A17" s="98">
        <v>8</v>
      </c>
      <c r="B17" s="372"/>
      <c r="C17" s="87"/>
      <c r="D17" s="87"/>
      <c r="E17" s="87"/>
      <c r="F17" s="87"/>
      <c r="G17" s="87"/>
      <c r="H17" s="87"/>
      <c r="I17" s="87"/>
      <c r="J17" s="4"/>
      <c r="K17" s="4"/>
      <c r="L17" s="87"/>
    </row>
    <row r="18" spans="1:12" ht="15">
      <c r="A18" s="98">
        <v>9</v>
      </c>
      <c r="B18" s="372"/>
      <c r="C18" s="87"/>
      <c r="D18" s="87"/>
      <c r="E18" s="87"/>
      <c r="F18" s="87"/>
      <c r="G18" s="87"/>
      <c r="H18" s="87"/>
      <c r="I18" s="87"/>
      <c r="J18" s="4"/>
      <c r="K18" s="4"/>
      <c r="L18" s="87"/>
    </row>
    <row r="19" spans="1:12" ht="15">
      <c r="A19" s="98">
        <v>10</v>
      </c>
      <c r="B19" s="372"/>
      <c r="C19" s="87"/>
      <c r="D19" s="87"/>
      <c r="E19" s="87"/>
      <c r="F19" s="87"/>
      <c r="G19" s="87"/>
      <c r="H19" s="87"/>
      <c r="I19" s="87"/>
      <c r="J19" s="4"/>
      <c r="K19" s="4"/>
      <c r="L19" s="87"/>
    </row>
    <row r="20" spans="1:12" ht="15">
      <c r="A20" s="98">
        <v>11</v>
      </c>
      <c r="B20" s="372"/>
      <c r="C20" s="87"/>
      <c r="D20" s="87"/>
      <c r="E20" s="87"/>
      <c r="F20" s="87"/>
      <c r="G20" s="87"/>
      <c r="H20" s="87"/>
      <c r="I20" s="87"/>
      <c r="J20" s="4"/>
      <c r="K20" s="4"/>
      <c r="L20" s="87"/>
    </row>
    <row r="21" spans="1:12" ht="15">
      <c r="A21" s="98">
        <v>12</v>
      </c>
      <c r="B21" s="372"/>
      <c r="C21" s="87"/>
      <c r="D21" s="87"/>
      <c r="E21" s="87"/>
      <c r="F21" s="87"/>
      <c r="G21" s="87"/>
      <c r="H21" s="87"/>
      <c r="I21" s="87"/>
      <c r="J21" s="4"/>
      <c r="K21" s="4"/>
      <c r="L21" s="87"/>
    </row>
    <row r="22" spans="1:12" ht="15">
      <c r="A22" s="98">
        <v>13</v>
      </c>
      <c r="B22" s="372"/>
      <c r="C22" s="87"/>
      <c r="D22" s="87"/>
      <c r="E22" s="87"/>
      <c r="F22" s="87"/>
      <c r="G22" s="87"/>
      <c r="H22" s="87"/>
      <c r="I22" s="87"/>
      <c r="J22" s="4"/>
      <c r="K22" s="4"/>
      <c r="L22" s="87"/>
    </row>
    <row r="23" spans="1:12" ht="15">
      <c r="A23" s="98">
        <v>14</v>
      </c>
      <c r="B23" s="372"/>
      <c r="C23" s="87"/>
      <c r="D23" s="87"/>
      <c r="E23" s="87"/>
      <c r="F23" s="87"/>
      <c r="G23" s="87"/>
      <c r="H23" s="87"/>
      <c r="I23" s="87"/>
      <c r="J23" s="4"/>
      <c r="K23" s="4"/>
      <c r="L23" s="87"/>
    </row>
    <row r="24" spans="1:12" ht="15">
      <c r="A24" s="98">
        <v>15</v>
      </c>
      <c r="B24" s="372"/>
      <c r="C24" s="87"/>
      <c r="D24" s="87"/>
      <c r="E24" s="87"/>
      <c r="F24" s="87"/>
      <c r="G24" s="87"/>
      <c r="H24" s="87"/>
      <c r="I24" s="87"/>
      <c r="J24" s="4"/>
      <c r="K24" s="4"/>
      <c r="L24" s="87"/>
    </row>
    <row r="25" spans="1:12" ht="15">
      <c r="A25" s="98">
        <v>16</v>
      </c>
      <c r="B25" s="372"/>
      <c r="C25" s="87"/>
      <c r="D25" s="87"/>
      <c r="E25" s="87"/>
      <c r="F25" s="87"/>
      <c r="G25" s="87"/>
      <c r="H25" s="87"/>
      <c r="I25" s="87"/>
      <c r="J25" s="4"/>
      <c r="K25" s="4"/>
      <c r="L25" s="87"/>
    </row>
    <row r="26" spans="1:12" ht="15">
      <c r="A26" s="98">
        <v>17</v>
      </c>
      <c r="B26" s="372"/>
      <c r="C26" s="87"/>
      <c r="D26" s="87"/>
      <c r="E26" s="87"/>
      <c r="F26" s="87"/>
      <c r="G26" s="87"/>
      <c r="H26" s="87"/>
      <c r="I26" s="87"/>
      <c r="J26" s="4"/>
      <c r="K26" s="4"/>
      <c r="L26" s="87"/>
    </row>
    <row r="27" spans="1:12" ht="15">
      <c r="A27" s="98">
        <v>18</v>
      </c>
      <c r="B27" s="372"/>
      <c r="C27" s="87"/>
      <c r="D27" s="87"/>
      <c r="E27" s="87"/>
      <c r="F27" s="87"/>
      <c r="G27" s="87"/>
      <c r="H27" s="87"/>
      <c r="I27" s="87"/>
      <c r="J27" s="4"/>
      <c r="K27" s="4"/>
      <c r="L27" s="87"/>
    </row>
    <row r="28" spans="1:12" ht="15">
      <c r="A28" s="98">
        <v>19</v>
      </c>
      <c r="B28" s="372"/>
      <c r="C28" s="87"/>
      <c r="D28" s="87"/>
      <c r="E28" s="87"/>
      <c r="F28" s="87"/>
      <c r="G28" s="87"/>
      <c r="H28" s="87"/>
      <c r="I28" s="87"/>
      <c r="J28" s="4"/>
      <c r="K28" s="4"/>
      <c r="L28" s="87"/>
    </row>
    <row r="29" spans="1:12" ht="15">
      <c r="A29" s="98">
        <v>20</v>
      </c>
      <c r="B29" s="372"/>
      <c r="C29" s="87"/>
      <c r="D29" s="87"/>
      <c r="E29" s="87"/>
      <c r="F29" s="87"/>
      <c r="G29" s="87"/>
      <c r="H29" s="87"/>
      <c r="I29" s="87"/>
      <c r="J29" s="4"/>
      <c r="K29" s="4"/>
      <c r="L29" s="87"/>
    </row>
    <row r="30" spans="1:12" ht="15">
      <c r="A30" s="98">
        <v>21</v>
      </c>
      <c r="B30" s="372"/>
      <c r="C30" s="87"/>
      <c r="D30" s="87"/>
      <c r="E30" s="87"/>
      <c r="F30" s="87"/>
      <c r="G30" s="87"/>
      <c r="H30" s="87"/>
      <c r="I30" s="87"/>
      <c r="J30" s="4"/>
      <c r="K30" s="4"/>
      <c r="L30" s="87"/>
    </row>
    <row r="31" spans="1:12" ht="15">
      <c r="A31" s="98">
        <v>22</v>
      </c>
      <c r="B31" s="372"/>
      <c r="C31" s="87"/>
      <c r="D31" s="87"/>
      <c r="E31" s="87"/>
      <c r="F31" s="87"/>
      <c r="G31" s="87"/>
      <c r="H31" s="87"/>
      <c r="I31" s="87"/>
      <c r="J31" s="4"/>
      <c r="K31" s="4"/>
      <c r="L31" s="87"/>
    </row>
    <row r="32" spans="1:12" ht="15">
      <c r="A32" s="98">
        <v>23</v>
      </c>
      <c r="B32" s="372"/>
      <c r="C32" s="87"/>
      <c r="D32" s="87"/>
      <c r="E32" s="87"/>
      <c r="F32" s="87"/>
      <c r="G32" s="87"/>
      <c r="H32" s="87"/>
      <c r="I32" s="87"/>
      <c r="J32" s="4"/>
      <c r="K32" s="4"/>
      <c r="L32" s="87"/>
    </row>
    <row r="33" spans="1:12" ht="15">
      <c r="A33" s="98">
        <v>24</v>
      </c>
      <c r="B33" s="372"/>
      <c r="C33" s="87"/>
      <c r="D33" s="87"/>
      <c r="E33" s="87"/>
      <c r="F33" s="87"/>
      <c r="G33" s="87"/>
      <c r="H33" s="87"/>
      <c r="I33" s="87"/>
      <c r="J33" s="4"/>
      <c r="K33" s="4"/>
      <c r="L33" s="87"/>
    </row>
    <row r="34" spans="1:12" ht="15">
      <c r="A34" s="87" t="s">
        <v>276</v>
      </c>
      <c r="B34" s="372"/>
      <c r="C34" s="87"/>
      <c r="D34" s="87"/>
      <c r="E34" s="87"/>
      <c r="F34" s="87"/>
      <c r="G34" s="87"/>
      <c r="H34" s="87"/>
      <c r="I34" s="87"/>
      <c r="J34" s="4"/>
      <c r="K34" s="4"/>
      <c r="L34" s="87"/>
    </row>
    <row r="35" spans="1:12" ht="15">
      <c r="A35" s="87"/>
      <c r="B35" s="372"/>
      <c r="C35" s="99"/>
      <c r="D35" s="99"/>
      <c r="E35" s="99"/>
      <c r="F35" s="99"/>
      <c r="G35" s="87"/>
      <c r="H35" s="87"/>
      <c r="I35" s="87"/>
      <c r="J35" s="87" t="s">
        <v>493</v>
      </c>
      <c r="K35" s="86">
        <f>SUM(K10:K34)</f>
        <v>0</v>
      </c>
      <c r="L35" s="87"/>
    </row>
    <row r="36" spans="1:12" ht="15">
      <c r="A36" s="227"/>
      <c r="B36" s="227"/>
      <c r="C36" s="227"/>
      <c r="D36" s="227"/>
      <c r="E36" s="227"/>
      <c r="F36" s="227"/>
      <c r="G36" s="227"/>
      <c r="H36" s="227"/>
      <c r="I36" s="227"/>
      <c r="J36" s="227"/>
      <c r="K36" s="183"/>
    </row>
    <row r="37" spans="1:12" ht="15">
      <c r="A37" s="228" t="s">
        <v>494</v>
      </c>
      <c r="B37" s="228"/>
      <c r="C37" s="227"/>
      <c r="D37" s="227"/>
      <c r="E37" s="227"/>
      <c r="F37" s="227"/>
      <c r="G37" s="227"/>
      <c r="H37" s="227"/>
      <c r="I37" s="227"/>
      <c r="J37" s="227"/>
      <c r="K37" s="183"/>
    </row>
    <row r="38" spans="1:12" ht="15">
      <c r="A38" s="228" t="s">
        <v>495</v>
      </c>
      <c r="B38" s="228"/>
      <c r="C38" s="227"/>
      <c r="D38" s="227"/>
      <c r="E38" s="227"/>
      <c r="F38" s="227"/>
      <c r="G38" s="227"/>
      <c r="H38" s="227"/>
      <c r="I38" s="227"/>
      <c r="J38" s="227"/>
      <c r="K38" s="183"/>
    </row>
    <row r="39" spans="1:12" ht="15">
      <c r="A39" s="214" t="s">
        <v>496</v>
      </c>
      <c r="B39" s="228"/>
      <c r="C39" s="183"/>
      <c r="D39" s="183"/>
      <c r="E39" s="183"/>
      <c r="F39" s="183"/>
      <c r="G39" s="183"/>
      <c r="H39" s="183"/>
      <c r="I39" s="183"/>
      <c r="J39" s="183"/>
      <c r="K39" s="183"/>
    </row>
    <row r="40" spans="1:12" ht="15">
      <c r="A40" s="214" t="s">
        <v>497</v>
      </c>
      <c r="B40" s="228"/>
      <c r="C40" s="183"/>
      <c r="D40" s="183"/>
      <c r="E40" s="183"/>
      <c r="F40" s="183"/>
      <c r="G40" s="183"/>
      <c r="H40" s="183"/>
      <c r="I40" s="183"/>
      <c r="J40" s="183"/>
      <c r="K40" s="183"/>
    </row>
    <row r="41" spans="1:12" ht="15" customHeight="1">
      <c r="A41" s="478" t="s">
        <v>514</v>
      </c>
      <c r="B41" s="478"/>
      <c r="C41" s="478"/>
      <c r="D41" s="478"/>
      <c r="E41" s="478"/>
      <c r="F41" s="478"/>
      <c r="G41" s="478"/>
      <c r="H41" s="478"/>
      <c r="I41" s="478"/>
      <c r="J41" s="478"/>
      <c r="K41" s="478"/>
    </row>
    <row r="42" spans="1:12" ht="15" customHeight="1">
      <c r="A42" s="478"/>
      <c r="B42" s="478"/>
      <c r="C42" s="478"/>
      <c r="D42" s="478"/>
      <c r="E42" s="478"/>
      <c r="F42" s="478"/>
      <c r="G42" s="478"/>
      <c r="H42" s="478"/>
      <c r="I42" s="478"/>
      <c r="J42" s="478"/>
      <c r="K42" s="478"/>
    </row>
    <row r="43" spans="1:12" ht="12.75" customHeight="1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</row>
    <row r="44" spans="1:12" ht="15">
      <c r="A44" s="474" t="s">
        <v>107</v>
      </c>
      <c r="B44" s="474"/>
      <c r="C44" s="373"/>
      <c r="D44" s="374"/>
      <c r="E44" s="374"/>
      <c r="F44" s="373"/>
      <c r="G44" s="373"/>
      <c r="H44" s="373"/>
      <c r="I44" s="373"/>
      <c r="J44" s="373"/>
      <c r="K44" s="183"/>
    </row>
    <row r="45" spans="1:12" ht="15">
      <c r="A45" s="373"/>
      <c r="B45" s="374"/>
      <c r="C45" s="373"/>
      <c r="D45" s="374"/>
      <c r="E45" s="374"/>
      <c r="F45" s="373"/>
      <c r="G45" s="373"/>
      <c r="H45" s="373"/>
      <c r="I45" s="373"/>
      <c r="J45" s="375"/>
      <c r="K45" s="183"/>
    </row>
    <row r="46" spans="1:12" ht="15" customHeight="1">
      <c r="A46" s="373"/>
      <c r="B46" s="374"/>
      <c r="C46" s="475" t="s">
        <v>268</v>
      </c>
      <c r="D46" s="475"/>
      <c r="E46" s="376"/>
      <c r="F46" s="377"/>
      <c r="G46" s="476" t="s">
        <v>498</v>
      </c>
      <c r="H46" s="476"/>
      <c r="I46" s="476"/>
      <c r="J46" s="378"/>
      <c r="K46" s="183"/>
    </row>
    <row r="47" spans="1:12" ht="15">
      <c r="A47" s="373"/>
      <c r="B47" s="374"/>
      <c r="C47" s="373"/>
      <c r="D47" s="374"/>
      <c r="E47" s="374"/>
      <c r="F47" s="373"/>
      <c r="G47" s="477"/>
      <c r="H47" s="477"/>
      <c r="I47" s="477"/>
      <c r="J47" s="378"/>
      <c r="K47" s="183"/>
    </row>
    <row r="48" spans="1:12" ht="15">
      <c r="A48" s="373"/>
      <c r="B48" s="374"/>
      <c r="C48" s="472" t="s">
        <v>139</v>
      </c>
      <c r="D48" s="472"/>
      <c r="E48" s="376"/>
      <c r="F48" s="377"/>
      <c r="G48" s="373"/>
      <c r="H48" s="373"/>
      <c r="I48" s="373"/>
      <c r="J48" s="373"/>
      <c r="K48" s="183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zoomScaleSheetLayoutView="80" workbookViewId="0">
      <selection activeCell="F10" sqref="F10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4" t="s">
        <v>458</v>
      </c>
      <c r="B1" s="76"/>
      <c r="C1" s="480" t="s">
        <v>109</v>
      </c>
      <c r="D1" s="480"/>
    </row>
    <row r="2" spans="1:5">
      <c r="A2" s="74" t="s">
        <v>459</v>
      </c>
      <c r="B2" s="76"/>
      <c r="C2" s="468" t="s">
        <v>709</v>
      </c>
      <c r="D2" s="469"/>
    </row>
    <row r="3" spans="1:5">
      <c r="A3" s="76" t="s">
        <v>140</v>
      </c>
      <c r="B3" s="76"/>
      <c r="C3" s="75"/>
      <c r="D3" s="75"/>
    </row>
    <row r="4" spans="1:5">
      <c r="A4" s="74"/>
      <c r="B4" s="76"/>
      <c r="C4" s="75"/>
      <c r="D4" s="75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7"/>
      <c r="D5" s="76"/>
      <c r="E5" s="5"/>
    </row>
    <row r="6" spans="1:5" ht="15.75">
      <c r="A6" s="348"/>
      <c r="B6" s="449" t="s">
        <v>679</v>
      </c>
      <c r="C6" s="450"/>
      <c r="D6" s="76"/>
    </row>
    <row r="7" spans="1:5">
      <c r="A7" s="77"/>
      <c r="B7" s="77"/>
      <c r="C7" s="77"/>
      <c r="D7" s="76"/>
      <c r="E7" s="5"/>
    </row>
    <row r="8" spans="1:5" s="6" customFormat="1">
      <c r="A8" s="100"/>
      <c r="B8" s="100"/>
      <c r="C8" s="78"/>
      <c r="D8" s="78"/>
    </row>
    <row r="9" spans="1:5" s="6" customFormat="1" ht="30">
      <c r="A9" s="106" t="s">
        <v>64</v>
      </c>
      <c r="B9" s="79" t="s">
        <v>11</v>
      </c>
      <c r="C9" s="79" t="s">
        <v>10</v>
      </c>
      <c r="D9" s="79" t="s">
        <v>9</v>
      </c>
    </row>
    <row r="10" spans="1:5" s="7" customFormat="1">
      <c r="A10" s="13">
        <v>1</v>
      </c>
      <c r="B10" s="13" t="s">
        <v>108</v>
      </c>
      <c r="C10" s="82">
        <f>SUM(C11,C14,C17,C20:C22)</f>
        <v>42198</v>
      </c>
      <c r="D10" s="82">
        <f>SUM(D11,D14,D17,D20:D22)</f>
        <v>42198</v>
      </c>
    </row>
    <row r="11" spans="1:5" s="9" customFormat="1" ht="18">
      <c r="A11" s="14">
        <v>1.1000000000000001</v>
      </c>
      <c r="B11" s="14" t="s">
        <v>68</v>
      </c>
      <c r="C11" s="82">
        <f>SUM(C12:C13)</f>
        <v>0</v>
      </c>
      <c r="D11" s="82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2">
        <f>SUM(C15:C16)</f>
        <v>0</v>
      </c>
      <c r="D14" s="82">
        <f>SUM(D15:D16)</f>
        <v>0</v>
      </c>
    </row>
    <row r="15" spans="1:5">
      <c r="A15" s="16" t="s">
        <v>32</v>
      </c>
      <c r="B15" s="16" t="s">
        <v>72</v>
      </c>
      <c r="C15" s="33"/>
      <c r="D15" s="34"/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82">
        <f>SUM(C18:C19)</f>
        <v>0</v>
      </c>
      <c r="D17" s="82">
        <f>SUM(D18:D19)</f>
        <v>0</v>
      </c>
    </row>
    <row r="18" spans="1:9">
      <c r="A18" s="16" t="s">
        <v>50</v>
      </c>
      <c r="B18" s="16" t="s">
        <v>75</v>
      </c>
      <c r="C18" s="33"/>
      <c r="D18" s="34"/>
    </row>
    <row r="19" spans="1:9">
      <c r="A19" s="16" t="s">
        <v>51</v>
      </c>
      <c r="B19" s="16" t="s">
        <v>76</v>
      </c>
      <c r="C19" s="33"/>
      <c r="D19" s="34"/>
    </row>
    <row r="20" spans="1:9">
      <c r="A20" s="14">
        <v>1.4</v>
      </c>
      <c r="B20" s="14" t="s">
        <v>77</v>
      </c>
      <c r="C20" s="33"/>
      <c r="D20" s="34"/>
    </row>
    <row r="21" spans="1:9">
      <c r="A21" s="14">
        <v>1.5</v>
      </c>
      <c r="B21" s="14" t="s">
        <v>78</v>
      </c>
      <c r="C21" s="40">
        <v>42198</v>
      </c>
      <c r="D21" s="40">
        <v>42198</v>
      </c>
    </row>
    <row r="22" spans="1:9">
      <c r="A22" s="14">
        <v>1.6</v>
      </c>
      <c r="B22" s="14" t="s">
        <v>8</v>
      </c>
      <c r="C22" s="33"/>
      <c r="D22" s="34"/>
    </row>
    <row r="25" spans="1:9" s="23" customFormat="1" ht="12.75"/>
    <row r="26" spans="1:9">
      <c r="A26" s="69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9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5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460</v>
      </c>
      <c r="B1" s="77"/>
      <c r="C1" s="470" t="s">
        <v>109</v>
      </c>
      <c r="D1" s="470"/>
      <c r="E1" s="91"/>
    </row>
    <row r="2" spans="1:5" s="6" customFormat="1">
      <c r="A2" s="74" t="s">
        <v>457</v>
      </c>
      <c r="B2" s="77"/>
      <c r="C2" s="468" t="s">
        <v>709</v>
      </c>
      <c r="D2" s="469"/>
      <c r="E2" s="91"/>
    </row>
    <row r="3" spans="1:5" s="6" customFormat="1">
      <c r="A3" s="76" t="s">
        <v>140</v>
      </c>
      <c r="B3" s="74"/>
      <c r="C3" s="160"/>
      <c r="D3" s="160"/>
      <c r="E3" s="91"/>
    </row>
    <row r="4" spans="1:5" s="6" customFormat="1">
      <c r="A4" s="76"/>
      <c r="B4" s="76"/>
      <c r="C4" s="160"/>
      <c r="D4" s="160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 ht="15.75">
      <c r="A6" s="348"/>
      <c r="B6" s="449" t="s">
        <v>679</v>
      </c>
      <c r="C6" s="450"/>
      <c r="D6" s="76"/>
    </row>
    <row r="7" spans="1:5">
      <c r="A7" s="77"/>
      <c r="B7" s="77"/>
      <c r="C7" s="76"/>
      <c r="D7" s="76"/>
      <c r="E7" s="92"/>
    </row>
    <row r="8" spans="1:5" s="6" customFormat="1">
      <c r="A8" s="159"/>
      <c r="B8" s="159"/>
      <c r="C8" s="78"/>
      <c r="D8" s="78"/>
      <c r="E8" s="91"/>
    </row>
    <row r="9" spans="1:5" s="6" customFormat="1" ht="30">
      <c r="A9" s="89" t="s">
        <v>64</v>
      </c>
      <c r="B9" s="89" t="s">
        <v>333</v>
      </c>
      <c r="C9" s="79" t="s">
        <v>10</v>
      </c>
      <c r="D9" s="79" t="s">
        <v>9</v>
      </c>
      <c r="E9" s="91"/>
    </row>
    <row r="10" spans="1:5" s="9" customFormat="1" ht="18">
      <c r="A10" s="98" t="s">
        <v>297</v>
      </c>
      <c r="B10" s="98"/>
      <c r="C10" s="4"/>
      <c r="D10" s="4"/>
      <c r="E10" s="93"/>
    </row>
    <row r="11" spans="1:5" s="10" customFormat="1">
      <c r="A11" s="98" t="s">
        <v>298</v>
      </c>
      <c r="B11" s="98"/>
      <c r="C11" s="4"/>
      <c r="D11" s="4"/>
      <c r="E11" s="94"/>
    </row>
    <row r="12" spans="1:5" s="10" customFormat="1">
      <c r="A12" s="98" t="s">
        <v>299</v>
      </c>
      <c r="B12" s="87"/>
      <c r="C12" s="4"/>
      <c r="D12" s="4"/>
      <c r="E12" s="94"/>
    </row>
    <row r="13" spans="1:5" s="10" customFormat="1">
      <c r="A13" s="87" t="s">
        <v>278</v>
      </c>
      <c r="B13" s="87"/>
      <c r="C13" s="4"/>
      <c r="D13" s="4"/>
      <c r="E13" s="94"/>
    </row>
    <row r="14" spans="1:5" s="10" customFormat="1">
      <c r="A14" s="87" t="s">
        <v>278</v>
      </c>
      <c r="B14" s="87"/>
      <c r="C14" s="4"/>
      <c r="D14" s="4"/>
      <c r="E14" s="94"/>
    </row>
    <row r="15" spans="1:5" s="10" customFormat="1">
      <c r="A15" s="87" t="s">
        <v>278</v>
      </c>
      <c r="B15" s="87"/>
      <c r="C15" s="4"/>
      <c r="D15" s="4"/>
      <c r="E15" s="94"/>
    </row>
    <row r="16" spans="1:5" s="10" customFormat="1">
      <c r="A16" s="87" t="s">
        <v>278</v>
      </c>
      <c r="B16" s="87"/>
      <c r="C16" s="4"/>
      <c r="D16" s="4"/>
      <c r="E16" s="94"/>
    </row>
    <row r="17" spans="1:9">
      <c r="A17" s="99"/>
      <c r="B17" s="99" t="s">
        <v>335</v>
      </c>
      <c r="C17" s="86">
        <f>SUM(C10:C16)</f>
        <v>0</v>
      </c>
      <c r="D17" s="86">
        <f>SUM(D10:D16)</f>
        <v>0</v>
      </c>
      <c r="E17" s="96"/>
    </row>
    <row r="18" spans="1:9">
      <c r="A18" s="44"/>
      <c r="B18" s="44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14"/>
    </row>
    <row r="22" spans="1:9">
      <c r="A22" s="214" t="s">
        <v>403</v>
      </c>
    </row>
    <row r="23" spans="1:9" s="23" customFormat="1" ht="12.75"/>
    <row r="24" spans="1:9">
      <c r="A24" s="69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69"/>
      <c r="B27" s="69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5"/>
      <c r="B29" s="65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opLeftCell="A22" zoomScaleSheetLayoutView="80" workbookViewId="0">
      <selection activeCell="H38" sqref="H38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4" t="s">
        <v>224</v>
      </c>
      <c r="B1" s="120"/>
      <c r="C1" s="481" t="s">
        <v>198</v>
      </c>
      <c r="D1" s="481"/>
      <c r="E1" s="105"/>
    </row>
    <row r="2" spans="1:5">
      <c r="A2" s="76" t="s">
        <v>140</v>
      </c>
      <c r="B2" s="120"/>
      <c r="C2" s="77"/>
      <c r="D2" s="468" t="s">
        <v>709</v>
      </c>
      <c r="E2" s="469"/>
    </row>
    <row r="3" spans="1:5">
      <c r="A3" s="116"/>
      <c r="B3" s="120"/>
      <c r="C3" s="77"/>
      <c r="D3" s="77"/>
      <c r="E3" s="105"/>
    </row>
    <row r="4" spans="1: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 ht="15.75">
      <c r="A5" s="348"/>
      <c r="B5" s="449" t="s">
        <v>679</v>
      </c>
      <c r="C5" s="450"/>
      <c r="D5" s="76"/>
    </row>
    <row r="6" spans="1:5">
      <c r="A6" s="77"/>
      <c r="B6" s="76"/>
      <c r="C6" s="76"/>
      <c r="D6" s="76"/>
      <c r="E6" s="108"/>
    </row>
    <row r="7" spans="1:5">
      <c r="A7" s="115"/>
      <c r="B7" s="121"/>
      <c r="C7" s="122"/>
      <c r="D7" s="122"/>
      <c r="E7" s="105"/>
    </row>
    <row r="8" spans="1:5" ht="45">
      <c r="A8" s="123" t="s">
        <v>113</v>
      </c>
      <c r="B8" s="123" t="s">
        <v>190</v>
      </c>
      <c r="C8" s="123" t="s">
        <v>303</v>
      </c>
      <c r="D8" s="123" t="s">
        <v>257</v>
      </c>
      <c r="E8" s="105"/>
    </row>
    <row r="9" spans="1:5">
      <c r="A9" s="49"/>
      <c r="B9" s="50"/>
      <c r="C9" s="156"/>
      <c r="D9" s="156"/>
      <c r="E9" s="105"/>
    </row>
    <row r="10" spans="1:5">
      <c r="A10" s="51" t="s">
        <v>191</v>
      </c>
      <c r="B10" s="52"/>
      <c r="C10" s="124">
        <f>SUM(C11,C34)</f>
        <v>757150.79</v>
      </c>
      <c r="D10" s="124">
        <f>SUM(D11,D34)</f>
        <v>673052.3</v>
      </c>
      <c r="E10" s="105"/>
    </row>
    <row r="11" spans="1:5">
      <c r="A11" s="53" t="s">
        <v>192</v>
      </c>
      <c r="B11" s="54"/>
      <c r="C11" s="85">
        <f>SUM(C14:C32)</f>
        <v>699140.78</v>
      </c>
      <c r="D11" s="85">
        <f>SUM(D12:D32)</f>
        <v>563916.80000000005</v>
      </c>
      <c r="E11" s="105"/>
    </row>
    <row r="12" spans="1:5">
      <c r="A12" s="57">
        <v>1110</v>
      </c>
      <c r="B12" s="56" t="s">
        <v>142</v>
      </c>
      <c r="C12" s="8"/>
      <c r="D12" s="8"/>
      <c r="E12" s="105"/>
    </row>
    <row r="13" spans="1:5">
      <c r="A13" s="57">
        <v>1120</v>
      </c>
      <c r="B13" s="56" t="s">
        <v>143</v>
      </c>
      <c r="C13" s="8"/>
      <c r="D13" s="8"/>
      <c r="E13" s="105"/>
    </row>
    <row r="14" spans="1:5">
      <c r="A14" s="57">
        <v>1211</v>
      </c>
      <c r="B14" s="56" t="s">
        <v>144</v>
      </c>
      <c r="C14" s="408">
        <v>11313.84</v>
      </c>
      <c r="D14" s="408">
        <v>184.01</v>
      </c>
      <c r="E14" s="105"/>
    </row>
    <row r="15" spans="1:5">
      <c r="A15" s="57">
        <v>1212</v>
      </c>
      <c r="B15" s="56" t="s">
        <v>145</v>
      </c>
      <c r="C15" s="406">
        <v>377.4</v>
      </c>
      <c r="D15" s="406">
        <v>309.38</v>
      </c>
      <c r="E15" s="105"/>
    </row>
    <row r="16" spans="1:5">
      <c r="A16" s="57">
        <v>1213</v>
      </c>
      <c r="B16" s="56" t="s">
        <v>146</v>
      </c>
      <c r="C16" s="406">
        <v>2600.6999999999998</v>
      </c>
      <c r="D16" s="406">
        <v>9255.5300000000007</v>
      </c>
      <c r="E16" s="105"/>
    </row>
    <row r="17" spans="1:5">
      <c r="A17" s="57">
        <v>1214</v>
      </c>
      <c r="B17" s="56" t="s">
        <v>147</v>
      </c>
      <c r="C17" s="451">
        <v>612237.76</v>
      </c>
      <c r="D17" s="451">
        <v>485702.07</v>
      </c>
      <c r="E17" s="105"/>
    </row>
    <row r="18" spans="1:5">
      <c r="A18" s="57">
        <v>1215</v>
      </c>
      <c r="B18" s="56" t="s">
        <v>148</v>
      </c>
      <c r="C18" s="8"/>
      <c r="D18" s="8"/>
      <c r="E18" s="105"/>
    </row>
    <row r="19" spans="1:5">
      <c r="A19" s="57">
        <v>1300</v>
      </c>
      <c r="B19" s="56" t="s">
        <v>149</v>
      </c>
      <c r="C19" s="8"/>
      <c r="D19" s="8"/>
      <c r="E19" s="105"/>
    </row>
    <row r="20" spans="1:5">
      <c r="A20" s="57">
        <v>1410</v>
      </c>
      <c r="B20" s="56" t="s">
        <v>150</v>
      </c>
      <c r="C20" s="8"/>
      <c r="D20" s="8"/>
      <c r="E20" s="105"/>
    </row>
    <row r="21" spans="1:5">
      <c r="A21" s="57">
        <v>1421</v>
      </c>
      <c r="B21" s="56" t="s">
        <v>151</v>
      </c>
      <c r="C21" s="8"/>
      <c r="D21" s="8"/>
      <c r="E21" s="105"/>
    </row>
    <row r="22" spans="1:5">
      <c r="A22" s="57">
        <v>1422</v>
      </c>
      <c r="B22" s="56" t="s">
        <v>152</v>
      </c>
      <c r="C22" s="8"/>
      <c r="D22" s="8"/>
      <c r="E22" s="105"/>
    </row>
    <row r="23" spans="1:5">
      <c r="A23" s="57">
        <v>1423</v>
      </c>
      <c r="B23" s="56" t="s">
        <v>153</v>
      </c>
      <c r="C23" s="8"/>
      <c r="D23" s="8"/>
      <c r="E23" s="105"/>
    </row>
    <row r="24" spans="1:5">
      <c r="A24" s="57">
        <v>1431</v>
      </c>
      <c r="B24" s="56" t="s">
        <v>154</v>
      </c>
      <c r="C24" s="8"/>
      <c r="D24" s="8"/>
      <c r="E24" s="105"/>
    </row>
    <row r="25" spans="1:5">
      <c r="A25" s="57">
        <v>1432</v>
      </c>
      <c r="B25" s="56" t="s">
        <v>155</v>
      </c>
      <c r="C25" s="8"/>
      <c r="D25" s="8"/>
      <c r="E25" s="105"/>
    </row>
    <row r="26" spans="1:5">
      <c r="A26" s="57">
        <v>1433</v>
      </c>
      <c r="B26" s="56" t="s">
        <v>156</v>
      </c>
      <c r="C26" s="8">
        <v>14023.15</v>
      </c>
      <c r="D26" s="8">
        <v>9877.8799999999992</v>
      </c>
      <c r="E26" s="105"/>
    </row>
    <row r="27" spans="1:5">
      <c r="A27" s="57">
        <v>1441</v>
      </c>
      <c r="B27" s="56" t="s">
        <v>157</v>
      </c>
      <c r="C27" s="8"/>
      <c r="D27" s="8"/>
      <c r="E27" s="105"/>
    </row>
    <row r="28" spans="1:5">
      <c r="A28" s="57">
        <v>1442</v>
      </c>
      <c r="B28" s="56" t="s">
        <v>158</v>
      </c>
      <c r="C28" s="8">
        <v>58587.93</v>
      </c>
      <c r="D28" s="8">
        <v>58587.93</v>
      </c>
      <c r="E28" s="105"/>
    </row>
    <row r="29" spans="1:5">
      <c r="A29" s="57">
        <v>1443</v>
      </c>
      <c r="B29" s="56" t="s">
        <v>159</v>
      </c>
      <c r="C29" s="8"/>
      <c r="D29" s="8"/>
      <c r="E29" s="105"/>
    </row>
    <row r="30" spans="1:5">
      <c r="A30" s="57">
        <v>1444</v>
      </c>
      <c r="B30" s="56" t="s">
        <v>160</v>
      </c>
      <c r="C30" s="8"/>
      <c r="D30" s="8"/>
      <c r="E30" s="105"/>
    </row>
    <row r="31" spans="1:5">
      <c r="A31" s="57">
        <v>1445</v>
      </c>
      <c r="B31" s="56" t="s">
        <v>161</v>
      </c>
      <c r="C31" s="8"/>
      <c r="D31" s="8"/>
      <c r="E31" s="105"/>
    </row>
    <row r="32" spans="1:5">
      <c r="A32" s="57">
        <v>1446</v>
      </c>
      <c r="B32" s="56" t="s">
        <v>162</v>
      </c>
      <c r="C32" s="8"/>
      <c r="D32" s="8"/>
      <c r="E32" s="105"/>
    </row>
    <row r="33" spans="1:5">
      <c r="A33" s="30"/>
      <c r="E33" s="105"/>
    </row>
    <row r="34" spans="1:5">
      <c r="A34" s="58" t="s">
        <v>193</v>
      </c>
      <c r="B34" s="56"/>
      <c r="C34" s="85">
        <f>SUM(C35:C42)</f>
        <v>58010.01</v>
      </c>
      <c r="D34" s="85">
        <f>SUM(D35:D42)</f>
        <v>109135.5</v>
      </c>
      <c r="E34" s="105"/>
    </row>
    <row r="35" spans="1:5">
      <c r="A35" s="57">
        <v>2110</v>
      </c>
      <c r="B35" s="56" t="s">
        <v>100</v>
      </c>
      <c r="C35" s="8"/>
      <c r="D35" s="8"/>
      <c r="E35" s="105"/>
    </row>
    <row r="36" spans="1:5">
      <c r="A36" s="57">
        <v>2120</v>
      </c>
      <c r="B36" s="56" t="s">
        <v>163</v>
      </c>
      <c r="C36" s="8">
        <v>50733.51</v>
      </c>
      <c r="D36" s="8">
        <v>105762.52</v>
      </c>
      <c r="E36" s="105"/>
    </row>
    <row r="37" spans="1:5">
      <c r="A37" s="57">
        <v>2130</v>
      </c>
      <c r="B37" s="56" t="s">
        <v>101</v>
      </c>
      <c r="C37" s="8">
        <v>835.7</v>
      </c>
      <c r="D37" s="8">
        <v>835.7</v>
      </c>
      <c r="E37" s="105"/>
    </row>
    <row r="38" spans="1:5">
      <c r="A38" s="57">
        <v>2140</v>
      </c>
      <c r="B38" s="56" t="s">
        <v>412</v>
      </c>
      <c r="C38" s="8"/>
      <c r="D38" s="8"/>
      <c r="E38" s="105"/>
    </row>
    <row r="39" spans="1:5">
      <c r="A39" s="57">
        <v>2150</v>
      </c>
      <c r="B39" s="56" t="s">
        <v>416</v>
      </c>
      <c r="C39" s="8"/>
      <c r="D39" s="8"/>
      <c r="E39" s="105"/>
    </row>
    <row r="40" spans="1:5">
      <c r="A40" s="57">
        <v>2220</v>
      </c>
      <c r="B40" s="56" t="s">
        <v>102</v>
      </c>
      <c r="C40" s="8">
        <v>6440.8</v>
      </c>
      <c r="D40" s="8">
        <v>2537.2800000000002</v>
      </c>
      <c r="E40" s="105"/>
    </row>
    <row r="41" spans="1:5">
      <c r="A41" s="57">
        <v>2300</v>
      </c>
      <c r="B41" s="56" t="s">
        <v>164</v>
      </c>
      <c r="C41" s="8"/>
      <c r="D41" s="8"/>
      <c r="E41" s="105"/>
    </row>
    <row r="42" spans="1:5">
      <c r="A42" s="57">
        <v>2400</v>
      </c>
      <c r="B42" s="56" t="s">
        <v>165</v>
      </c>
      <c r="C42" s="8"/>
      <c r="D42" s="8"/>
      <c r="E42" s="105"/>
    </row>
    <row r="43" spans="1:5">
      <c r="A43" s="31"/>
      <c r="E43" s="105"/>
    </row>
    <row r="44" spans="1:5">
      <c r="A44" s="55" t="s">
        <v>197</v>
      </c>
      <c r="B44" s="56"/>
      <c r="C44" s="85">
        <f>SUM(C45,C64)</f>
        <v>757150.79</v>
      </c>
      <c r="D44" s="85">
        <f>D64</f>
        <v>673052.3</v>
      </c>
      <c r="E44" s="105"/>
    </row>
    <row r="45" spans="1:5">
      <c r="A45" s="58" t="s">
        <v>194</v>
      </c>
      <c r="B45" s="56"/>
      <c r="C45" s="85">
        <f>SUM(C46:C61)</f>
        <v>0</v>
      </c>
      <c r="D45" s="85">
        <f>SUM(D46:D61)</f>
        <v>0</v>
      </c>
      <c r="E45" s="105"/>
    </row>
    <row r="46" spans="1:5">
      <c r="A46" s="57">
        <v>3100</v>
      </c>
      <c r="B46" s="56" t="s">
        <v>166</v>
      </c>
      <c r="C46" s="8"/>
      <c r="D46" s="8"/>
      <c r="E46" s="105"/>
    </row>
    <row r="47" spans="1:5">
      <c r="A47" s="57">
        <v>3210</v>
      </c>
      <c r="B47" s="56" t="s">
        <v>167</v>
      </c>
      <c r="C47" s="8"/>
      <c r="D47" s="8"/>
      <c r="E47" s="105"/>
    </row>
    <row r="48" spans="1:5">
      <c r="A48" s="57">
        <v>3221</v>
      </c>
      <c r="B48" s="56" t="s">
        <v>168</v>
      </c>
      <c r="C48" s="8"/>
      <c r="D48" s="8"/>
      <c r="E48" s="105"/>
    </row>
    <row r="49" spans="1:5">
      <c r="A49" s="57">
        <v>3222</v>
      </c>
      <c r="B49" s="56" t="s">
        <v>169</v>
      </c>
      <c r="C49" s="8"/>
      <c r="D49" s="8"/>
      <c r="E49" s="105"/>
    </row>
    <row r="50" spans="1:5">
      <c r="A50" s="57">
        <v>3223</v>
      </c>
      <c r="B50" s="56" t="s">
        <v>170</v>
      </c>
      <c r="C50" s="8"/>
      <c r="D50" s="8"/>
      <c r="E50" s="105"/>
    </row>
    <row r="51" spans="1:5">
      <c r="A51" s="57">
        <v>3224</v>
      </c>
      <c r="B51" s="56" t="s">
        <v>171</v>
      </c>
      <c r="C51" s="8"/>
      <c r="D51" s="8"/>
      <c r="E51" s="105"/>
    </row>
    <row r="52" spans="1:5">
      <c r="A52" s="57">
        <v>3231</v>
      </c>
      <c r="B52" s="56" t="s">
        <v>172</v>
      </c>
      <c r="C52" s="8"/>
      <c r="D52" s="8"/>
      <c r="E52" s="105"/>
    </row>
    <row r="53" spans="1:5">
      <c r="A53" s="57">
        <v>3232</v>
      </c>
      <c r="B53" s="56" t="s">
        <v>173</v>
      </c>
      <c r="C53" s="8"/>
      <c r="D53" s="8"/>
      <c r="E53" s="105"/>
    </row>
    <row r="54" spans="1:5">
      <c r="A54" s="57">
        <v>3234</v>
      </c>
      <c r="B54" s="56" t="s">
        <v>174</v>
      </c>
      <c r="C54" s="8"/>
      <c r="D54" s="8"/>
      <c r="E54" s="105"/>
    </row>
    <row r="55" spans="1:5" ht="30">
      <c r="A55" s="57">
        <v>3236</v>
      </c>
      <c r="B55" s="56" t="s">
        <v>189</v>
      </c>
      <c r="C55" s="8"/>
      <c r="D55" s="8"/>
      <c r="E55" s="105"/>
    </row>
    <row r="56" spans="1:5" ht="45">
      <c r="A56" s="57">
        <v>3237</v>
      </c>
      <c r="B56" s="56" t="s">
        <v>175</v>
      </c>
      <c r="C56" s="8"/>
      <c r="D56" s="8"/>
      <c r="E56" s="105"/>
    </row>
    <row r="57" spans="1:5">
      <c r="A57" s="57">
        <v>3241</v>
      </c>
      <c r="B57" s="56" t="s">
        <v>176</v>
      </c>
      <c r="C57" s="8"/>
      <c r="D57" s="8"/>
      <c r="E57" s="105"/>
    </row>
    <row r="58" spans="1:5">
      <c r="A58" s="57">
        <v>3242</v>
      </c>
      <c r="B58" s="56" t="s">
        <v>177</v>
      </c>
      <c r="C58" s="8"/>
      <c r="D58" s="8"/>
      <c r="E58" s="105"/>
    </row>
    <row r="59" spans="1:5">
      <c r="A59" s="57">
        <v>3243</v>
      </c>
      <c r="B59" s="56" t="s">
        <v>178</v>
      </c>
      <c r="C59" s="8"/>
      <c r="D59" s="8"/>
      <c r="E59" s="105"/>
    </row>
    <row r="60" spans="1:5">
      <c r="A60" s="57">
        <v>3245</v>
      </c>
      <c r="B60" s="56" t="s">
        <v>179</v>
      </c>
      <c r="C60" s="8"/>
      <c r="D60" s="8"/>
      <c r="E60" s="105"/>
    </row>
    <row r="61" spans="1:5">
      <c r="A61" s="57">
        <v>3246</v>
      </c>
      <c r="B61" s="56" t="s">
        <v>180</v>
      </c>
      <c r="C61" s="8"/>
      <c r="D61" s="8"/>
      <c r="E61" s="105"/>
    </row>
    <row r="62" spans="1:5">
      <c r="A62" s="31"/>
      <c r="E62" s="105"/>
    </row>
    <row r="63" spans="1:5">
      <c r="A63" s="32"/>
      <c r="E63" s="105"/>
    </row>
    <row r="64" spans="1:5">
      <c r="A64" s="58" t="s">
        <v>195</v>
      </c>
      <c r="B64" s="56"/>
      <c r="C64" s="85">
        <f>SUM(C65:C67)</f>
        <v>757150.79</v>
      </c>
      <c r="D64" s="85">
        <f>SUM(D65:D67)</f>
        <v>673052.3</v>
      </c>
      <c r="E64" s="105"/>
    </row>
    <row r="65" spans="1:5">
      <c r="A65" s="57">
        <v>5100</v>
      </c>
      <c r="B65" s="56" t="s">
        <v>255</v>
      </c>
      <c r="C65" s="8"/>
      <c r="D65" s="8"/>
      <c r="E65" s="105"/>
    </row>
    <row r="66" spans="1:5">
      <c r="A66" s="57">
        <v>5220</v>
      </c>
      <c r="B66" s="56" t="s">
        <v>436</v>
      </c>
      <c r="C66" s="8">
        <v>757150.79</v>
      </c>
      <c r="D66" s="2">
        <v>673052.3</v>
      </c>
      <c r="E66" s="105"/>
    </row>
    <row r="67" spans="1:5">
      <c r="A67" s="57">
        <v>5230</v>
      </c>
      <c r="B67" s="56" t="s">
        <v>437</v>
      </c>
      <c r="C67" s="8"/>
      <c r="D67" s="8"/>
      <c r="E67" s="105"/>
    </row>
    <row r="68" spans="1:5">
      <c r="A68" s="31"/>
      <c r="E68" s="105"/>
    </row>
    <row r="69" spans="1:5">
      <c r="A69" s="2"/>
      <c r="E69" s="105"/>
    </row>
    <row r="70" spans="1:5">
      <c r="A70" s="55" t="s">
        <v>196</v>
      </c>
      <c r="B70" s="56"/>
      <c r="C70" s="8"/>
      <c r="D70" s="8"/>
      <c r="E70" s="105"/>
    </row>
    <row r="71" spans="1:5" ht="30">
      <c r="A71" s="57">
        <v>1</v>
      </c>
      <c r="B71" s="56" t="s">
        <v>181</v>
      </c>
      <c r="C71" s="8"/>
      <c r="D71" s="8"/>
      <c r="E71" s="105"/>
    </row>
    <row r="72" spans="1:5">
      <c r="A72" s="57">
        <v>2</v>
      </c>
      <c r="B72" s="56" t="s">
        <v>182</v>
      </c>
      <c r="C72" s="8"/>
      <c r="D72" s="8"/>
      <c r="E72" s="105"/>
    </row>
    <row r="73" spans="1:5">
      <c r="A73" s="57">
        <v>3</v>
      </c>
      <c r="B73" s="56" t="s">
        <v>183</v>
      </c>
      <c r="C73" s="8"/>
      <c r="D73" s="8"/>
      <c r="E73" s="105"/>
    </row>
    <row r="74" spans="1:5">
      <c r="A74" s="57">
        <v>4</v>
      </c>
      <c r="B74" s="56" t="s">
        <v>367</v>
      </c>
      <c r="C74" s="8"/>
      <c r="D74" s="8"/>
      <c r="E74" s="105"/>
    </row>
    <row r="75" spans="1:5">
      <c r="A75" s="57">
        <v>5</v>
      </c>
      <c r="B75" s="56" t="s">
        <v>184</v>
      </c>
      <c r="C75" s="8"/>
      <c r="D75" s="8"/>
      <c r="E75" s="105"/>
    </row>
    <row r="76" spans="1:5">
      <c r="A76" s="57">
        <v>6</v>
      </c>
      <c r="B76" s="56" t="s">
        <v>185</v>
      </c>
      <c r="C76" s="8"/>
      <c r="D76" s="8"/>
      <c r="E76" s="105"/>
    </row>
    <row r="77" spans="1:5">
      <c r="A77" s="57">
        <v>7</v>
      </c>
      <c r="B77" s="56" t="s">
        <v>186</v>
      </c>
      <c r="C77" s="8"/>
      <c r="D77" s="8"/>
      <c r="E77" s="105"/>
    </row>
    <row r="78" spans="1:5">
      <c r="A78" s="57">
        <v>8</v>
      </c>
      <c r="B78" s="56" t="s">
        <v>187</v>
      </c>
      <c r="C78" s="8"/>
      <c r="D78" s="8"/>
      <c r="E78" s="105"/>
    </row>
    <row r="79" spans="1:5">
      <c r="A79" s="57">
        <v>9</v>
      </c>
      <c r="B79" s="56" t="s">
        <v>188</v>
      </c>
      <c r="C79" s="8"/>
      <c r="D79" s="8"/>
      <c r="E79" s="105"/>
    </row>
    <row r="83" spans="1:9">
      <c r="A83" s="2"/>
      <c r="B83" s="2"/>
    </row>
    <row r="84" spans="1:9">
      <c r="A84" s="69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9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5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8"/>
  <sheetViews>
    <sheetView showGridLines="0" zoomScaleSheetLayoutView="80" workbookViewId="0">
      <selection activeCell="E18" sqref="E18"/>
    </sheetView>
  </sheetViews>
  <sheetFormatPr defaultRowHeight="15"/>
  <cols>
    <col min="1" max="1" width="4.85546875" style="2" customWidth="1"/>
    <col min="2" max="2" width="31.42578125" style="2" customWidth="1"/>
    <col min="3" max="3" width="25.7109375" style="2" customWidth="1"/>
    <col min="4" max="4" width="11.285156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4" t="s">
        <v>454</v>
      </c>
      <c r="B1" s="76"/>
      <c r="C1" s="76"/>
      <c r="D1" s="76"/>
      <c r="E1" s="76"/>
      <c r="F1" s="76"/>
      <c r="G1" s="76"/>
      <c r="H1" s="76"/>
      <c r="I1" s="470" t="s">
        <v>109</v>
      </c>
      <c r="J1" s="470"/>
      <c r="K1" s="105"/>
    </row>
    <row r="2" spans="1:11">
      <c r="A2" s="76" t="s">
        <v>140</v>
      </c>
      <c r="B2" s="76"/>
      <c r="C2" s="76"/>
      <c r="D2" s="76"/>
      <c r="E2" s="76"/>
      <c r="F2" s="76"/>
      <c r="G2" s="76"/>
      <c r="H2" s="76"/>
      <c r="I2" s="468" t="s">
        <v>709</v>
      </c>
      <c r="J2" s="469"/>
      <c r="K2" s="105"/>
    </row>
    <row r="3" spans="1:11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5"/>
      <c r="G4" s="76"/>
      <c r="H4" s="76"/>
      <c r="I4" s="76"/>
      <c r="J4" s="76"/>
      <c r="K4" s="105"/>
    </row>
    <row r="5" spans="1:11" ht="15.75">
      <c r="A5" s="348"/>
      <c r="B5" s="449" t="s">
        <v>679</v>
      </c>
      <c r="C5" s="450"/>
      <c r="D5" s="76"/>
      <c r="F5" s="397"/>
      <c r="G5" s="396"/>
      <c r="H5" s="396"/>
      <c r="I5" s="396"/>
      <c r="J5" s="396"/>
      <c r="K5" s="105"/>
    </row>
    <row r="6" spans="1:11">
      <c r="A6" s="77"/>
      <c r="B6" s="77"/>
      <c r="C6" s="76"/>
      <c r="D6" s="76"/>
      <c r="E6" s="76"/>
      <c r="F6" s="125"/>
      <c r="G6" s="76"/>
      <c r="H6" s="76"/>
      <c r="I6" s="76"/>
      <c r="J6" s="76"/>
      <c r="K6" s="105"/>
    </row>
    <row r="7" spans="1:11">
      <c r="A7" s="126"/>
      <c r="B7" s="122"/>
      <c r="C7" s="122"/>
      <c r="D7" s="122"/>
      <c r="E7" s="122"/>
      <c r="F7" s="122"/>
      <c r="G7" s="122"/>
      <c r="H7" s="122"/>
      <c r="I7" s="122"/>
      <c r="J7" s="122"/>
      <c r="K7" s="105"/>
    </row>
    <row r="8" spans="1:11" s="27" customFormat="1" ht="45">
      <c r="A8" s="128" t="s">
        <v>64</v>
      </c>
      <c r="B8" s="128" t="s">
        <v>111</v>
      </c>
      <c r="C8" s="129" t="s">
        <v>113</v>
      </c>
      <c r="D8" s="129" t="s">
        <v>275</v>
      </c>
      <c r="E8" s="129" t="s">
        <v>112</v>
      </c>
      <c r="F8" s="127" t="s">
        <v>256</v>
      </c>
      <c r="G8" s="127" t="s">
        <v>294</v>
      </c>
      <c r="H8" s="127" t="s">
        <v>295</v>
      </c>
      <c r="I8" s="127" t="s">
        <v>257</v>
      </c>
      <c r="J8" s="130" t="s">
        <v>114</v>
      </c>
      <c r="K8" s="105"/>
    </row>
    <row r="9" spans="1:11" s="27" customFormat="1">
      <c r="A9" s="157">
        <v>1</v>
      </c>
      <c r="B9" s="157">
        <v>2</v>
      </c>
      <c r="C9" s="158">
        <v>3</v>
      </c>
      <c r="D9" s="158">
        <v>4</v>
      </c>
      <c r="E9" s="158">
        <v>5</v>
      </c>
      <c r="F9" s="158">
        <v>6</v>
      </c>
      <c r="G9" s="158">
        <v>7</v>
      </c>
      <c r="H9" s="158">
        <v>8</v>
      </c>
      <c r="I9" s="158">
        <v>9</v>
      </c>
      <c r="J9" s="158">
        <v>10</v>
      </c>
      <c r="K9" s="105"/>
    </row>
    <row r="10" spans="1:11" s="27" customFormat="1" ht="15.75">
      <c r="A10" s="157">
        <v>1</v>
      </c>
      <c r="B10" s="402" t="s">
        <v>701</v>
      </c>
      <c r="C10" s="413" t="s">
        <v>632</v>
      </c>
      <c r="D10" s="458" t="s">
        <v>221</v>
      </c>
      <c r="E10" s="403">
        <v>41631</v>
      </c>
      <c r="F10" s="406">
        <v>11313.84</v>
      </c>
      <c r="G10" s="408">
        <v>253149.33</v>
      </c>
      <c r="H10" s="408">
        <v>264279.15999999997</v>
      </c>
      <c r="I10" s="408">
        <v>184.01</v>
      </c>
      <c r="J10" s="158"/>
      <c r="K10" s="105"/>
    </row>
    <row r="11" spans="1:11" s="27" customFormat="1" ht="15.75">
      <c r="A11" s="157">
        <v>2</v>
      </c>
      <c r="B11" s="402" t="s">
        <v>701</v>
      </c>
      <c r="C11" s="413" t="s">
        <v>633</v>
      </c>
      <c r="D11" s="458" t="s">
        <v>221</v>
      </c>
      <c r="E11" s="403">
        <v>42723</v>
      </c>
      <c r="F11" s="407">
        <v>2600.6999999999998</v>
      </c>
      <c r="G11" s="431">
        <v>53411.83</v>
      </c>
      <c r="H11" s="431">
        <v>46757</v>
      </c>
      <c r="I11" s="406">
        <v>9255.5300000000007</v>
      </c>
      <c r="J11" s="274" t="s">
        <v>670</v>
      </c>
      <c r="K11" s="105"/>
    </row>
    <row r="12" spans="1:11" s="27" customFormat="1" ht="15.75">
      <c r="A12" s="157">
        <v>3</v>
      </c>
      <c r="B12" s="402" t="s">
        <v>701</v>
      </c>
      <c r="C12" s="413" t="s">
        <v>632</v>
      </c>
      <c r="D12" s="459" t="s">
        <v>515</v>
      </c>
      <c r="E12" s="403">
        <v>42723</v>
      </c>
      <c r="F12" s="406">
        <v>377.4</v>
      </c>
      <c r="G12" s="406">
        <v>309.38</v>
      </c>
      <c r="H12" s="406">
        <v>377.4</v>
      </c>
      <c r="I12" s="406">
        <v>309.38</v>
      </c>
      <c r="J12" s="158"/>
      <c r="K12" s="105"/>
    </row>
    <row r="13" spans="1:11" s="27" customFormat="1" ht="15.75">
      <c r="A13" s="401">
        <v>4</v>
      </c>
      <c r="B13" s="402" t="s">
        <v>701</v>
      </c>
      <c r="C13" s="413" t="s">
        <v>634</v>
      </c>
      <c r="D13" s="405" t="s">
        <v>515</v>
      </c>
      <c r="E13" s="403">
        <v>42723</v>
      </c>
      <c r="F13" s="406">
        <v>612237.76</v>
      </c>
      <c r="G13" s="404"/>
      <c r="H13" s="409">
        <f>F13-I13</f>
        <v>126535.69</v>
      </c>
      <c r="I13" s="406">
        <v>485702.07</v>
      </c>
      <c r="J13" s="274" t="s">
        <v>670</v>
      </c>
      <c r="K13" s="105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104"/>
      <c r="C15" s="104"/>
      <c r="D15" s="104"/>
      <c r="E15" s="104"/>
      <c r="F15" s="104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4"/>
      <c r="H16" s="104"/>
      <c r="I16" s="104"/>
      <c r="J16" s="104"/>
    </row>
    <row r="17" spans="1:10">
      <c r="A17" s="104"/>
      <c r="B17" s="104"/>
      <c r="C17" s="104"/>
      <c r="D17" s="104"/>
      <c r="E17" s="104"/>
      <c r="F17" s="104"/>
      <c r="G17" s="433"/>
      <c r="H17" s="104"/>
      <c r="I17" s="432"/>
      <c r="J17" s="104"/>
    </row>
    <row r="18" spans="1:10">
      <c r="A18" s="104"/>
      <c r="B18" s="232" t="s">
        <v>107</v>
      </c>
      <c r="C18" s="104"/>
      <c r="D18" s="104"/>
      <c r="E18" s="104"/>
      <c r="F18" s="233"/>
      <c r="G18" s="104"/>
      <c r="H18" s="104"/>
      <c r="I18" s="104"/>
      <c r="J18" s="104"/>
    </row>
    <row r="19" spans="1:10">
      <c r="A19" s="104"/>
      <c r="B19" s="104"/>
      <c r="C19" s="104"/>
      <c r="D19" s="104"/>
      <c r="E19" s="104"/>
      <c r="F19" s="101"/>
      <c r="G19" s="101"/>
      <c r="H19" s="101"/>
      <c r="I19" s="101"/>
      <c r="J19" s="101"/>
    </row>
    <row r="20" spans="1:10">
      <c r="A20" s="104"/>
      <c r="B20" s="104"/>
      <c r="C20" s="283"/>
      <c r="D20" s="104"/>
      <c r="E20" s="104"/>
      <c r="F20" s="283"/>
      <c r="G20" s="284"/>
      <c r="H20" s="284"/>
      <c r="I20" s="101"/>
      <c r="J20" s="101"/>
    </row>
    <row r="21" spans="1:10">
      <c r="A21" s="101"/>
      <c r="B21" s="104"/>
      <c r="C21" s="234" t="s">
        <v>268</v>
      </c>
      <c r="D21" s="234"/>
      <c r="E21" s="104"/>
      <c r="F21" s="104" t="s">
        <v>273</v>
      </c>
      <c r="G21" s="101"/>
      <c r="H21" s="101"/>
      <c r="I21" s="101"/>
      <c r="J21" s="101"/>
    </row>
    <row r="22" spans="1:10">
      <c r="A22" s="101"/>
      <c r="B22" s="104"/>
      <c r="C22" s="235" t="s">
        <v>139</v>
      </c>
      <c r="D22" s="104"/>
      <c r="E22" s="104"/>
      <c r="F22" s="104" t="s">
        <v>269</v>
      </c>
      <c r="G22" s="101"/>
      <c r="H22" s="101"/>
      <c r="I22" s="101"/>
      <c r="J22" s="101"/>
    </row>
    <row r="23" spans="1:10" customFormat="1">
      <c r="A23" s="101"/>
      <c r="B23" s="104"/>
      <c r="C23" s="104"/>
      <c r="D23" s="235"/>
      <c r="E23" s="101"/>
      <c r="F23" s="101"/>
      <c r="G23" s="101"/>
      <c r="H23" s="101"/>
      <c r="I23" s="101"/>
      <c r="J23" s="101"/>
    </row>
    <row r="24" spans="1:10" customFormat="1" ht="12.75">
      <c r="A24" s="101"/>
      <c r="B24" s="101"/>
      <c r="C24" s="101"/>
      <c r="D24" s="101"/>
      <c r="E24" s="101"/>
      <c r="F24" s="101"/>
      <c r="G24" s="101"/>
      <c r="H24" s="101"/>
      <c r="I24" s="101"/>
      <c r="J24" s="101"/>
    </row>
    <row r="25" spans="1:10" customFormat="1" ht="12.75"/>
    <row r="26" spans="1:10" customFormat="1" ht="12.75"/>
    <row r="27" spans="1:10" customFormat="1" ht="12.75"/>
    <row r="28" spans="1:10" customFormat="1" ht="12.75"/>
  </sheetData>
  <mergeCells count="2">
    <mergeCell ref="I1:J1"/>
    <mergeCell ref="I2:J2"/>
  </mergeCells>
  <dataValidations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3"/>
  </dataValidations>
  <printOptions gridLines="1"/>
  <pageMargins left="0.25" right="0.25" top="0.75" bottom="0.75" header="0.3" footer="0.3"/>
  <pageSetup paperSize="9" scale="9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topLeftCell="A4" zoomScaleSheetLayoutView="80" workbookViewId="0">
      <selection activeCell="G20" sqref="G20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4" t="s">
        <v>301</v>
      </c>
      <c r="B1" s="76"/>
      <c r="C1" s="470" t="s">
        <v>109</v>
      </c>
      <c r="D1" s="470"/>
      <c r="E1" s="108"/>
    </row>
    <row r="2" spans="1:7">
      <c r="A2" s="76" t="s">
        <v>140</v>
      </c>
      <c r="B2" s="76"/>
      <c r="C2" s="468" t="s">
        <v>709</v>
      </c>
      <c r="D2" s="469"/>
      <c r="E2" s="108"/>
    </row>
    <row r="3" spans="1:7">
      <c r="A3" s="74"/>
      <c r="B3" s="76"/>
      <c r="C3" s="75"/>
      <c r="D3" s="75"/>
      <c r="E3" s="108"/>
    </row>
    <row r="4" spans="1:7">
      <c r="A4" s="77" t="s">
        <v>274</v>
      </c>
      <c r="B4" s="102"/>
      <c r="C4" s="103"/>
      <c r="D4" s="76"/>
      <c r="E4" s="108"/>
    </row>
    <row r="5" spans="1:7" ht="15.75">
      <c r="A5" s="348"/>
      <c r="B5" s="449" t="s">
        <v>679</v>
      </c>
      <c r="C5" s="450"/>
      <c r="D5" s="76"/>
      <c r="E5" s="2"/>
    </row>
    <row r="6" spans="1:7">
      <c r="A6" s="104"/>
      <c r="B6" s="104"/>
      <c r="C6" s="104"/>
      <c r="D6" s="105"/>
      <c r="E6" s="108"/>
    </row>
    <row r="7" spans="1:7">
      <c r="A7" s="76"/>
      <c r="B7" s="76"/>
      <c r="C7" s="76"/>
      <c r="D7" s="76"/>
      <c r="E7" s="108"/>
    </row>
    <row r="8" spans="1:7" s="6" customFormat="1" ht="39" customHeight="1">
      <c r="A8" s="106" t="s">
        <v>64</v>
      </c>
      <c r="B8" s="79" t="s">
        <v>249</v>
      </c>
      <c r="C8" s="79" t="s">
        <v>66</v>
      </c>
      <c r="D8" s="79" t="s">
        <v>67</v>
      </c>
      <c r="E8" s="108"/>
    </row>
    <row r="9" spans="1:7" s="7" customFormat="1" ht="16.5" customHeight="1">
      <c r="A9" s="238">
        <v>1</v>
      </c>
      <c r="B9" s="238" t="s">
        <v>65</v>
      </c>
      <c r="C9" s="85">
        <f>SUM(C10,C26)</f>
        <v>106568.99</v>
      </c>
      <c r="D9" s="85">
        <f>SUM(D10,D26)</f>
        <v>106568.99</v>
      </c>
      <c r="E9" s="108"/>
    </row>
    <row r="10" spans="1:7" s="7" customFormat="1" ht="16.5" customHeight="1">
      <c r="A10" s="87">
        <v>1.1000000000000001</v>
      </c>
      <c r="B10" s="87" t="s">
        <v>80</v>
      </c>
      <c r="C10" s="85">
        <f>SUM(C11,C12,C16,C19,C25,C26)</f>
        <v>106568.99</v>
      </c>
      <c r="D10" s="85">
        <f>SUM(D11,D12,D16,D19,D24,D25)</f>
        <v>106568.99</v>
      </c>
      <c r="E10" s="108"/>
    </row>
    <row r="11" spans="1:7" s="9" customFormat="1" ht="16.5" customHeight="1">
      <c r="A11" s="88" t="s">
        <v>30</v>
      </c>
      <c r="B11" s="88" t="s">
        <v>79</v>
      </c>
      <c r="C11" s="8"/>
      <c r="D11" s="8"/>
      <c r="E11" s="108"/>
    </row>
    <row r="12" spans="1:7" s="10" customFormat="1" ht="16.5" customHeight="1">
      <c r="A12" s="88" t="s">
        <v>31</v>
      </c>
      <c r="B12" s="88" t="s">
        <v>308</v>
      </c>
      <c r="C12" s="107">
        <f>SUM(C14:C15)</f>
        <v>0</v>
      </c>
      <c r="D12" s="107">
        <f>SUM(D14:D15)</f>
        <v>0</v>
      </c>
      <c r="E12" s="108"/>
      <c r="G12" s="68"/>
    </row>
    <row r="13" spans="1:7" s="3" customFormat="1" ht="16.5" customHeight="1">
      <c r="A13" s="97" t="s">
        <v>81</v>
      </c>
      <c r="B13" s="97" t="s">
        <v>311</v>
      </c>
      <c r="C13" s="8"/>
      <c r="D13" s="8"/>
      <c r="E13" s="108"/>
    </row>
    <row r="14" spans="1:7" s="3" customFormat="1" ht="16.5" customHeight="1">
      <c r="A14" s="97" t="s">
        <v>507</v>
      </c>
      <c r="B14" s="97" t="s">
        <v>506</v>
      </c>
      <c r="C14" s="8"/>
      <c r="D14" s="8"/>
      <c r="E14" s="108"/>
    </row>
    <row r="15" spans="1:7" s="3" customFormat="1" ht="16.5" customHeight="1">
      <c r="A15" s="97" t="s">
        <v>508</v>
      </c>
      <c r="B15" s="97" t="s">
        <v>97</v>
      </c>
      <c r="C15" s="8"/>
      <c r="D15" s="8"/>
      <c r="E15" s="108"/>
    </row>
    <row r="16" spans="1:7" s="3" customFormat="1" ht="16.5" customHeight="1">
      <c r="A16" s="88" t="s">
        <v>82</v>
      </c>
      <c r="B16" s="88" t="s">
        <v>83</v>
      </c>
      <c r="C16" s="107">
        <f>SUM(C17:C18)</f>
        <v>106252.98000000001</v>
      </c>
      <c r="D16" s="107">
        <f>SUM(D17:D18)</f>
        <v>106252.98000000001</v>
      </c>
      <c r="E16" s="108"/>
    </row>
    <row r="17" spans="1:5" s="3" customFormat="1" ht="16.5" customHeight="1">
      <c r="A17" s="97" t="s">
        <v>84</v>
      </c>
      <c r="B17" s="97" t="s">
        <v>86</v>
      </c>
      <c r="C17" s="8">
        <v>61951.98</v>
      </c>
      <c r="D17" s="8">
        <v>61951.98</v>
      </c>
      <c r="E17" s="108"/>
    </row>
    <row r="18" spans="1:5" s="3" customFormat="1" ht="30">
      <c r="A18" s="97" t="s">
        <v>85</v>
      </c>
      <c r="B18" s="97" t="s">
        <v>110</v>
      </c>
      <c r="C18" s="407">
        <v>44301</v>
      </c>
      <c r="D18" s="407">
        <v>44301</v>
      </c>
      <c r="E18" s="108"/>
    </row>
    <row r="19" spans="1:5" s="3" customFormat="1" ht="16.5" customHeight="1">
      <c r="A19" s="88" t="s">
        <v>87</v>
      </c>
      <c r="B19" s="88" t="s">
        <v>418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>
      <c r="A20" s="97" t="s">
        <v>88</v>
      </c>
      <c r="B20" s="97" t="s">
        <v>89</v>
      </c>
      <c r="C20" s="8"/>
      <c r="D20" s="8"/>
      <c r="E20" s="108"/>
    </row>
    <row r="21" spans="1:5" s="3" customFormat="1" ht="30">
      <c r="A21" s="97" t="s">
        <v>92</v>
      </c>
      <c r="B21" s="97" t="s">
        <v>90</v>
      </c>
      <c r="C21" s="8"/>
      <c r="D21" s="8"/>
      <c r="E21" s="108"/>
    </row>
    <row r="22" spans="1:5" s="3" customFormat="1" ht="16.5" customHeight="1">
      <c r="A22" s="97" t="s">
        <v>93</v>
      </c>
      <c r="B22" s="97" t="s">
        <v>91</v>
      </c>
      <c r="C22" s="8"/>
      <c r="D22" s="8"/>
      <c r="E22" s="108"/>
    </row>
    <row r="23" spans="1:5" s="3" customFormat="1" ht="16.5" customHeight="1">
      <c r="A23" s="97" t="s">
        <v>94</v>
      </c>
      <c r="B23" s="97" t="s">
        <v>446</v>
      </c>
      <c r="C23" s="8"/>
      <c r="D23" s="8"/>
      <c r="E23" s="108"/>
    </row>
    <row r="24" spans="1:5" s="3" customFormat="1" ht="16.5" customHeight="1">
      <c r="A24" s="88" t="s">
        <v>95</v>
      </c>
      <c r="B24" s="88" t="s">
        <v>447</v>
      </c>
      <c r="C24" s="274"/>
      <c r="D24" s="8"/>
      <c r="E24" s="108"/>
    </row>
    <row r="25" spans="1:5" s="3" customFormat="1">
      <c r="A25" s="88" t="s">
        <v>251</v>
      </c>
      <c r="B25" s="88" t="s">
        <v>453</v>
      </c>
      <c r="C25" s="8">
        <v>316.01</v>
      </c>
      <c r="D25" s="8">
        <v>316.01</v>
      </c>
      <c r="E25" s="108"/>
    </row>
    <row r="26" spans="1:5" ht="16.5" customHeight="1">
      <c r="A26" s="87">
        <v>1.2</v>
      </c>
      <c r="B26" s="87" t="s">
        <v>96</v>
      </c>
      <c r="C26" s="85">
        <f>SUM(C27,C35)</f>
        <v>0</v>
      </c>
      <c r="D26" s="85">
        <f>SUM(D27,D35)</f>
        <v>0</v>
      </c>
      <c r="E26" s="108"/>
    </row>
    <row r="27" spans="1:5" ht="16.5" customHeight="1">
      <c r="A27" s="88" t="s">
        <v>32</v>
      </c>
      <c r="B27" s="88" t="s">
        <v>311</v>
      </c>
      <c r="C27" s="107">
        <f>SUM(C28:C30)</f>
        <v>0</v>
      </c>
      <c r="D27" s="107">
        <f>SUM(D28:D30)</f>
        <v>0</v>
      </c>
      <c r="E27" s="108"/>
    </row>
    <row r="28" spans="1:5">
      <c r="A28" s="246" t="s">
        <v>98</v>
      </c>
      <c r="B28" s="246" t="s">
        <v>309</v>
      </c>
      <c r="C28" s="8"/>
      <c r="D28" s="8"/>
      <c r="E28" s="108"/>
    </row>
    <row r="29" spans="1:5">
      <c r="A29" s="246" t="s">
        <v>99</v>
      </c>
      <c r="B29" s="246" t="s">
        <v>312</v>
      </c>
      <c r="C29" s="8"/>
      <c r="D29" s="8"/>
      <c r="E29" s="108"/>
    </row>
    <row r="30" spans="1:5">
      <c r="A30" s="246" t="s">
        <v>455</v>
      </c>
      <c r="B30" s="246" t="s">
        <v>310</v>
      </c>
      <c r="C30" s="8"/>
      <c r="D30" s="8"/>
      <c r="E30" s="108"/>
    </row>
    <row r="31" spans="1:5">
      <c r="A31" s="88" t="s">
        <v>33</v>
      </c>
      <c r="B31" s="88" t="s">
        <v>506</v>
      </c>
      <c r="C31" s="107">
        <f>SUM(C32:C34)</f>
        <v>0</v>
      </c>
      <c r="D31" s="107">
        <f>SUM(D32:D34)</f>
        <v>0</v>
      </c>
      <c r="E31" s="108"/>
    </row>
    <row r="32" spans="1:5">
      <c r="A32" s="246" t="s">
        <v>12</v>
      </c>
      <c r="B32" s="246" t="s">
        <v>509</v>
      </c>
      <c r="C32" s="8"/>
      <c r="D32" s="8"/>
      <c r="E32" s="108"/>
    </row>
    <row r="33" spans="1:9">
      <c r="A33" s="246" t="s">
        <v>13</v>
      </c>
      <c r="B33" s="246" t="s">
        <v>510</v>
      </c>
      <c r="C33" s="8"/>
      <c r="D33" s="8"/>
      <c r="E33" s="108"/>
    </row>
    <row r="34" spans="1:9">
      <c r="A34" s="246" t="s">
        <v>281</v>
      </c>
      <c r="B34" s="246" t="s">
        <v>511</v>
      </c>
      <c r="C34" s="8"/>
      <c r="D34" s="8"/>
      <c r="E34" s="108"/>
    </row>
    <row r="35" spans="1:9">
      <c r="A35" s="88" t="s">
        <v>34</v>
      </c>
      <c r="B35" s="259" t="s">
        <v>452</v>
      </c>
      <c r="C35" s="8"/>
      <c r="D35" s="8"/>
      <c r="E35" s="108"/>
    </row>
    <row r="36" spans="1:9">
      <c r="D36" s="27"/>
      <c r="E36" s="109"/>
      <c r="F36" s="27"/>
    </row>
    <row r="37" spans="1:9">
      <c r="A37" s="1"/>
      <c r="D37" s="27"/>
      <c r="E37" s="109"/>
      <c r="F37" s="27"/>
    </row>
    <row r="38" spans="1:9">
      <c r="D38" s="27"/>
      <c r="E38" s="109"/>
      <c r="F38" s="27"/>
    </row>
    <row r="39" spans="1:9">
      <c r="D39" s="27"/>
      <c r="E39" s="109"/>
      <c r="F39" s="27"/>
    </row>
    <row r="40" spans="1:9">
      <c r="A40" s="69" t="s">
        <v>107</v>
      </c>
      <c r="D40" s="27"/>
      <c r="E40" s="109"/>
      <c r="F40" s="27"/>
    </row>
    <row r="41" spans="1:9">
      <c r="D41" s="27"/>
      <c r="E41" s="110"/>
      <c r="F41" s="110"/>
      <c r="G41"/>
      <c r="H41"/>
      <c r="I41"/>
    </row>
    <row r="42" spans="1:9">
      <c r="D42" s="111"/>
      <c r="E42" s="110"/>
      <c r="F42" s="110"/>
      <c r="G42"/>
      <c r="H42"/>
      <c r="I42"/>
    </row>
    <row r="43" spans="1:9">
      <c r="A43"/>
      <c r="B43" s="69" t="s">
        <v>271</v>
      </c>
      <c r="D43" s="111"/>
      <c r="E43" s="110"/>
      <c r="F43" s="110"/>
      <c r="G43"/>
      <c r="H43"/>
      <c r="I43"/>
    </row>
    <row r="44" spans="1:9">
      <c r="A44"/>
      <c r="B44" s="2" t="s">
        <v>270</v>
      </c>
      <c r="D44" s="111"/>
      <c r="E44" s="110"/>
      <c r="F44" s="110"/>
      <c r="G44"/>
      <c r="H44"/>
      <c r="I44"/>
    </row>
    <row r="45" spans="1:9" customFormat="1" ht="12.75">
      <c r="B45" s="65" t="s">
        <v>139</v>
      </c>
      <c r="D45" s="110"/>
      <c r="E45" s="110"/>
      <c r="F45" s="110"/>
    </row>
    <row r="46" spans="1:9">
      <c r="D46" s="27"/>
      <c r="E46" s="109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/>
  <cols>
    <col min="1" max="1" width="12" style="183" customWidth="1"/>
    <col min="2" max="2" width="13.28515625" style="183" customWidth="1"/>
    <col min="3" max="3" width="21.42578125" style="183" customWidth="1"/>
    <col min="4" max="4" width="17.85546875" style="183" customWidth="1"/>
    <col min="5" max="5" width="12.7109375" style="183" customWidth="1"/>
    <col min="6" max="6" width="36.85546875" style="183" customWidth="1"/>
    <col min="7" max="7" width="22.28515625" style="183" customWidth="1"/>
    <col min="8" max="8" width="0.5703125" style="183" customWidth="1"/>
    <col min="9" max="16384" width="9.140625" style="183"/>
  </cols>
  <sheetData>
    <row r="1" spans="1:8">
      <c r="A1" s="74" t="s">
        <v>370</v>
      </c>
      <c r="B1" s="76"/>
      <c r="C1" s="76"/>
      <c r="D1" s="76"/>
      <c r="E1" s="76"/>
      <c r="F1" s="76"/>
      <c r="G1" s="163" t="s">
        <v>109</v>
      </c>
      <c r="H1" s="164"/>
    </row>
    <row r="2" spans="1:8">
      <c r="A2" s="76" t="s">
        <v>140</v>
      </c>
      <c r="B2" s="76"/>
      <c r="C2" s="76"/>
      <c r="D2" s="76"/>
      <c r="E2" s="76"/>
      <c r="F2" s="76"/>
      <c r="G2" s="468" t="s">
        <v>709</v>
      </c>
      <c r="H2" s="469"/>
    </row>
    <row r="3" spans="1:8">
      <c r="A3" s="76"/>
      <c r="B3" s="76"/>
      <c r="C3" s="76"/>
      <c r="D3" s="76"/>
      <c r="E3" s="76"/>
      <c r="F3" s="76"/>
      <c r="G3" s="102"/>
      <c r="H3" s="164"/>
    </row>
    <row r="4" spans="1:8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 ht="15.75">
      <c r="A5" s="348"/>
      <c r="B5" s="449" t="s">
        <v>679</v>
      </c>
      <c r="C5" s="450"/>
      <c r="D5" s="76"/>
      <c r="E5" s="2"/>
      <c r="F5" s="221"/>
      <c r="G5" s="221"/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65" t="s">
        <v>313</v>
      </c>
      <c r="B8" s="165" t="s">
        <v>141</v>
      </c>
      <c r="C8" s="166" t="s">
        <v>368</v>
      </c>
      <c r="D8" s="166" t="s">
        <v>369</v>
      </c>
      <c r="E8" s="166" t="s">
        <v>275</v>
      </c>
      <c r="F8" s="165" t="s">
        <v>320</v>
      </c>
      <c r="G8" s="166" t="s">
        <v>314</v>
      </c>
      <c r="H8" s="105"/>
    </row>
    <row r="9" spans="1:8">
      <c r="A9" s="167" t="s">
        <v>315</v>
      </c>
      <c r="B9" s="168"/>
      <c r="C9" s="169"/>
      <c r="D9" s="170"/>
      <c r="E9" s="170"/>
      <c r="F9" s="170"/>
      <c r="G9" s="171"/>
      <c r="H9" s="105"/>
    </row>
    <row r="10" spans="1:8" ht="15.75">
      <c r="A10" s="168">
        <v>1</v>
      </c>
      <c r="B10" s="155"/>
      <c r="C10" s="172"/>
      <c r="D10" s="173"/>
      <c r="E10" s="173"/>
      <c r="F10" s="173"/>
      <c r="G10" s="174" t="str">
        <f>IF(ISBLANK(B10),"",G9+C10-D10)</f>
        <v/>
      </c>
      <c r="H10" s="105"/>
    </row>
    <row r="11" spans="1:8" ht="15.75">
      <c r="A11" s="168">
        <v>2</v>
      </c>
      <c r="B11" s="155"/>
      <c r="C11" s="172"/>
      <c r="D11" s="173"/>
      <c r="E11" s="173"/>
      <c r="F11" s="173"/>
      <c r="G11" s="174" t="str">
        <f t="shared" ref="G11:G38" si="0">IF(ISBLANK(B11),"",G10+C11-D11)</f>
        <v/>
      </c>
      <c r="H11" s="105"/>
    </row>
    <row r="12" spans="1:8" ht="15.75">
      <c r="A12" s="168">
        <v>3</v>
      </c>
      <c r="B12" s="155"/>
      <c r="C12" s="172"/>
      <c r="D12" s="173"/>
      <c r="E12" s="173"/>
      <c r="F12" s="173"/>
      <c r="G12" s="174" t="str">
        <f t="shared" si="0"/>
        <v/>
      </c>
      <c r="H12" s="105"/>
    </row>
    <row r="13" spans="1:8" ht="15.75">
      <c r="A13" s="168">
        <v>4</v>
      </c>
      <c r="B13" s="155"/>
      <c r="C13" s="172"/>
      <c r="D13" s="173"/>
      <c r="E13" s="173"/>
      <c r="F13" s="173"/>
      <c r="G13" s="174" t="str">
        <f t="shared" si="0"/>
        <v/>
      </c>
      <c r="H13" s="105"/>
    </row>
    <row r="14" spans="1:8" ht="15.75">
      <c r="A14" s="168">
        <v>5</v>
      </c>
      <c r="B14" s="155"/>
      <c r="C14" s="172"/>
      <c r="D14" s="173"/>
      <c r="E14" s="173"/>
      <c r="F14" s="173"/>
      <c r="G14" s="174" t="str">
        <f t="shared" si="0"/>
        <v/>
      </c>
      <c r="H14" s="105"/>
    </row>
    <row r="15" spans="1:8" ht="15.75">
      <c r="A15" s="168">
        <v>6</v>
      </c>
      <c r="B15" s="155"/>
      <c r="C15" s="172"/>
      <c r="D15" s="173"/>
      <c r="E15" s="173"/>
      <c r="F15" s="173"/>
      <c r="G15" s="174" t="str">
        <f t="shared" si="0"/>
        <v/>
      </c>
      <c r="H15" s="105"/>
    </row>
    <row r="16" spans="1:8" ht="15.75">
      <c r="A16" s="168">
        <v>7</v>
      </c>
      <c r="B16" s="155"/>
      <c r="C16" s="172"/>
      <c r="D16" s="173"/>
      <c r="E16" s="173"/>
      <c r="F16" s="173"/>
      <c r="G16" s="174" t="str">
        <f t="shared" si="0"/>
        <v/>
      </c>
      <c r="H16" s="105"/>
    </row>
    <row r="17" spans="1:8" ht="15.75">
      <c r="A17" s="168">
        <v>8</v>
      </c>
      <c r="B17" s="155"/>
      <c r="C17" s="172"/>
      <c r="D17" s="173"/>
      <c r="E17" s="173"/>
      <c r="F17" s="173"/>
      <c r="G17" s="174" t="str">
        <f t="shared" si="0"/>
        <v/>
      </c>
      <c r="H17" s="105"/>
    </row>
    <row r="18" spans="1:8" ht="15.75">
      <c r="A18" s="168">
        <v>9</v>
      </c>
      <c r="B18" s="155"/>
      <c r="C18" s="172"/>
      <c r="D18" s="173"/>
      <c r="E18" s="173"/>
      <c r="F18" s="173"/>
      <c r="G18" s="174" t="str">
        <f t="shared" si="0"/>
        <v/>
      </c>
      <c r="H18" s="105"/>
    </row>
    <row r="19" spans="1:8" ht="15.75">
      <c r="A19" s="168">
        <v>10</v>
      </c>
      <c r="B19" s="155"/>
      <c r="C19" s="172"/>
      <c r="D19" s="173"/>
      <c r="E19" s="173"/>
      <c r="F19" s="173"/>
      <c r="G19" s="174" t="str">
        <f t="shared" si="0"/>
        <v/>
      </c>
      <c r="H19" s="105"/>
    </row>
    <row r="20" spans="1:8" ht="15.75">
      <c r="A20" s="168">
        <v>11</v>
      </c>
      <c r="B20" s="155"/>
      <c r="C20" s="172"/>
      <c r="D20" s="173"/>
      <c r="E20" s="173"/>
      <c r="F20" s="173"/>
      <c r="G20" s="174" t="str">
        <f t="shared" si="0"/>
        <v/>
      </c>
      <c r="H20" s="105"/>
    </row>
    <row r="21" spans="1:8" ht="15.75">
      <c r="A21" s="168">
        <v>12</v>
      </c>
      <c r="B21" s="155"/>
      <c r="C21" s="172"/>
      <c r="D21" s="173"/>
      <c r="E21" s="173"/>
      <c r="F21" s="173"/>
      <c r="G21" s="174" t="str">
        <f t="shared" si="0"/>
        <v/>
      </c>
      <c r="H21" s="105"/>
    </row>
    <row r="22" spans="1:8" ht="15.75">
      <c r="A22" s="168">
        <v>13</v>
      </c>
      <c r="B22" s="155"/>
      <c r="C22" s="172"/>
      <c r="D22" s="173"/>
      <c r="E22" s="173"/>
      <c r="F22" s="173"/>
      <c r="G22" s="174" t="str">
        <f t="shared" si="0"/>
        <v/>
      </c>
      <c r="H22" s="105"/>
    </row>
    <row r="23" spans="1:8" ht="15.75">
      <c r="A23" s="168">
        <v>14</v>
      </c>
      <c r="B23" s="155"/>
      <c r="C23" s="172"/>
      <c r="D23" s="173"/>
      <c r="E23" s="173"/>
      <c r="F23" s="173"/>
      <c r="G23" s="174" t="str">
        <f t="shared" si="0"/>
        <v/>
      </c>
      <c r="H23" s="105"/>
    </row>
    <row r="24" spans="1:8" ht="15.75">
      <c r="A24" s="168">
        <v>15</v>
      </c>
      <c r="B24" s="155"/>
      <c r="C24" s="172"/>
      <c r="D24" s="173"/>
      <c r="E24" s="173"/>
      <c r="F24" s="173"/>
      <c r="G24" s="174" t="str">
        <f t="shared" si="0"/>
        <v/>
      </c>
      <c r="H24" s="105"/>
    </row>
    <row r="25" spans="1:8" ht="15.75">
      <c r="A25" s="168">
        <v>16</v>
      </c>
      <c r="B25" s="155"/>
      <c r="C25" s="172"/>
      <c r="D25" s="173"/>
      <c r="E25" s="173"/>
      <c r="F25" s="173"/>
      <c r="G25" s="174" t="str">
        <f t="shared" si="0"/>
        <v/>
      </c>
      <c r="H25" s="105"/>
    </row>
    <row r="26" spans="1:8" ht="15.75">
      <c r="A26" s="168">
        <v>17</v>
      </c>
      <c r="B26" s="155"/>
      <c r="C26" s="172"/>
      <c r="D26" s="173"/>
      <c r="E26" s="173"/>
      <c r="F26" s="173"/>
      <c r="G26" s="174" t="str">
        <f t="shared" si="0"/>
        <v/>
      </c>
      <c r="H26" s="105"/>
    </row>
    <row r="27" spans="1:8" ht="15.75">
      <c r="A27" s="168">
        <v>18</v>
      </c>
      <c r="B27" s="155"/>
      <c r="C27" s="172"/>
      <c r="D27" s="173"/>
      <c r="E27" s="173"/>
      <c r="F27" s="173"/>
      <c r="G27" s="174" t="str">
        <f t="shared" si="0"/>
        <v/>
      </c>
      <c r="H27" s="105"/>
    </row>
    <row r="28" spans="1:8" ht="15.75">
      <c r="A28" s="168">
        <v>19</v>
      </c>
      <c r="B28" s="155"/>
      <c r="C28" s="172"/>
      <c r="D28" s="173"/>
      <c r="E28" s="173"/>
      <c r="F28" s="173"/>
      <c r="G28" s="174" t="str">
        <f t="shared" si="0"/>
        <v/>
      </c>
      <c r="H28" s="105"/>
    </row>
    <row r="29" spans="1:8" ht="15.75">
      <c r="A29" s="168">
        <v>20</v>
      </c>
      <c r="B29" s="155"/>
      <c r="C29" s="172"/>
      <c r="D29" s="173"/>
      <c r="E29" s="173"/>
      <c r="F29" s="173"/>
      <c r="G29" s="174" t="str">
        <f t="shared" si="0"/>
        <v/>
      </c>
      <c r="H29" s="105"/>
    </row>
    <row r="30" spans="1:8" ht="15.75">
      <c r="A30" s="168">
        <v>21</v>
      </c>
      <c r="B30" s="155"/>
      <c r="C30" s="175"/>
      <c r="D30" s="176"/>
      <c r="E30" s="176"/>
      <c r="F30" s="176"/>
      <c r="G30" s="174" t="str">
        <f t="shared" si="0"/>
        <v/>
      </c>
      <c r="H30" s="105"/>
    </row>
    <row r="31" spans="1:8" ht="15.75">
      <c r="A31" s="168">
        <v>22</v>
      </c>
      <c r="B31" s="155"/>
      <c r="C31" s="175"/>
      <c r="D31" s="176"/>
      <c r="E31" s="176"/>
      <c r="F31" s="176"/>
      <c r="G31" s="174" t="str">
        <f t="shared" si="0"/>
        <v/>
      </c>
      <c r="H31" s="105"/>
    </row>
    <row r="32" spans="1:8" ht="15.75">
      <c r="A32" s="168">
        <v>23</v>
      </c>
      <c r="B32" s="155"/>
      <c r="C32" s="175"/>
      <c r="D32" s="176"/>
      <c r="E32" s="176"/>
      <c r="F32" s="176"/>
      <c r="G32" s="174" t="str">
        <f t="shared" si="0"/>
        <v/>
      </c>
      <c r="H32" s="105"/>
    </row>
    <row r="33" spans="1:10" ht="15.75">
      <c r="A33" s="168">
        <v>24</v>
      </c>
      <c r="B33" s="155"/>
      <c r="C33" s="175"/>
      <c r="D33" s="176"/>
      <c r="E33" s="176"/>
      <c r="F33" s="176"/>
      <c r="G33" s="174" t="str">
        <f t="shared" si="0"/>
        <v/>
      </c>
      <c r="H33" s="105"/>
    </row>
    <row r="34" spans="1:10" ht="15.75">
      <c r="A34" s="168">
        <v>25</v>
      </c>
      <c r="B34" s="155"/>
      <c r="C34" s="175"/>
      <c r="D34" s="176"/>
      <c r="E34" s="176"/>
      <c r="F34" s="176"/>
      <c r="G34" s="174" t="str">
        <f t="shared" si="0"/>
        <v/>
      </c>
      <c r="H34" s="105"/>
    </row>
    <row r="35" spans="1:10" ht="15.75">
      <c r="A35" s="168">
        <v>26</v>
      </c>
      <c r="B35" s="155"/>
      <c r="C35" s="175"/>
      <c r="D35" s="176"/>
      <c r="E35" s="176"/>
      <c r="F35" s="176"/>
      <c r="G35" s="174" t="str">
        <f t="shared" si="0"/>
        <v/>
      </c>
      <c r="H35" s="105"/>
    </row>
    <row r="36" spans="1:10" ht="15.75">
      <c r="A36" s="168">
        <v>27</v>
      </c>
      <c r="B36" s="155"/>
      <c r="C36" s="175"/>
      <c r="D36" s="176"/>
      <c r="E36" s="176"/>
      <c r="F36" s="176"/>
      <c r="G36" s="174" t="str">
        <f t="shared" si="0"/>
        <v/>
      </c>
      <c r="H36" s="105"/>
    </row>
    <row r="37" spans="1:10" ht="15.75">
      <c r="A37" s="168">
        <v>28</v>
      </c>
      <c r="B37" s="155"/>
      <c r="C37" s="175"/>
      <c r="D37" s="176"/>
      <c r="E37" s="176"/>
      <c r="F37" s="176"/>
      <c r="G37" s="174" t="str">
        <f t="shared" si="0"/>
        <v/>
      </c>
      <c r="H37" s="105"/>
    </row>
    <row r="38" spans="1:10" ht="15.75">
      <c r="A38" s="168">
        <v>29</v>
      </c>
      <c r="B38" s="155"/>
      <c r="C38" s="175"/>
      <c r="D38" s="176"/>
      <c r="E38" s="176"/>
      <c r="F38" s="176"/>
      <c r="G38" s="174" t="str">
        <f t="shared" si="0"/>
        <v/>
      </c>
      <c r="H38" s="105"/>
    </row>
    <row r="39" spans="1:10" ht="15.75">
      <c r="A39" s="168" t="s">
        <v>278</v>
      </c>
      <c r="B39" s="155"/>
      <c r="C39" s="175"/>
      <c r="D39" s="176"/>
      <c r="E39" s="176"/>
      <c r="F39" s="176"/>
      <c r="G39" s="174" t="str">
        <f>IF(ISBLANK(B39),"",#REF!+C39-D39)</f>
        <v/>
      </c>
      <c r="H39" s="105"/>
    </row>
    <row r="40" spans="1:10">
      <c r="A40" s="177" t="s">
        <v>316</v>
      </c>
      <c r="B40" s="178"/>
      <c r="C40" s="179"/>
      <c r="D40" s="180"/>
      <c r="E40" s="180"/>
      <c r="F40" s="181"/>
      <c r="G40" s="182" t="str">
        <f>G39</f>
        <v/>
      </c>
      <c r="H40" s="105"/>
    </row>
    <row r="44" spans="1:10">
      <c r="B44" s="185" t="s">
        <v>107</v>
      </c>
      <c r="F44" s="186"/>
    </row>
    <row r="45" spans="1:10">
      <c r="F45" s="184"/>
      <c r="G45" s="184"/>
      <c r="H45" s="184"/>
      <c r="I45" s="184"/>
      <c r="J45" s="184"/>
    </row>
    <row r="46" spans="1:10">
      <c r="C46" s="187"/>
      <c r="F46" s="187"/>
      <c r="G46" s="188"/>
      <c r="H46" s="184"/>
      <c r="I46" s="184"/>
      <c r="J46" s="184"/>
    </row>
    <row r="47" spans="1:10">
      <c r="A47" s="184"/>
      <c r="C47" s="189" t="s">
        <v>268</v>
      </c>
      <c r="F47" s="190" t="s">
        <v>273</v>
      </c>
      <c r="G47" s="188"/>
      <c r="H47" s="184"/>
      <c r="I47" s="184"/>
      <c r="J47" s="184"/>
    </row>
    <row r="48" spans="1:10">
      <c r="A48" s="184"/>
      <c r="C48" s="191" t="s">
        <v>139</v>
      </c>
      <c r="F48" s="183" t="s">
        <v>269</v>
      </c>
      <c r="G48" s="184"/>
      <c r="H48" s="184"/>
      <c r="I48" s="184"/>
      <c r="J48" s="184"/>
    </row>
    <row r="49" spans="2:2" s="184" customFormat="1">
      <c r="B49" s="183"/>
    </row>
    <row r="50" spans="2:2" s="184" customFormat="1" ht="12.75"/>
    <row r="51" spans="2:2" s="184" customFormat="1" ht="12.75"/>
    <row r="52" spans="2:2" s="184" customFormat="1" ht="12.75"/>
    <row r="53" spans="2:2" s="184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topLeftCell="A7" zoomScaleSheetLayoutView="80" workbookViewId="0">
      <selection activeCell="E16" sqref="E16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5" t="s">
        <v>304</v>
      </c>
      <c r="B1" s="136"/>
      <c r="C1" s="136"/>
      <c r="D1" s="136"/>
      <c r="E1" s="136"/>
      <c r="F1" s="78"/>
      <c r="G1" s="78"/>
      <c r="H1" s="78"/>
      <c r="I1" s="480" t="s">
        <v>109</v>
      </c>
      <c r="J1" s="480"/>
      <c r="K1" s="142"/>
    </row>
    <row r="2" spans="1:12" s="23" customFormat="1" ht="15">
      <c r="A2" s="105" t="s">
        <v>140</v>
      </c>
      <c r="B2" s="136"/>
      <c r="C2" s="136"/>
      <c r="D2" s="136"/>
      <c r="E2" s="136"/>
      <c r="F2" s="137"/>
      <c r="G2" s="138"/>
      <c r="H2" s="138"/>
      <c r="I2" s="468" t="s">
        <v>709</v>
      </c>
      <c r="J2" s="469"/>
      <c r="K2" s="142"/>
    </row>
    <row r="3" spans="1:12" s="23" customFormat="1" ht="15">
      <c r="A3" s="105"/>
      <c r="B3" s="136"/>
      <c r="C3" s="136"/>
      <c r="D3" s="136"/>
      <c r="E3" s="136"/>
      <c r="F3" s="137"/>
      <c r="G3" s="138"/>
      <c r="H3" s="138"/>
      <c r="I3" s="434"/>
      <c r="J3" s="435"/>
      <c r="K3" s="142"/>
    </row>
    <row r="4" spans="1:12" s="23" customFormat="1" ht="15.75">
      <c r="A4" s="348"/>
      <c r="B4" s="449" t="s">
        <v>679</v>
      </c>
      <c r="C4" s="450"/>
      <c r="D4" s="76"/>
      <c r="E4" s="2"/>
      <c r="F4" s="137"/>
      <c r="G4" s="138"/>
      <c r="H4" s="138"/>
      <c r="I4" s="139"/>
      <c r="J4" s="75"/>
      <c r="K4" s="142"/>
    </row>
    <row r="5" spans="1:12" s="2" customFormat="1" ht="15">
      <c r="A5" s="76" t="str">
        <f>'ფორმა N2'!A4</f>
        <v>ანგარიშვალდებული პირის დასახელება:</v>
      </c>
      <c r="B5" s="76"/>
      <c r="C5" s="76"/>
      <c r="D5" s="76"/>
      <c r="E5" s="76"/>
      <c r="F5" s="77"/>
      <c r="G5" s="77"/>
      <c r="H5" s="77"/>
      <c r="I5" s="125"/>
      <c r="J5" s="76"/>
      <c r="K5" s="105"/>
      <c r="L5" s="23"/>
    </row>
    <row r="6" spans="1:12" s="2" customFormat="1" ht="15">
      <c r="A6" s="76"/>
      <c r="B6" s="76"/>
      <c r="C6" s="76"/>
      <c r="D6" s="76"/>
      <c r="E6" s="76"/>
      <c r="F6" s="77"/>
      <c r="G6" s="77"/>
      <c r="H6" s="77"/>
      <c r="I6" s="125"/>
      <c r="J6" s="76"/>
      <c r="K6" s="105"/>
      <c r="L6" s="23"/>
    </row>
    <row r="7" spans="1:12" ht="45">
      <c r="A7" s="131"/>
      <c r="B7" s="482" t="s">
        <v>220</v>
      </c>
      <c r="C7" s="482"/>
      <c r="D7" s="482" t="s">
        <v>292</v>
      </c>
      <c r="E7" s="482"/>
      <c r="F7" s="482" t="s">
        <v>293</v>
      </c>
      <c r="G7" s="482"/>
      <c r="H7" s="154" t="s">
        <v>279</v>
      </c>
      <c r="I7" s="482" t="s">
        <v>223</v>
      </c>
      <c r="J7" s="482"/>
      <c r="K7" s="143"/>
    </row>
    <row r="8" spans="1:12" ht="15">
      <c r="A8" s="132" t="s">
        <v>115</v>
      </c>
      <c r="B8" s="133" t="s">
        <v>222</v>
      </c>
      <c r="C8" s="134" t="s">
        <v>221</v>
      </c>
      <c r="D8" s="133" t="s">
        <v>222</v>
      </c>
      <c r="E8" s="134" t="s">
        <v>221</v>
      </c>
      <c r="F8" s="133" t="s">
        <v>222</v>
      </c>
      <c r="G8" s="134" t="s">
        <v>221</v>
      </c>
      <c r="H8" s="134" t="s">
        <v>221</v>
      </c>
      <c r="I8" s="133" t="s">
        <v>222</v>
      </c>
      <c r="J8" s="134" t="s">
        <v>221</v>
      </c>
      <c r="K8" s="143"/>
    </row>
    <row r="9" spans="1:12" ht="15">
      <c r="A9" s="59" t="s">
        <v>116</v>
      </c>
      <c r="B9" s="82">
        <f>SUM(B10,B14,B17)</f>
        <v>94</v>
      </c>
      <c r="C9" s="82">
        <f>SUM(C10,C14,C17)</f>
        <v>51569.21</v>
      </c>
      <c r="D9" s="82">
        <f t="shared" ref="D9:F9" si="0">SUM(D10,D14,D17)</f>
        <v>35</v>
      </c>
      <c r="E9" s="82">
        <f>SUM(E10,E14,E17)</f>
        <v>55029.01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I17+I14</f>
        <v>129</v>
      </c>
      <c r="J9" s="82">
        <f>SUM(J10,J14,J17)</f>
        <v>106598.22</v>
      </c>
      <c r="K9" s="143"/>
    </row>
    <row r="10" spans="1:12" ht="15">
      <c r="A10" s="60" t="s">
        <v>117</v>
      </c>
      <c r="B10" s="131">
        <f>SUM(B11:B13)</f>
        <v>0</v>
      </c>
      <c r="C10" s="131">
        <f>SUM(C11:C13)</f>
        <v>0</v>
      </c>
      <c r="D10" s="131">
        <f t="shared" ref="D10:F10" si="1">SUM(D11:D13)</f>
        <v>0</v>
      </c>
      <c r="E10" s="131">
        <f>SUM(E11:E13)</f>
        <v>0</v>
      </c>
      <c r="F10" s="131">
        <f t="shared" si="1"/>
        <v>0</v>
      </c>
      <c r="G10" s="131">
        <f>SUM(G11:G13)</f>
        <v>0</v>
      </c>
      <c r="H10" s="131">
        <f>SUM(H11:H13)</f>
        <v>0</v>
      </c>
      <c r="I10" s="131">
        <f>SUM(I11:I13)</f>
        <v>0</v>
      </c>
      <c r="J10" s="131">
        <f>SUM(J11:J13)</f>
        <v>0</v>
      </c>
      <c r="K10" s="143"/>
    </row>
    <row r="11" spans="1:12" ht="15">
      <c r="A11" s="60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3"/>
    </row>
    <row r="12" spans="1:12" ht="15">
      <c r="A12" s="60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3"/>
    </row>
    <row r="13" spans="1:12" ht="15">
      <c r="A13" s="60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3"/>
    </row>
    <row r="14" spans="1:12" ht="15">
      <c r="A14" s="60" t="s">
        <v>121</v>
      </c>
      <c r="B14" s="131">
        <f>SUM(B15:B16)</f>
        <v>93</v>
      </c>
      <c r="C14" s="131">
        <f>SUM(C15:C16)</f>
        <v>50733.51</v>
      </c>
      <c r="D14" s="131">
        <f t="shared" ref="D14:F14" si="2">SUM(D15:D16)</f>
        <v>35</v>
      </c>
      <c r="E14" s="131">
        <f>SUM(E15:E16)</f>
        <v>55029.01</v>
      </c>
      <c r="F14" s="131">
        <f t="shared" si="2"/>
        <v>0</v>
      </c>
      <c r="G14" s="131">
        <f>SUM(G15:G16)</f>
        <v>0</v>
      </c>
      <c r="H14" s="131">
        <f>SUM(H15:H16)</f>
        <v>0</v>
      </c>
      <c r="I14" s="131">
        <f>B14+D14</f>
        <v>128</v>
      </c>
      <c r="J14" s="131">
        <f>C14+E14</f>
        <v>105762.52</v>
      </c>
      <c r="K14" s="143"/>
    </row>
    <row r="15" spans="1:12" ht="15">
      <c r="A15" s="60" t="s">
        <v>122</v>
      </c>
      <c r="B15" s="26"/>
      <c r="C15" s="26"/>
      <c r="D15" s="26">
        <v>2</v>
      </c>
      <c r="E15" s="26">
        <v>16900</v>
      </c>
      <c r="F15" s="26"/>
      <c r="G15" s="26"/>
      <c r="H15" s="26"/>
      <c r="I15" s="26">
        <v>2</v>
      </c>
      <c r="J15" s="26">
        <v>16900</v>
      </c>
      <c r="K15" s="143"/>
    </row>
    <row r="16" spans="1:12" ht="15">
      <c r="A16" s="60" t="s">
        <v>123</v>
      </c>
      <c r="B16" s="26">
        <v>93</v>
      </c>
      <c r="C16" s="26">
        <v>50733.51</v>
      </c>
      <c r="D16" s="26">
        <v>33</v>
      </c>
      <c r="E16" s="26">
        <v>38129.01</v>
      </c>
      <c r="F16" s="26"/>
      <c r="G16" s="26"/>
      <c r="H16" s="26"/>
      <c r="I16" s="26">
        <f>B16+D16</f>
        <v>126</v>
      </c>
      <c r="J16" s="26">
        <f>C16+E16</f>
        <v>88862.52</v>
      </c>
      <c r="K16" s="143"/>
    </row>
    <row r="17" spans="1:11" ht="15">
      <c r="A17" s="60" t="s">
        <v>124</v>
      </c>
      <c r="B17" s="131">
        <f>SUM(B18:B19,B22,B23)</f>
        <v>1</v>
      </c>
      <c r="C17" s="131">
        <f>SUM(C18:C19,C22,C23)</f>
        <v>835.7</v>
      </c>
      <c r="D17" s="131">
        <f t="shared" ref="D17:F17" si="3">SUM(D18:D19,D22,D23)</f>
        <v>0</v>
      </c>
      <c r="E17" s="131">
        <f>SUM(E18:E19,E22,E23)</f>
        <v>0</v>
      </c>
      <c r="F17" s="131">
        <f t="shared" si="3"/>
        <v>0</v>
      </c>
      <c r="G17" s="131">
        <f>SUM(G18:G19,G22,G23)</f>
        <v>0</v>
      </c>
      <c r="H17" s="131">
        <f>SUM(H18:H19,H22,H23)</f>
        <v>0</v>
      </c>
      <c r="I17" s="131">
        <f>SUM(I18:I19,I22,I23)</f>
        <v>1</v>
      </c>
      <c r="J17" s="131">
        <f>SUM(J18:J19,J22,J23)</f>
        <v>835.7</v>
      </c>
      <c r="K17" s="143"/>
    </row>
    <row r="18" spans="1:11" ht="15">
      <c r="A18" s="60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3"/>
    </row>
    <row r="19" spans="1:11" ht="15">
      <c r="A19" s="60" t="s">
        <v>126</v>
      </c>
      <c r="B19" s="131">
        <f>SUM(B20:B21)</f>
        <v>1</v>
      </c>
      <c r="C19" s="131">
        <f>SUM(C20:C21)</f>
        <v>835.7</v>
      </c>
      <c r="D19" s="131">
        <f t="shared" ref="D19:F19" si="4">SUM(D20:D21)</f>
        <v>0</v>
      </c>
      <c r="E19" s="131">
        <f>SUM(E20:E21)</f>
        <v>0</v>
      </c>
      <c r="F19" s="131">
        <f t="shared" si="4"/>
        <v>0</v>
      </c>
      <c r="G19" s="131">
        <f>SUM(G20:G21)</f>
        <v>0</v>
      </c>
      <c r="H19" s="131">
        <f>SUM(H20:H21)</f>
        <v>0</v>
      </c>
      <c r="I19" s="131">
        <f>SUM(I20:I21)</f>
        <v>1</v>
      </c>
      <c r="J19" s="131">
        <f>SUM(J20:J21)</f>
        <v>835.7</v>
      </c>
      <c r="K19" s="143"/>
    </row>
    <row r="20" spans="1:11" ht="15">
      <c r="A20" s="60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3"/>
    </row>
    <row r="21" spans="1:11" ht="15">
      <c r="A21" s="60" t="s">
        <v>128</v>
      </c>
      <c r="B21" s="26">
        <v>1</v>
      </c>
      <c r="C21" s="26">
        <v>835.7</v>
      </c>
      <c r="D21" s="26"/>
      <c r="E21" s="26"/>
      <c r="F21" s="26"/>
      <c r="G21" s="26"/>
      <c r="H21" s="26"/>
      <c r="I21" s="26">
        <v>1</v>
      </c>
      <c r="J21" s="26">
        <v>835.7</v>
      </c>
      <c r="K21" s="143"/>
    </row>
    <row r="22" spans="1:11" ht="15">
      <c r="A22" s="60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3"/>
    </row>
    <row r="23" spans="1:11" ht="15">
      <c r="A23" s="60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3"/>
    </row>
    <row r="24" spans="1:11" ht="15">
      <c r="A24" s="59" t="s">
        <v>131</v>
      </c>
      <c r="B24" s="82">
        <f>SUM(B25:B31)</f>
        <v>3300</v>
      </c>
      <c r="C24" s="82">
        <f t="shared" ref="C24:J24" si="5">SUM(C25:C31)</f>
        <v>6440.8</v>
      </c>
      <c r="D24" s="82">
        <f t="shared" si="5"/>
        <v>0</v>
      </c>
      <c r="E24" s="82">
        <f t="shared" si="5"/>
        <v>0</v>
      </c>
      <c r="F24" s="82">
        <f t="shared" si="5"/>
        <v>2000</v>
      </c>
      <c r="G24" s="82">
        <f t="shared" si="5"/>
        <v>3903.52</v>
      </c>
      <c r="H24" s="82">
        <f>SUM(H25:H31)</f>
        <v>0</v>
      </c>
      <c r="I24" s="82">
        <v>1300</v>
      </c>
      <c r="J24" s="82">
        <f t="shared" si="5"/>
        <v>2537.2800000000002</v>
      </c>
      <c r="K24" s="143"/>
    </row>
    <row r="25" spans="1:11" ht="15">
      <c r="A25" s="60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3"/>
    </row>
    <row r="26" spans="1:11" ht="15">
      <c r="A26" s="60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3"/>
    </row>
    <row r="27" spans="1:11" ht="15">
      <c r="A27" s="60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3"/>
    </row>
    <row r="28" spans="1:11" ht="15">
      <c r="A28" s="60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3"/>
    </row>
    <row r="29" spans="1:11" ht="15">
      <c r="A29" s="60" t="s">
        <v>262</v>
      </c>
      <c r="B29" s="26">
        <v>3300</v>
      </c>
      <c r="C29" s="26">
        <v>6440.8</v>
      </c>
      <c r="D29" s="26"/>
      <c r="F29" s="26">
        <v>2000</v>
      </c>
      <c r="G29" s="26">
        <v>3903.52</v>
      </c>
      <c r="H29" s="26"/>
      <c r="I29" s="26">
        <f>B29-F29</f>
        <v>1300</v>
      </c>
      <c r="J29" s="26">
        <f>C29-G29</f>
        <v>2537.2800000000002</v>
      </c>
      <c r="K29" s="143"/>
    </row>
    <row r="30" spans="1:11" ht="15">
      <c r="A30" s="60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3"/>
    </row>
    <row r="31" spans="1:11" ht="15">
      <c r="A31" s="60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3"/>
    </row>
    <row r="32" spans="1:11" ht="15">
      <c r="A32" s="59" t="s">
        <v>132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3"/>
    </row>
    <row r="33" spans="1:11" ht="15">
      <c r="A33" s="60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3"/>
    </row>
    <row r="34" spans="1:11" ht="15">
      <c r="A34" s="60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3"/>
    </row>
    <row r="35" spans="1:11" ht="15">
      <c r="A35" s="60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3"/>
    </row>
    <row r="36" spans="1:11" ht="15">
      <c r="A36" s="59" t="s">
        <v>133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3"/>
    </row>
    <row r="37" spans="1:11" ht="15">
      <c r="A37" s="60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3"/>
    </row>
    <row r="38" spans="1:11" ht="15">
      <c r="A38" s="60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3"/>
    </row>
    <row r="39" spans="1:11" ht="15">
      <c r="A39" s="60" t="s">
        <v>136</v>
      </c>
      <c r="B39" s="131">
        <f t="shared" ref="B39:J39" si="8">SUM(B40:B41)</f>
        <v>0</v>
      </c>
      <c r="C39" s="131">
        <f t="shared" si="8"/>
        <v>0</v>
      </c>
      <c r="D39" s="131">
        <f t="shared" si="8"/>
        <v>0</v>
      </c>
      <c r="E39" s="131">
        <f t="shared" si="8"/>
        <v>0</v>
      </c>
      <c r="F39" s="131">
        <f t="shared" si="8"/>
        <v>0</v>
      </c>
      <c r="G39" s="131">
        <f t="shared" si="8"/>
        <v>0</v>
      </c>
      <c r="H39" s="131">
        <f t="shared" si="8"/>
        <v>0</v>
      </c>
      <c r="I39" s="131">
        <f t="shared" si="8"/>
        <v>0</v>
      </c>
      <c r="J39" s="131">
        <f t="shared" si="8"/>
        <v>0</v>
      </c>
      <c r="K39" s="143"/>
    </row>
    <row r="40" spans="1:11" ht="30">
      <c r="A40" s="60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3"/>
    </row>
    <row r="41" spans="1:11" ht="15">
      <c r="A41" s="60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3"/>
    </row>
    <row r="42" spans="1:11" ht="15">
      <c r="A42" s="60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3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1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268</v>
      </c>
      <c r="F49" s="12" t="s">
        <v>273</v>
      </c>
      <c r="G49" s="72"/>
      <c r="I49"/>
      <c r="J49"/>
    </row>
    <row r="50" spans="1:10" s="2" customFormat="1" ht="15">
      <c r="B50" s="65" t="s">
        <v>139</v>
      </c>
      <c r="F50" s="2" t="s">
        <v>269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3" customWidth="1"/>
    <col min="11" max="11" width="12.7109375" style="63" customWidth="1"/>
    <col min="12" max="12" width="9.140625" style="64"/>
    <col min="13" max="16384" width="9.140625" style="25"/>
  </cols>
  <sheetData>
    <row r="1" spans="1:12" s="23" customFormat="1" ht="15">
      <c r="A1" s="135" t="s">
        <v>305</v>
      </c>
      <c r="B1" s="136"/>
      <c r="C1" s="136"/>
      <c r="D1" s="136"/>
      <c r="E1" s="136"/>
      <c r="F1" s="136"/>
      <c r="G1" s="142"/>
      <c r="H1" s="100" t="s">
        <v>198</v>
      </c>
      <c r="I1" s="142"/>
      <c r="J1" s="66"/>
      <c r="K1" s="66"/>
      <c r="L1" s="66"/>
    </row>
    <row r="2" spans="1:12" s="23" customFormat="1" ht="15">
      <c r="A2" s="105" t="s">
        <v>140</v>
      </c>
      <c r="B2" s="136"/>
      <c r="C2" s="136"/>
      <c r="D2" s="136"/>
      <c r="E2" s="136"/>
      <c r="F2" s="136"/>
      <c r="G2" s="144"/>
      <c r="H2" s="468" t="s">
        <v>709</v>
      </c>
      <c r="I2" s="469"/>
      <c r="J2" s="66"/>
      <c r="K2" s="66"/>
      <c r="L2" s="66"/>
    </row>
    <row r="3" spans="1:12" s="23" customFormat="1" ht="15">
      <c r="A3" s="136"/>
      <c r="B3" s="136"/>
      <c r="C3" s="136"/>
      <c r="D3" s="136"/>
      <c r="E3" s="136"/>
      <c r="F3" s="136"/>
      <c r="G3" s="144"/>
      <c r="H3" s="139"/>
      <c r="I3" s="144"/>
      <c r="J3" s="66"/>
      <c r="K3" s="66"/>
      <c r="L3" s="66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36"/>
      <c r="F4" s="136"/>
      <c r="G4" s="136"/>
      <c r="H4" s="136"/>
      <c r="I4" s="142"/>
      <c r="J4" s="63"/>
      <c r="K4" s="63"/>
      <c r="L4" s="23"/>
    </row>
    <row r="5" spans="1:12" s="2" customFormat="1" ht="15.75">
      <c r="A5" s="348"/>
      <c r="B5" s="449" t="s">
        <v>679</v>
      </c>
      <c r="C5" s="450"/>
      <c r="D5" s="76"/>
      <c r="F5" s="147"/>
      <c r="G5" s="147"/>
      <c r="H5" s="147"/>
      <c r="I5" s="142"/>
      <c r="J5" s="63"/>
      <c r="K5" s="63"/>
      <c r="L5" s="12"/>
    </row>
    <row r="6" spans="1:12" s="23" customFormat="1" ht="13.5">
      <c r="A6" s="140"/>
      <c r="B6" s="141"/>
      <c r="C6" s="141"/>
      <c r="D6" s="141"/>
      <c r="E6" s="136"/>
      <c r="F6" s="136"/>
      <c r="G6" s="136"/>
      <c r="H6" s="136"/>
      <c r="I6" s="142"/>
      <c r="J6" s="63"/>
      <c r="K6" s="63"/>
      <c r="L6" s="63"/>
    </row>
    <row r="7" spans="1:12" ht="30">
      <c r="A7" s="132" t="s">
        <v>64</v>
      </c>
      <c r="B7" s="132" t="s">
        <v>379</v>
      </c>
      <c r="C7" s="134" t="s">
        <v>380</v>
      </c>
      <c r="D7" s="134" t="s">
        <v>235</v>
      </c>
      <c r="E7" s="134" t="s">
        <v>240</v>
      </c>
      <c r="F7" s="134" t="s">
        <v>241</v>
      </c>
      <c r="G7" s="134" t="s">
        <v>242</v>
      </c>
      <c r="H7" s="134" t="s">
        <v>243</v>
      </c>
      <c r="I7" s="142"/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4">
        <v>8</v>
      </c>
      <c r="I8" s="142"/>
    </row>
    <row r="9" spans="1:12" ht="15">
      <c r="A9" s="67">
        <v>1</v>
      </c>
      <c r="B9" s="26"/>
      <c r="C9" s="26"/>
      <c r="D9" s="26"/>
      <c r="E9" s="26"/>
      <c r="F9" s="26"/>
      <c r="G9" s="155"/>
      <c r="H9" s="26"/>
      <c r="I9" s="142"/>
    </row>
    <row r="10" spans="1:12" ht="15">
      <c r="A10" s="67">
        <v>2</v>
      </c>
      <c r="B10" s="26"/>
      <c r="C10" s="26"/>
      <c r="D10" s="26"/>
      <c r="E10" s="26"/>
      <c r="F10" s="26"/>
      <c r="G10" s="155"/>
      <c r="H10" s="26"/>
      <c r="I10" s="142"/>
    </row>
    <row r="11" spans="1:12" ht="15">
      <c r="A11" s="67">
        <v>3</v>
      </c>
      <c r="B11" s="26"/>
      <c r="C11" s="26"/>
      <c r="D11" s="26"/>
      <c r="E11" s="26"/>
      <c r="F11" s="26"/>
      <c r="G11" s="155"/>
      <c r="H11" s="26"/>
      <c r="I11" s="142"/>
    </row>
    <row r="12" spans="1:12" ht="15">
      <c r="A12" s="67">
        <v>4</v>
      </c>
      <c r="B12" s="26"/>
      <c r="C12" s="26"/>
      <c r="D12" s="26"/>
      <c r="E12" s="26"/>
      <c r="F12" s="26"/>
      <c r="G12" s="155"/>
      <c r="H12" s="26"/>
      <c r="I12" s="142"/>
    </row>
    <row r="13" spans="1:12" ht="15">
      <c r="A13" s="67">
        <v>5</v>
      </c>
      <c r="B13" s="26"/>
      <c r="C13" s="26"/>
      <c r="D13" s="26"/>
      <c r="E13" s="26"/>
      <c r="F13" s="26"/>
      <c r="G13" s="155"/>
      <c r="H13" s="26"/>
      <c r="I13" s="142"/>
    </row>
    <row r="14" spans="1:12" ht="15">
      <c r="A14" s="67">
        <v>6</v>
      </c>
      <c r="B14" s="26"/>
      <c r="C14" s="26"/>
      <c r="D14" s="26"/>
      <c r="E14" s="26"/>
      <c r="F14" s="26"/>
      <c r="G14" s="155"/>
      <c r="H14" s="26"/>
      <c r="I14" s="142"/>
    </row>
    <row r="15" spans="1:12" s="23" customFormat="1" ht="15">
      <c r="A15" s="67">
        <v>7</v>
      </c>
      <c r="B15" s="26"/>
      <c r="C15" s="26"/>
      <c r="D15" s="26"/>
      <c r="E15" s="26"/>
      <c r="F15" s="26"/>
      <c r="G15" s="155"/>
      <c r="H15" s="26"/>
      <c r="I15" s="142"/>
      <c r="J15" s="63"/>
      <c r="K15" s="63"/>
      <c r="L15" s="63"/>
    </row>
    <row r="16" spans="1:12" s="23" customFormat="1" ht="15">
      <c r="A16" s="67">
        <v>8</v>
      </c>
      <c r="B16" s="26"/>
      <c r="C16" s="26"/>
      <c r="D16" s="26"/>
      <c r="E16" s="26"/>
      <c r="F16" s="26"/>
      <c r="G16" s="155"/>
      <c r="H16" s="26"/>
      <c r="I16" s="142"/>
      <c r="J16" s="63"/>
      <c r="K16" s="63"/>
      <c r="L16" s="63"/>
    </row>
    <row r="17" spans="1:12" s="23" customFormat="1" ht="15">
      <c r="A17" s="67">
        <v>9</v>
      </c>
      <c r="B17" s="26"/>
      <c r="C17" s="26"/>
      <c r="D17" s="26"/>
      <c r="E17" s="26"/>
      <c r="F17" s="26"/>
      <c r="G17" s="155"/>
      <c r="H17" s="26"/>
      <c r="I17" s="142"/>
      <c r="J17" s="63"/>
      <c r="K17" s="63"/>
      <c r="L17" s="63"/>
    </row>
    <row r="18" spans="1:12" s="23" customFormat="1" ht="15">
      <c r="A18" s="67">
        <v>10</v>
      </c>
      <c r="B18" s="26"/>
      <c r="C18" s="26"/>
      <c r="D18" s="26"/>
      <c r="E18" s="26"/>
      <c r="F18" s="26"/>
      <c r="G18" s="155"/>
      <c r="H18" s="26"/>
      <c r="I18" s="142"/>
      <c r="J18" s="63"/>
      <c r="K18" s="63"/>
      <c r="L18" s="63"/>
    </row>
    <row r="19" spans="1:12" s="23" customFormat="1" ht="15">
      <c r="A19" s="67">
        <v>11</v>
      </c>
      <c r="B19" s="26"/>
      <c r="C19" s="26"/>
      <c r="D19" s="26"/>
      <c r="E19" s="26"/>
      <c r="F19" s="26"/>
      <c r="G19" s="155"/>
      <c r="H19" s="26"/>
      <c r="I19" s="142"/>
      <c r="J19" s="63"/>
      <c r="K19" s="63"/>
      <c r="L19" s="63"/>
    </row>
    <row r="20" spans="1:12" s="23" customFormat="1" ht="15">
      <c r="A20" s="67">
        <v>12</v>
      </c>
      <c r="B20" s="26"/>
      <c r="C20" s="26"/>
      <c r="D20" s="26"/>
      <c r="E20" s="26"/>
      <c r="F20" s="26"/>
      <c r="G20" s="155"/>
      <c r="H20" s="26"/>
      <c r="I20" s="142"/>
      <c r="J20" s="63"/>
      <c r="K20" s="63"/>
      <c r="L20" s="63"/>
    </row>
    <row r="21" spans="1:12" s="23" customFormat="1" ht="15">
      <c r="A21" s="67">
        <v>13</v>
      </c>
      <c r="B21" s="26"/>
      <c r="C21" s="26"/>
      <c r="D21" s="26"/>
      <c r="E21" s="26"/>
      <c r="F21" s="26"/>
      <c r="G21" s="155"/>
      <c r="H21" s="26"/>
      <c r="I21" s="142"/>
      <c r="J21" s="63"/>
      <c r="K21" s="63"/>
      <c r="L21" s="63"/>
    </row>
    <row r="22" spans="1:12" s="23" customFormat="1" ht="15">
      <c r="A22" s="67">
        <v>14</v>
      </c>
      <c r="B22" s="26"/>
      <c r="C22" s="26"/>
      <c r="D22" s="26"/>
      <c r="E22" s="26"/>
      <c r="F22" s="26"/>
      <c r="G22" s="155"/>
      <c r="H22" s="26"/>
      <c r="I22" s="142"/>
      <c r="J22" s="63"/>
      <c r="K22" s="63"/>
      <c r="L22" s="63"/>
    </row>
    <row r="23" spans="1:12" s="23" customFormat="1" ht="15">
      <c r="A23" s="67">
        <v>15</v>
      </c>
      <c r="B23" s="26"/>
      <c r="C23" s="26"/>
      <c r="D23" s="26"/>
      <c r="E23" s="26"/>
      <c r="F23" s="26"/>
      <c r="G23" s="155"/>
      <c r="H23" s="26"/>
      <c r="I23" s="142"/>
      <c r="J23" s="63"/>
      <c r="K23" s="63"/>
      <c r="L23" s="63"/>
    </row>
    <row r="24" spans="1:12" s="23" customFormat="1" ht="15">
      <c r="A24" s="67">
        <v>16</v>
      </c>
      <c r="B24" s="26"/>
      <c r="C24" s="26"/>
      <c r="D24" s="26"/>
      <c r="E24" s="26"/>
      <c r="F24" s="26"/>
      <c r="G24" s="155"/>
      <c r="H24" s="26"/>
      <c r="I24" s="142"/>
      <c r="J24" s="63"/>
      <c r="K24" s="63"/>
      <c r="L24" s="63"/>
    </row>
    <row r="25" spans="1:12" s="23" customFormat="1" ht="15">
      <c r="A25" s="67">
        <v>17</v>
      </c>
      <c r="B25" s="26"/>
      <c r="C25" s="26"/>
      <c r="D25" s="26"/>
      <c r="E25" s="26"/>
      <c r="F25" s="26"/>
      <c r="G25" s="155"/>
      <c r="H25" s="26"/>
      <c r="I25" s="142"/>
      <c r="J25" s="63"/>
      <c r="K25" s="63"/>
      <c r="L25" s="63"/>
    </row>
    <row r="26" spans="1:12" s="23" customFormat="1" ht="15">
      <c r="A26" s="67">
        <v>18</v>
      </c>
      <c r="B26" s="26"/>
      <c r="C26" s="26"/>
      <c r="D26" s="26"/>
      <c r="E26" s="26"/>
      <c r="F26" s="26"/>
      <c r="G26" s="155"/>
      <c r="H26" s="26"/>
      <c r="I26" s="142"/>
      <c r="J26" s="63"/>
      <c r="K26" s="63"/>
      <c r="L26" s="63"/>
    </row>
    <row r="27" spans="1:12" s="23" customFormat="1" ht="15">
      <c r="A27" s="67" t="s">
        <v>278</v>
      </c>
      <c r="B27" s="26"/>
      <c r="C27" s="26"/>
      <c r="D27" s="26"/>
      <c r="E27" s="26"/>
      <c r="F27" s="26"/>
      <c r="G27" s="155"/>
      <c r="H27" s="26"/>
      <c r="I27" s="142"/>
      <c r="J27" s="63"/>
      <c r="K27" s="63"/>
      <c r="L27" s="63"/>
    </row>
    <row r="28" spans="1:12" s="23" customFormat="1">
      <c r="J28" s="63"/>
      <c r="K28" s="63"/>
      <c r="L28" s="63"/>
    </row>
    <row r="29" spans="1:12" s="23" customFormat="1"/>
    <row r="30" spans="1:12" s="23" customFormat="1">
      <c r="A30" s="25"/>
    </row>
    <row r="31" spans="1:12" s="2" customFormat="1" ht="15">
      <c r="B31" s="71" t="s">
        <v>107</v>
      </c>
      <c r="E31" s="5"/>
    </row>
    <row r="32" spans="1:12" s="2" customFormat="1" ht="15">
      <c r="C32" s="70"/>
      <c r="E32" s="70"/>
      <c r="F32" s="73"/>
      <c r="G32"/>
      <c r="H32"/>
      <c r="I32"/>
    </row>
    <row r="33" spans="1:9" s="2" customFormat="1" ht="15">
      <c r="A33"/>
      <c r="C33" s="69" t="s">
        <v>268</v>
      </c>
      <c r="E33" s="12" t="s">
        <v>273</v>
      </c>
      <c r="F33" s="72"/>
      <c r="G33"/>
      <c r="H33"/>
      <c r="I33"/>
    </row>
    <row r="34" spans="1:9" s="2" customFormat="1" ht="15">
      <c r="A34"/>
      <c r="C34" s="65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4" customWidth="1"/>
    <col min="11" max="16384" width="9.140625" style="25"/>
  </cols>
  <sheetData>
    <row r="1" spans="1:12" s="23" customFormat="1" ht="15">
      <c r="A1" s="135" t="s">
        <v>306</v>
      </c>
      <c r="B1" s="136"/>
      <c r="C1" s="136"/>
      <c r="D1" s="136"/>
      <c r="E1" s="136"/>
      <c r="F1" s="136"/>
      <c r="G1" s="136"/>
      <c r="H1" s="142"/>
      <c r="I1" s="385" t="s">
        <v>198</v>
      </c>
      <c r="J1" s="149"/>
    </row>
    <row r="2" spans="1:12" s="23" customFormat="1" ht="15">
      <c r="A2" s="105" t="s">
        <v>140</v>
      </c>
      <c r="B2" s="136"/>
      <c r="C2" s="136"/>
      <c r="D2" s="136"/>
      <c r="E2" s="136"/>
      <c r="F2" s="136"/>
      <c r="G2" s="136"/>
      <c r="H2" s="142"/>
      <c r="I2" s="468" t="s">
        <v>709</v>
      </c>
      <c r="J2" s="469"/>
    </row>
    <row r="3" spans="1:12" s="23" customFormat="1" ht="15">
      <c r="A3" s="136"/>
      <c r="B3" s="136"/>
      <c r="C3" s="136"/>
      <c r="D3" s="136"/>
      <c r="E3" s="136"/>
      <c r="F3" s="136"/>
      <c r="G3" s="136"/>
      <c r="H3" s="139"/>
      <c r="I3" s="139"/>
      <c r="J3" s="149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7"/>
      <c r="E4" s="145"/>
      <c r="F4" s="136"/>
      <c r="G4" s="136"/>
      <c r="H4" s="136"/>
      <c r="I4" s="145"/>
      <c r="J4" s="104"/>
      <c r="L4" s="23"/>
    </row>
    <row r="5" spans="1:12" s="2" customFormat="1" ht="15.75">
      <c r="A5" s="119">
        <f>'ფორმა N1'!D4</f>
        <v>0</v>
      </c>
      <c r="B5" s="348"/>
      <c r="C5" s="449" t="s">
        <v>679</v>
      </c>
      <c r="D5" s="450"/>
      <c r="E5" s="76"/>
      <c r="G5" s="147"/>
      <c r="H5" s="147"/>
      <c r="I5" s="146"/>
      <c r="J5" s="104"/>
    </row>
    <row r="6" spans="1:12" s="23" customFormat="1" ht="13.5">
      <c r="A6" s="140"/>
      <c r="B6" s="141"/>
      <c r="C6" s="141"/>
      <c r="D6" s="141"/>
      <c r="E6" s="136"/>
      <c r="F6" s="136"/>
      <c r="G6" s="136"/>
      <c r="H6" s="136"/>
      <c r="I6" s="136"/>
      <c r="J6" s="144"/>
    </row>
    <row r="7" spans="1:12" ht="30">
      <c r="A7" s="148" t="s">
        <v>64</v>
      </c>
      <c r="B7" s="132" t="s">
        <v>248</v>
      </c>
      <c r="C7" s="134" t="s">
        <v>244</v>
      </c>
      <c r="D7" s="134" t="s">
        <v>245</v>
      </c>
      <c r="E7" s="134" t="s">
        <v>246</v>
      </c>
      <c r="F7" s="134" t="s">
        <v>247</v>
      </c>
      <c r="G7" s="134" t="s">
        <v>241</v>
      </c>
      <c r="H7" s="134" t="s">
        <v>242</v>
      </c>
      <c r="I7" s="134" t="s">
        <v>243</v>
      </c>
      <c r="J7" s="150"/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4">
        <v>9</v>
      </c>
      <c r="J8" s="150"/>
    </row>
    <row r="9" spans="1:12" ht="15">
      <c r="A9" s="67">
        <v>1</v>
      </c>
      <c r="B9" s="26"/>
      <c r="C9" s="26"/>
      <c r="D9" s="26"/>
      <c r="E9" s="26"/>
      <c r="F9" s="26"/>
      <c r="G9" s="26"/>
      <c r="H9" s="155"/>
      <c r="I9" s="26"/>
      <c r="J9" s="150"/>
    </row>
    <row r="10" spans="1:12" ht="15">
      <c r="A10" s="67">
        <v>2</v>
      </c>
      <c r="B10" s="26"/>
      <c r="C10" s="26"/>
      <c r="D10" s="26"/>
      <c r="E10" s="26"/>
      <c r="F10" s="26"/>
      <c r="G10" s="26"/>
      <c r="H10" s="155"/>
      <c r="I10" s="26"/>
      <c r="J10" s="150"/>
    </row>
    <row r="11" spans="1:12" ht="15">
      <c r="A11" s="67">
        <v>3</v>
      </c>
      <c r="B11" s="26"/>
      <c r="C11" s="26"/>
      <c r="D11" s="26"/>
      <c r="E11" s="26"/>
      <c r="F11" s="26"/>
      <c r="G11" s="26"/>
      <c r="H11" s="155"/>
      <c r="I11" s="26"/>
      <c r="J11" s="150"/>
    </row>
    <row r="12" spans="1:12" ht="15">
      <c r="A12" s="67">
        <v>4</v>
      </c>
      <c r="B12" s="26"/>
      <c r="C12" s="26"/>
      <c r="D12" s="26"/>
      <c r="E12" s="26"/>
      <c r="F12" s="26"/>
      <c r="G12" s="26"/>
      <c r="H12" s="155"/>
      <c r="I12" s="26"/>
      <c r="J12" s="150"/>
    </row>
    <row r="13" spans="1:12" ht="15">
      <c r="A13" s="67">
        <v>5</v>
      </c>
      <c r="B13" s="26"/>
      <c r="C13" s="26"/>
      <c r="D13" s="26"/>
      <c r="E13" s="26"/>
      <c r="F13" s="26"/>
      <c r="G13" s="26"/>
      <c r="H13" s="155"/>
      <c r="I13" s="26"/>
      <c r="J13" s="150"/>
    </row>
    <row r="14" spans="1:12" ht="15">
      <c r="A14" s="67">
        <v>6</v>
      </c>
      <c r="B14" s="26"/>
      <c r="C14" s="26"/>
      <c r="D14" s="26"/>
      <c r="E14" s="26"/>
      <c r="F14" s="26"/>
      <c r="G14" s="26"/>
      <c r="H14" s="155"/>
      <c r="I14" s="26"/>
      <c r="J14" s="150"/>
    </row>
    <row r="15" spans="1:12" s="23" customFormat="1" ht="15">
      <c r="A15" s="67">
        <v>7</v>
      </c>
      <c r="B15" s="26"/>
      <c r="C15" s="26"/>
      <c r="D15" s="26"/>
      <c r="E15" s="26"/>
      <c r="F15" s="26"/>
      <c r="G15" s="26"/>
      <c r="H15" s="155"/>
      <c r="I15" s="26"/>
      <c r="J15" s="144"/>
    </row>
    <row r="16" spans="1:12" s="23" customFormat="1" ht="15">
      <c r="A16" s="67">
        <v>8</v>
      </c>
      <c r="B16" s="26"/>
      <c r="C16" s="26"/>
      <c r="D16" s="26"/>
      <c r="E16" s="26"/>
      <c r="F16" s="26"/>
      <c r="G16" s="26"/>
      <c r="H16" s="155"/>
      <c r="I16" s="26"/>
      <c r="J16" s="144"/>
    </row>
    <row r="17" spans="1:10" s="23" customFormat="1" ht="15">
      <c r="A17" s="67">
        <v>9</v>
      </c>
      <c r="B17" s="26"/>
      <c r="C17" s="26"/>
      <c r="D17" s="26"/>
      <c r="E17" s="26"/>
      <c r="F17" s="26"/>
      <c r="G17" s="26"/>
      <c r="H17" s="155"/>
      <c r="I17" s="26"/>
      <c r="J17" s="144"/>
    </row>
    <row r="18" spans="1:10" s="23" customFormat="1" ht="15">
      <c r="A18" s="67">
        <v>10</v>
      </c>
      <c r="B18" s="26"/>
      <c r="C18" s="26"/>
      <c r="D18" s="26"/>
      <c r="E18" s="26"/>
      <c r="F18" s="26"/>
      <c r="G18" s="26"/>
      <c r="H18" s="155"/>
      <c r="I18" s="26"/>
      <c r="J18" s="144"/>
    </row>
    <row r="19" spans="1:10" s="23" customFormat="1" ht="15">
      <c r="A19" s="67">
        <v>11</v>
      </c>
      <c r="B19" s="26"/>
      <c r="C19" s="26"/>
      <c r="D19" s="26"/>
      <c r="E19" s="26"/>
      <c r="F19" s="26"/>
      <c r="G19" s="26"/>
      <c r="H19" s="155"/>
      <c r="I19" s="26"/>
      <c r="J19" s="144"/>
    </row>
    <row r="20" spans="1:10" s="23" customFormat="1" ht="15">
      <c r="A20" s="67">
        <v>12</v>
      </c>
      <c r="B20" s="26"/>
      <c r="C20" s="26"/>
      <c r="D20" s="26"/>
      <c r="E20" s="26"/>
      <c r="F20" s="26"/>
      <c r="G20" s="26"/>
      <c r="H20" s="155"/>
      <c r="I20" s="26"/>
      <c r="J20" s="144"/>
    </row>
    <row r="21" spans="1:10" s="23" customFormat="1" ht="15">
      <c r="A21" s="67">
        <v>13</v>
      </c>
      <c r="B21" s="26"/>
      <c r="C21" s="26"/>
      <c r="D21" s="26"/>
      <c r="E21" s="26"/>
      <c r="F21" s="26"/>
      <c r="G21" s="26"/>
      <c r="H21" s="155"/>
      <c r="I21" s="26"/>
      <c r="J21" s="144"/>
    </row>
    <row r="22" spans="1:10" s="23" customFormat="1" ht="15">
      <c r="A22" s="67">
        <v>14</v>
      </c>
      <c r="B22" s="26"/>
      <c r="C22" s="26"/>
      <c r="D22" s="26"/>
      <c r="E22" s="26"/>
      <c r="F22" s="26"/>
      <c r="G22" s="26"/>
      <c r="H22" s="155"/>
      <c r="I22" s="26"/>
      <c r="J22" s="144"/>
    </row>
    <row r="23" spans="1:10" s="23" customFormat="1" ht="15">
      <c r="A23" s="67">
        <v>15</v>
      </c>
      <c r="B23" s="26"/>
      <c r="C23" s="26"/>
      <c r="D23" s="26"/>
      <c r="E23" s="26"/>
      <c r="F23" s="26"/>
      <c r="G23" s="26"/>
      <c r="H23" s="155"/>
      <c r="I23" s="26"/>
      <c r="J23" s="144"/>
    </row>
    <row r="24" spans="1:10" s="23" customFormat="1" ht="15">
      <c r="A24" s="67">
        <v>16</v>
      </c>
      <c r="B24" s="26"/>
      <c r="C24" s="26"/>
      <c r="D24" s="26"/>
      <c r="E24" s="26"/>
      <c r="F24" s="26"/>
      <c r="G24" s="26"/>
      <c r="H24" s="155"/>
      <c r="I24" s="26"/>
      <c r="J24" s="144"/>
    </row>
    <row r="25" spans="1:10" s="23" customFormat="1" ht="15">
      <c r="A25" s="67">
        <v>17</v>
      </c>
      <c r="B25" s="26"/>
      <c r="C25" s="26"/>
      <c r="D25" s="26"/>
      <c r="E25" s="26"/>
      <c r="F25" s="26"/>
      <c r="G25" s="26"/>
      <c r="H25" s="155"/>
      <c r="I25" s="26"/>
      <c r="J25" s="144"/>
    </row>
    <row r="26" spans="1:10" s="23" customFormat="1" ht="15">
      <c r="A26" s="67">
        <v>18</v>
      </c>
      <c r="B26" s="26"/>
      <c r="C26" s="26"/>
      <c r="D26" s="26"/>
      <c r="E26" s="26"/>
      <c r="F26" s="26"/>
      <c r="G26" s="26"/>
      <c r="H26" s="155"/>
      <c r="I26" s="26"/>
      <c r="J26" s="144"/>
    </row>
    <row r="27" spans="1:10" s="23" customFormat="1" ht="15">
      <c r="A27" s="67" t="s">
        <v>278</v>
      </c>
      <c r="B27" s="26"/>
      <c r="C27" s="26"/>
      <c r="D27" s="26"/>
      <c r="E27" s="26"/>
      <c r="F27" s="26"/>
      <c r="G27" s="26"/>
      <c r="H27" s="155"/>
      <c r="I27" s="26"/>
      <c r="J27" s="144"/>
    </row>
    <row r="28" spans="1:10" s="23" customFormat="1">
      <c r="J28" s="63"/>
    </row>
    <row r="29" spans="1:10" s="23" customFormat="1"/>
    <row r="30" spans="1:10" s="23" customFormat="1">
      <c r="A30" s="25"/>
    </row>
    <row r="31" spans="1:10" s="2" customFormat="1" ht="15">
      <c r="B31" s="71" t="s">
        <v>107</v>
      </c>
      <c r="E31" s="5"/>
    </row>
    <row r="32" spans="1:10" s="2" customFormat="1" ht="15">
      <c r="C32" s="70"/>
      <c r="E32" s="70"/>
      <c r="F32" s="73"/>
      <c r="G32" s="73"/>
      <c r="H32"/>
      <c r="I32"/>
    </row>
    <row r="33" spans="1:10" s="2" customFormat="1" ht="15">
      <c r="A33"/>
      <c r="C33" s="69" t="s">
        <v>268</v>
      </c>
      <c r="E33" s="12" t="s">
        <v>273</v>
      </c>
      <c r="F33" s="72"/>
      <c r="G33"/>
      <c r="H33"/>
      <c r="I33"/>
    </row>
    <row r="34" spans="1:10" s="2" customFormat="1" ht="15">
      <c r="A34"/>
      <c r="C34" s="65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3"/>
    </row>
    <row r="38" spans="1:10" s="23" customFormat="1">
      <c r="J38" s="63"/>
    </row>
    <row r="39" spans="1:10" s="23" customFormat="1">
      <c r="J39" s="63"/>
    </row>
    <row r="40" spans="1:10" s="23" customFormat="1">
      <c r="J40" s="63"/>
    </row>
    <row r="41" spans="1:10" s="23" customFormat="1">
      <c r="J41" s="63"/>
    </row>
    <row r="42" spans="1:10" s="23" customFormat="1">
      <c r="J42" s="63"/>
    </row>
    <row r="43" spans="1:10" s="23" customFormat="1">
      <c r="J43" s="63"/>
    </row>
    <row r="44" spans="1:10" s="23" customFormat="1">
      <c r="J44" s="63"/>
    </row>
    <row r="45" spans="1:10" s="23" customFormat="1">
      <c r="J45" s="63"/>
    </row>
    <row r="46" spans="1:10" s="23" customFormat="1">
      <c r="J46" s="63"/>
    </row>
    <row r="47" spans="1:10" s="23" customFormat="1">
      <c r="J47" s="63"/>
    </row>
    <row r="48" spans="1:10" s="23" customFormat="1">
      <c r="J48" s="63"/>
    </row>
    <row r="49" spans="10:10" s="23" customFormat="1">
      <c r="J49" s="63"/>
    </row>
    <row r="50" spans="10:10" s="23" customFormat="1">
      <c r="J50" s="63"/>
    </row>
    <row r="51" spans="10:10" s="23" customFormat="1">
      <c r="J51" s="63"/>
    </row>
    <row r="52" spans="10:10" s="23" customFormat="1">
      <c r="J52" s="63"/>
    </row>
    <row r="53" spans="10:10" s="23" customFormat="1">
      <c r="J53" s="63"/>
    </row>
    <row r="54" spans="10:10" s="23" customFormat="1">
      <c r="J54" s="63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G2" sqref="G2:H2"/>
    </sheetView>
  </sheetViews>
  <sheetFormatPr defaultRowHeight="12.75"/>
  <cols>
    <col min="1" max="1" width="4.85546875" style="211" customWidth="1"/>
    <col min="2" max="2" width="37.42578125" style="211" customWidth="1"/>
    <col min="3" max="3" width="21.5703125" style="211" customWidth="1"/>
    <col min="4" max="4" width="20" style="211" customWidth="1"/>
    <col min="5" max="5" width="18.7109375" style="211" customWidth="1"/>
    <col min="6" max="6" width="24.140625" style="211" customWidth="1"/>
    <col min="7" max="7" width="27.140625" style="211" customWidth="1"/>
    <col min="8" max="8" width="0.7109375" style="211" customWidth="1"/>
    <col min="9" max="16384" width="9.140625" style="211"/>
  </cols>
  <sheetData>
    <row r="1" spans="1:8" s="195" customFormat="1" ht="15">
      <c r="A1" s="192" t="s">
        <v>326</v>
      </c>
      <c r="B1" s="193"/>
      <c r="C1" s="193"/>
      <c r="D1" s="193"/>
      <c r="E1" s="193"/>
      <c r="F1" s="78"/>
      <c r="G1" s="78" t="s">
        <v>109</v>
      </c>
      <c r="H1" s="196"/>
    </row>
    <row r="2" spans="1:8" s="195" customFormat="1" ht="15">
      <c r="A2" s="196" t="s">
        <v>317</v>
      </c>
      <c r="B2" s="193"/>
      <c r="C2" s="193"/>
      <c r="D2" s="193"/>
      <c r="E2" s="194"/>
      <c r="F2" s="194"/>
      <c r="G2" s="468" t="s">
        <v>709</v>
      </c>
      <c r="H2" s="469"/>
    </row>
    <row r="3" spans="1:8" s="195" customFormat="1">
      <c r="A3" s="196"/>
      <c r="B3" s="193"/>
      <c r="C3" s="193"/>
      <c r="D3" s="193"/>
      <c r="E3" s="194"/>
      <c r="F3" s="194"/>
      <c r="G3" s="194"/>
      <c r="H3" s="196"/>
    </row>
    <row r="4" spans="1:8" s="195" customFormat="1" ht="15">
      <c r="A4" s="114" t="s">
        <v>274</v>
      </c>
      <c r="B4" s="193"/>
      <c r="C4" s="193"/>
      <c r="D4" s="193"/>
      <c r="E4" s="197"/>
      <c r="F4" s="197"/>
      <c r="G4" s="194"/>
      <c r="H4" s="196"/>
    </row>
    <row r="5" spans="1:8" s="195" customFormat="1" ht="15.75">
      <c r="A5" s="198">
        <f>'ფორმა N1'!D4</f>
        <v>0</v>
      </c>
      <c r="B5" s="348"/>
      <c r="C5" s="449" t="s">
        <v>679</v>
      </c>
      <c r="D5" s="450"/>
      <c r="E5" s="76"/>
      <c r="F5" s="2"/>
      <c r="G5" s="199"/>
      <c r="H5" s="196"/>
    </row>
    <row r="6" spans="1:8" s="212" customFormat="1">
      <c r="A6" s="200"/>
      <c r="B6" s="200"/>
      <c r="C6" s="200"/>
      <c r="D6" s="200"/>
      <c r="E6" s="200"/>
      <c r="F6" s="200"/>
      <c r="G6" s="200"/>
      <c r="H6" s="197"/>
    </row>
    <row r="7" spans="1:8" s="195" customFormat="1" ht="51">
      <c r="A7" s="231" t="s">
        <v>64</v>
      </c>
      <c r="B7" s="203" t="s">
        <v>321</v>
      </c>
      <c r="C7" s="203" t="s">
        <v>322</v>
      </c>
      <c r="D7" s="203" t="s">
        <v>323</v>
      </c>
      <c r="E7" s="203" t="s">
        <v>324</v>
      </c>
      <c r="F7" s="203" t="s">
        <v>325</v>
      </c>
      <c r="G7" s="203" t="s">
        <v>318</v>
      </c>
      <c r="H7" s="196"/>
    </row>
    <row r="8" spans="1:8" s="195" customFormat="1">
      <c r="A8" s="201">
        <v>1</v>
      </c>
      <c r="B8" s="202">
        <v>2</v>
      </c>
      <c r="C8" s="202">
        <v>3</v>
      </c>
      <c r="D8" s="202">
        <v>4</v>
      </c>
      <c r="E8" s="203">
        <v>5</v>
      </c>
      <c r="F8" s="203">
        <v>6</v>
      </c>
      <c r="G8" s="203">
        <v>7</v>
      </c>
      <c r="H8" s="196"/>
    </row>
    <row r="9" spans="1:8" s="195" customFormat="1">
      <c r="A9" s="213">
        <v>1</v>
      </c>
      <c r="B9" s="204"/>
      <c r="C9" s="204"/>
      <c r="D9" s="205"/>
      <c r="E9" s="204"/>
      <c r="F9" s="204"/>
      <c r="G9" s="204"/>
      <c r="H9" s="196"/>
    </row>
    <row r="10" spans="1:8" s="195" customFormat="1">
      <c r="A10" s="213">
        <v>2</v>
      </c>
      <c r="B10" s="204"/>
      <c r="C10" s="204"/>
      <c r="D10" s="205"/>
      <c r="E10" s="204"/>
      <c r="F10" s="204"/>
      <c r="G10" s="204"/>
      <c r="H10" s="196"/>
    </row>
    <row r="11" spans="1:8" s="195" customFormat="1">
      <c r="A11" s="213">
        <v>3</v>
      </c>
      <c r="B11" s="204"/>
      <c r="C11" s="204"/>
      <c r="D11" s="205"/>
      <c r="E11" s="204"/>
      <c r="F11" s="204"/>
      <c r="G11" s="204"/>
      <c r="H11" s="196"/>
    </row>
    <row r="12" spans="1:8" s="195" customFormat="1">
      <c r="A12" s="213">
        <v>4</v>
      </c>
      <c r="B12" s="204"/>
      <c r="C12" s="204"/>
      <c r="D12" s="205"/>
      <c r="E12" s="204"/>
      <c r="F12" s="204"/>
      <c r="G12" s="204"/>
      <c r="H12" s="196"/>
    </row>
    <row r="13" spans="1:8" s="195" customFormat="1">
      <c r="A13" s="213">
        <v>5</v>
      </c>
      <c r="B13" s="204"/>
      <c r="C13" s="204"/>
      <c r="D13" s="205"/>
      <c r="E13" s="204"/>
      <c r="F13" s="204"/>
      <c r="G13" s="204"/>
      <c r="H13" s="196"/>
    </row>
    <row r="14" spans="1:8" s="195" customFormat="1">
      <c r="A14" s="213">
        <v>6</v>
      </c>
      <c r="B14" s="204"/>
      <c r="C14" s="204"/>
      <c r="D14" s="205"/>
      <c r="E14" s="204"/>
      <c r="F14" s="204"/>
      <c r="G14" s="204"/>
      <c r="H14" s="196"/>
    </row>
    <row r="15" spans="1:8" s="195" customFormat="1">
      <c r="A15" s="213">
        <v>7</v>
      </c>
      <c r="B15" s="204"/>
      <c r="C15" s="204"/>
      <c r="D15" s="205"/>
      <c r="E15" s="204"/>
      <c r="F15" s="204"/>
      <c r="G15" s="204"/>
      <c r="H15" s="196"/>
    </row>
    <row r="16" spans="1:8" s="195" customFormat="1">
      <c r="A16" s="213">
        <v>8</v>
      </c>
      <c r="B16" s="204"/>
      <c r="C16" s="204"/>
      <c r="D16" s="205"/>
      <c r="E16" s="204"/>
      <c r="F16" s="204"/>
      <c r="G16" s="204"/>
      <c r="H16" s="196"/>
    </row>
    <row r="17" spans="1:11" s="195" customFormat="1">
      <c r="A17" s="213">
        <v>9</v>
      </c>
      <c r="B17" s="204"/>
      <c r="C17" s="204"/>
      <c r="D17" s="205"/>
      <c r="E17" s="204"/>
      <c r="F17" s="204"/>
      <c r="G17" s="204"/>
      <c r="H17" s="196"/>
    </row>
    <row r="18" spans="1:11" s="195" customFormat="1">
      <c r="A18" s="213">
        <v>10</v>
      </c>
      <c r="B18" s="204"/>
      <c r="C18" s="204"/>
      <c r="D18" s="205"/>
      <c r="E18" s="204"/>
      <c r="F18" s="204"/>
      <c r="G18" s="204"/>
      <c r="H18" s="196"/>
    </row>
    <row r="19" spans="1:11" s="195" customFormat="1">
      <c r="A19" s="213" t="s">
        <v>276</v>
      </c>
      <c r="B19" s="204"/>
      <c r="C19" s="204"/>
      <c r="D19" s="205"/>
      <c r="E19" s="204"/>
      <c r="F19" s="204"/>
      <c r="G19" s="204"/>
      <c r="H19" s="196"/>
    </row>
    <row r="22" spans="1:11" s="195" customFormat="1"/>
    <row r="23" spans="1:11" s="195" customFormat="1"/>
    <row r="24" spans="1:11" s="21" customFormat="1" ht="15">
      <c r="B24" s="206" t="s">
        <v>107</v>
      </c>
      <c r="C24" s="206"/>
    </row>
    <row r="25" spans="1:11" s="21" customFormat="1" ht="15">
      <c r="B25" s="206"/>
      <c r="C25" s="206"/>
    </row>
    <row r="26" spans="1:11" s="21" customFormat="1" ht="15">
      <c r="C26" s="208"/>
      <c r="F26" s="208"/>
      <c r="G26" s="208"/>
      <c r="H26" s="207"/>
    </row>
    <row r="27" spans="1:11" s="21" customFormat="1" ht="15">
      <c r="C27" s="209" t="s">
        <v>268</v>
      </c>
      <c r="F27" s="206" t="s">
        <v>319</v>
      </c>
      <c r="J27" s="207"/>
      <c r="K27" s="207"/>
    </row>
    <row r="28" spans="1:11" s="21" customFormat="1" ht="15">
      <c r="C28" s="209" t="s">
        <v>139</v>
      </c>
      <c r="F28" s="210" t="s">
        <v>269</v>
      </c>
      <c r="J28" s="207"/>
      <c r="K28" s="207"/>
    </row>
    <row r="29" spans="1:11" s="195" customFormat="1" ht="15">
      <c r="C29" s="209"/>
      <c r="J29" s="212"/>
      <c r="K29" s="212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2"/>
  <sheetViews>
    <sheetView view="pageBreakPreview" topLeftCell="A16" zoomScale="80" zoomScaleSheetLayoutView="8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15.7109375" customWidth="1"/>
    <col min="6" max="6" width="20.42578125" customWidth="1"/>
    <col min="7" max="7" width="19.140625" style="447" customWidth="1"/>
    <col min="8" max="8" width="10" customWidth="1"/>
    <col min="9" max="9" width="18.7109375" customWidth="1"/>
    <col min="10" max="10" width="20.28515625" customWidth="1"/>
    <col min="11" max="11" width="24.5703125" customWidth="1"/>
  </cols>
  <sheetData>
    <row r="1" spans="1:12" ht="15">
      <c r="A1" s="135" t="s">
        <v>461</v>
      </c>
      <c r="B1" s="136"/>
      <c r="C1" s="136"/>
      <c r="D1" s="136"/>
      <c r="E1" s="136"/>
      <c r="F1" s="136"/>
      <c r="G1" s="437"/>
      <c r="H1" s="136"/>
      <c r="I1" s="136"/>
      <c r="J1" s="136"/>
      <c r="K1" s="78" t="s">
        <v>109</v>
      </c>
    </row>
    <row r="2" spans="1:12" ht="15">
      <c r="A2" s="105" t="s">
        <v>140</v>
      </c>
      <c r="B2" s="136"/>
      <c r="C2" s="136"/>
      <c r="D2" s="136"/>
      <c r="E2" s="136"/>
      <c r="F2" s="136"/>
      <c r="G2" s="437"/>
      <c r="H2" s="136"/>
      <c r="I2" s="136"/>
      <c r="J2" s="136"/>
      <c r="K2" s="468" t="s">
        <v>709</v>
      </c>
      <c r="L2" s="469"/>
    </row>
    <row r="3" spans="1:12" ht="15">
      <c r="A3" s="136"/>
      <c r="B3" s="136"/>
      <c r="C3" s="136"/>
      <c r="D3" s="136"/>
      <c r="E3" s="136"/>
      <c r="F3" s="136"/>
      <c r="G3" s="437"/>
      <c r="H3" s="136"/>
      <c r="I3" s="136"/>
      <c r="J3" s="136"/>
      <c r="K3" s="139"/>
    </row>
    <row r="4" spans="1:12" ht="15">
      <c r="A4" s="76" t="str">
        <f>'ფორმა N2'!A4</f>
        <v>ანგარიშვალდებული პირის დასახელება:</v>
      </c>
      <c r="B4" s="76"/>
      <c r="C4" s="76"/>
      <c r="D4" s="77"/>
      <c r="E4" s="145"/>
      <c r="F4" s="136"/>
      <c r="G4" s="437"/>
      <c r="H4" s="136"/>
      <c r="I4" s="136"/>
      <c r="J4" s="136"/>
      <c r="K4" s="145"/>
    </row>
    <row r="5" spans="1:12" s="184" customFormat="1" ht="15.75">
      <c r="A5" s="221">
        <f>'ფორმა N1'!D4</f>
        <v>0</v>
      </c>
      <c r="B5" s="348"/>
      <c r="C5" s="449" t="s">
        <v>679</v>
      </c>
      <c r="D5" s="450"/>
      <c r="E5" s="76"/>
      <c r="F5" s="2"/>
      <c r="G5" s="438"/>
      <c r="H5" s="223"/>
      <c r="I5" s="223"/>
      <c r="J5" s="223"/>
      <c r="K5" s="222"/>
    </row>
    <row r="6" spans="1:12" ht="13.5">
      <c r="A6" s="140"/>
      <c r="B6" s="141"/>
      <c r="C6" s="141"/>
      <c r="D6" s="141"/>
      <c r="E6" s="136"/>
      <c r="F6" s="136"/>
      <c r="G6" s="437"/>
      <c r="H6" s="136"/>
      <c r="I6" s="136"/>
      <c r="J6" s="136"/>
      <c r="K6" s="136"/>
    </row>
    <row r="7" spans="1:12" ht="60">
      <c r="A7" s="148" t="s">
        <v>64</v>
      </c>
      <c r="B7" s="134" t="s">
        <v>381</v>
      </c>
      <c r="C7" s="134" t="s">
        <v>382</v>
      </c>
      <c r="D7" s="134" t="s">
        <v>384</v>
      </c>
      <c r="E7" s="134" t="s">
        <v>383</v>
      </c>
      <c r="F7" s="134" t="s">
        <v>392</v>
      </c>
      <c r="G7" s="439" t="s">
        <v>393</v>
      </c>
      <c r="H7" s="134" t="s">
        <v>387</v>
      </c>
      <c r="I7" s="134" t="s">
        <v>388</v>
      </c>
      <c r="J7" s="134" t="s">
        <v>400</v>
      </c>
      <c r="K7" s="134" t="s">
        <v>389</v>
      </c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439">
        <v>7</v>
      </c>
      <c r="H8" s="132">
        <v>8</v>
      </c>
      <c r="I8" s="134">
        <v>9</v>
      </c>
      <c r="J8" s="132">
        <v>10</v>
      </c>
      <c r="K8" s="134">
        <v>11</v>
      </c>
    </row>
    <row r="9" spans="1:12" ht="30">
      <c r="A9" s="67">
        <v>1</v>
      </c>
      <c r="B9" s="26" t="s">
        <v>637</v>
      </c>
      <c r="C9" s="26" t="s">
        <v>700</v>
      </c>
      <c r="D9" s="26" t="s">
        <v>708</v>
      </c>
      <c r="E9" s="26" t="s">
        <v>587</v>
      </c>
      <c r="F9" s="26" t="s">
        <v>590</v>
      </c>
      <c r="G9" s="440"/>
      <c r="H9" s="219"/>
      <c r="I9" s="219"/>
      <c r="J9" s="411" t="s">
        <v>586</v>
      </c>
      <c r="K9" s="410" t="s">
        <v>585</v>
      </c>
    </row>
    <row r="10" spans="1:12" ht="30">
      <c r="A10" s="67">
        <v>2</v>
      </c>
      <c r="B10" s="26" t="s">
        <v>637</v>
      </c>
      <c r="C10" s="26" t="s">
        <v>700</v>
      </c>
      <c r="D10" s="26" t="s">
        <v>708</v>
      </c>
      <c r="E10" s="26" t="s">
        <v>589</v>
      </c>
      <c r="F10" s="26" t="s">
        <v>592</v>
      </c>
      <c r="G10" s="440"/>
      <c r="H10" s="219"/>
      <c r="I10" s="219"/>
      <c r="J10" s="413" t="s">
        <v>586</v>
      </c>
      <c r="K10" s="412" t="s">
        <v>585</v>
      </c>
    </row>
    <row r="11" spans="1:12" ht="30">
      <c r="A11" s="67">
        <v>3</v>
      </c>
      <c r="B11" s="26" t="s">
        <v>637</v>
      </c>
      <c r="C11" s="26" t="s">
        <v>700</v>
      </c>
      <c r="D11" s="26" t="s">
        <v>708</v>
      </c>
      <c r="E11" s="26" t="s">
        <v>588</v>
      </c>
      <c r="F11" s="26" t="s">
        <v>591</v>
      </c>
      <c r="G11" s="440"/>
      <c r="H11" s="219"/>
      <c r="I11" s="219"/>
      <c r="J11" s="413" t="s">
        <v>586</v>
      </c>
      <c r="K11" s="412" t="s">
        <v>585</v>
      </c>
    </row>
    <row r="12" spans="1:12" ht="30">
      <c r="A12" s="67">
        <v>4</v>
      </c>
      <c r="B12" s="26" t="s">
        <v>646</v>
      </c>
      <c r="C12" s="26" t="s">
        <v>699</v>
      </c>
      <c r="D12" s="26" t="s">
        <v>669</v>
      </c>
      <c r="E12" s="26" t="s">
        <v>660</v>
      </c>
      <c r="F12" s="26">
        <v>900</v>
      </c>
      <c r="G12" s="440">
        <v>60003003713</v>
      </c>
      <c r="H12" s="410" t="s">
        <v>593</v>
      </c>
      <c r="I12" s="219" t="s">
        <v>594</v>
      </c>
      <c r="J12" s="219"/>
      <c r="K12" s="219"/>
    </row>
    <row r="13" spans="1:12" ht="30">
      <c r="A13" s="67">
        <v>5</v>
      </c>
      <c r="B13" s="26" t="s">
        <v>635</v>
      </c>
      <c r="C13" s="26" t="s">
        <v>699</v>
      </c>
      <c r="D13" s="26" t="s">
        <v>669</v>
      </c>
      <c r="E13" s="26" t="s">
        <v>636</v>
      </c>
      <c r="F13" s="26">
        <v>700</v>
      </c>
      <c r="G13" s="440">
        <v>20001001495</v>
      </c>
      <c r="H13" s="412" t="s">
        <v>582</v>
      </c>
      <c r="I13" s="26" t="s">
        <v>603</v>
      </c>
      <c r="J13" s="408"/>
      <c r="K13" s="26"/>
    </row>
    <row r="14" spans="1:12" ht="30">
      <c r="A14" s="67">
        <v>6</v>
      </c>
      <c r="B14" s="26" t="s">
        <v>697</v>
      </c>
      <c r="C14" s="26" t="s">
        <v>699</v>
      </c>
      <c r="D14" s="26" t="s">
        <v>684</v>
      </c>
      <c r="E14" s="26" t="s">
        <v>698</v>
      </c>
      <c r="F14" s="26">
        <v>287.5</v>
      </c>
      <c r="G14" s="441" t="s">
        <v>597</v>
      </c>
      <c r="H14" s="412" t="s">
        <v>604</v>
      </c>
      <c r="I14" s="408" t="s">
        <v>605</v>
      </c>
      <c r="J14" s="408"/>
      <c r="K14" s="26"/>
    </row>
    <row r="15" spans="1:12" ht="30">
      <c r="A15" s="67">
        <v>7</v>
      </c>
      <c r="B15" s="26" t="s">
        <v>661</v>
      </c>
      <c r="C15" s="26" t="s">
        <v>699</v>
      </c>
      <c r="D15" s="26" t="s">
        <v>662</v>
      </c>
      <c r="E15" s="26" t="s">
        <v>650</v>
      </c>
      <c r="F15" s="26">
        <v>300</v>
      </c>
      <c r="G15" s="440">
        <v>40001004177</v>
      </c>
      <c r="H15" s="412" t="s">
        <v>606</v>
      </c>
      <c r="I15" s="26" t="s">
        <v>518</v>
      </c>
      <c r="J15" s="26"/>
      <c r="K15" s="26"/>
    </row>
    <row r="16" spans="1:12" ht="30">
      <c r="A16" s="67">
        <v>8</v>
      </c>
      <c r="B16" s="26" t="s">
        <v>645</v>
      </c>
      <c r="C16" s="26" t="s">
        <v>699</v>
      </c>
      <c r="D16" s="26" t="s">
        <v>669</v>
      </c>
      <c r="E16" s="26" t="s">
        <v>657</v>
      </c>
      <c r="F16" s="26"/>
      <c r="G16" s="440">
        <v>36001033813</v>
      </c>
      <c r="H16" s="412" t="s">
        <v>598</v>
      </c>
      <c r="I16" s="26" t="s">
        <v>518</v>
      </c>
      <c r="J16" s="26"/>
      <c r="K16" s="26"/>
    </row>
    <row r="17" spans="1:11" ht="30">
      <c r="A17" s="67">
        <v>9</v>
      </c>
      <c r="B17" s="26" t="s">
        <v>658</v>
      </c>
      <c r="C17" s="26" t="s">
        <v>699</v>
      </c>
      <c r="D17" s="26" t="s">
        <v>669</v>
      </c>
      <c r="E17" s="26" t="s">
        <v>659</v>
      </c>
      <c r="F17" s="26"/>
      <c r="G17" s="440"/>
      <c r="I17" s="26"/>
      <c r="J17" s="26">
        <v>248385787</v>
      </c>
      <c r="K17" s="412" t="s">
        <v>595</v>
      </c>
    </row>
    <row r="18" spans="1:11" ht="30">
      <c r="A18" s="67">
        <v>10</v>
      </c>
      <c r="B18" s="26" t="s">
        <v>644</v>
      </c>
      <c r="C18" s="26" t="s">
        <v>699</v>
      </c>
      <c r="D18" s="26" t="s">
        <v>669</v>
      </c>
      <c r="E18" s="26" t="s">
        <v>638</v>
      </c>
      <c r="F18" s="26">
        <v>800</v>
      </c>
      <c r="G18" s="440">
        <v>1003012426</v>
      </c>
      <c r="H18" s="412" t="s">
        <v>607</v>
      </c>
      <c r="I18" s="26" t="s">
        <v>608</v>
      </c>
      <c r="J18" s="417"/>
      <c r="K18" s="26"/>
    </row>
    <row r="19" spans="1:11" ht="30">
      <c r="A19" s="67">
        <v>11</v>
      </c>
      <c r="B19" s="26" t="s">
        <v>641</v>
      </c>
      <c r="C19" s="26" t="s">
        <v>699</v>
      </c>
      <c r="D19" s="26" t="s">
        <v>668</v>
      </c>
      <c r="E19" s="26" t="s">
        <v>642</v>
      </c>
      <c r="F19" s="26">
        <v>300</v>
      </c>
      <c r="G19" s="440"/>
      <c r="I19" s="26"/>
      <c r="J19" s="417">
        <v>444548152</v>
      </c>
      <c r="K19" s="412" t="s">
        <v>596</v>
      </c>
    </row>
    <row r="20" spans="1:11" ht="30">
      <c r="A20" s="67">
        <v>12</v>
      </c>
      <c r="B20" s="26" t="s">
        <v>666</v>
      </c>
      <c r="C20" s="26" t="s">
        <v>699</v>
      </c>
      <c r="D20" s="26" t="s">
        <v>665</v>
      </c>
      <c r="E20" s="26" t="s">
        <v>664</v>
      </c>
      <c r="F20" s="26">
        <v>550</v>
      </c>
      <c r="G20" s="440">
        <v>61004002869</v>
      </c>
      <c r="H20" s="412" t="s">
        <v>609</v>
      </c>
      <c r="I20" s="26" t="s">
        <v>584</v>
      </c>
      <c r="J20" s="417"/>
      <c r="K20" s="26"/>
    </row>
    <row r="21" spans="1:11" ht="30">
      <c r="A21" s="67">
        <v>13</v>
      </c>
      <c r="B21" s="26" t="s">
        <v>663</v>
      </c>
      <c r="C21" s="26" t="s">
        <v>699</v>
      </c>
      <c r="D21" s="26" t="s">
        <v>669</v>
      </c>
      <c r="E21" s="26" t="s">
        <v>643</v>
      </c>
      <c r="F21" s="26">
        <v>437.5</v>
      </c>
      <c r="G21" s="440">
        <v>1013020165</v>
      </c>
      <c r="H21" s="412" t="s">
        <v>610</v>
      </c>
      <c r="I21" s="26" t="s">
        <v>611</v>
      </c>
      <c r="J21" s="417"/>
      <c r="K21" s="26"/>
    </row>
    <row r="22" spans="1:11" ht="30">
      <c r="A22" s="67">
        <v>14</v>
      </c>
      <c r="B22" s="26" t="s">
        <v>637</v>
      </c>
      <c r="C22" s="26" t="s">
        <v>699</v>
      </c>
      <c r="D22" s="26" t="s">
        <v>669</v>
      </c>
      <c r="E22" s="26"/>
      <c r="F22" s="26" t="s">
        <v>640</v>
      </c>
      <c r="G22" s="442">
        <v>10001020359</v>
      </c>
      <c r="H22" s="410" t="s">
        <v>612</v>
      </c>
      <c r="I22" s="26" t="s">
        <v>613</v>
      </c>
      <c r="J22" s="417"/>
      <c r="K22" s="26"/>
    </row>
    <row r="23" spans="1:11" ht="30">
      <c r="A23" s="67">
        <v>15</v>
      </c>
      <c r="B23" s="26" t="s">
        <v>656</v>
      </c>
      <c r="C23" s="26" t="s">
        <v>699</v>
      </c>
      <c r="D23" s="26" t="s">
        <v>669</v>
      </c>
      <c r="E23" s="26" t="s">
        <v>696</v>
      </c>
      <c r="F23" s="26">
        <v>500</v>
      </c>
      <c r="G23" s="440"/>
      <c r="H23" s="412" t="s">
        <v>560</v>
      </c>
      <c r="I23" s="417" t="s">
        <v>614</v>
      </c>
      <c r="J23" s="219"/>
      <c r="K23" s="26"/>
    </row>
    <row r="24" spans="1:11" ht="30">
      <c r="A24" s="67">
        <v>16</v>
      </c>
      <c r="B24" s="26" t="s">
        <v>639</v>
      </c>
      <c r="C24" s="26" t="s">
        <v>699</v>
      </c>
      <c r="D24" s="26" t="s">
        <v>668</v>
      </c>
      <c r="E24" s="26" t="s">
        <v>643</v>
      </c>
      <c r="F24" s="26">
        <v>800</v>
      </c>
      <c r="G24" s="440">
        <v>59001017296</v>
      </c>
      <c r="H24" s="412" t="s">
        <v>617</v>
      </c>
      <c r="I24" s="417" t="s">
        <v>618</v>
      </c>
      <c r="J24" s="219"/>
      <c r="K24" s="26"/>
    </row>
    <row r="25" spans="1:11" ht="30">
      <c r="A25" s="67">
        <v>17</v>
      </c>
      <c r="B25" s="26" t="s">
        <v>647</v>
      </c>
      <c r="C25" s="26" t="s">
        <v>699</v>
      </c>
      <c r="D25" s="26" t="s">
        <v>669</v>
      </c>
      <c r="E25" s="26" t="s">
        <v>648</v>
      </c>
      <c r="F25" s="26">
        <v>400</v>
      </c>
      <c r="G25" s="440">
        <v>41001022100</v>
      </c>
      <c r="H25" s="412" t="s">
        <v>619</v>
      </c>
      <c r="I25" s="417" t="s">
        <v>620</v>
      </c>
      <c r="J25" s="219"/>
      <c r="K25" s="26"/>
    </row>
    <row r="26" spans="1:11" ht="30">
      <c r="A26" s="67">
        <v>18</v>
      </c>
      <c r="B26" s="26" t="s">
        <v>649</v>
      </c>
      <c r="C26" s="26" t="s">
        <v>699</v>
      </c>
      <c r="D26" s="26" t="s">
        <v>669</v>
      </c>
      <c r="E26" s="26" t="s">
        <v>650</v>
      </c>
      <c r="F26" s="26"/>
      <c r="G26" s="441" t="s">
        <v>599</v>
      </c>
      <c r="H26" s="418" t="s">
        <v>621</v>
      </c>
      <c r="I26" s="408" t="s">
        <v>620</v>
      </c>
      <c r="K26" s="419"/>
    </row>
    <row r="27" spans="1:11" ht="30">
      <c r="A27" s="67">
        <v>19</v>
      </c>
      <c r="B27" s="26" t="s">
        <v>637</v>
      </c>
      <c r="C27" s="26" t="s">
        <v>699</v>
      </c>
      <c r="D27" s="26" t="s">
        <v>667</v>
      </c>
      <c r="E27" s="26" t="s">
        <v>638</v>
      </c>
      <c r="F27" s="26" t="s">
        <v>640</v>
      </c>
      <c r="G27" s="440">
        <v>1024021693</v>
      </c>
      <c r="H27" s="418" t="s">
        <v>622</v>
      </c>
      <c r="I27" s="408" t="s">
        <v>623</v>
      </c>
      <c r="J27" s="26"/>
      <c r="K27" s="26"/>
    </row>
    <row r="28" spans="1:11" ht="30">
      <c r="A28" s="67">
        <v>20</v>
      </c>
      <c r="B28" s="26" t="s">
        <v>690</v>
      </c>
      <c r="C28" s="26" t="s">
        <v>699</v>
      </c>
      <c r="D28" s="26" t="s">
        <v>684</v>
      </c>
      <c r="E28" s="26" t="s">
        <v>660</v>
      </c>
      <c r="F28" s="26">
        <v>500</v>
      </c>
      <c r="G28" s="443"/>
      <c r="I28" s="408"/>
      <c r="J28" s="455">
        <v>226109751</v>
      </c>
      <c r="K28" s="412" t="s">
        <v>600</v>
      </c>
    </row>
    <row r="29" spans="1:11" ht="30">
      <c r="A29" s="67">
        <v>21</v>
      </c>
      <c r="B29" s="26" t="s">
        <v>685</v>
      </c>
      <c r="C29" s="26" t="s">
        <v>699</v>
      </c>
      <c r="D29" s="26" t="s">
        <v>684</v>
      </c>
      <c r="E29" s="26" t="s">
        <v>694</v>
      </c>
      <c r="F29" s="26" t="s">
        <v>640</v>
      </c>
      <c r="G29" s="441" t="s">
        <v>601</v>
      </c>
      <c r="H29" s="418" t="s">
        <v>624</v>
      </c>
      <c r="I29" s="408" t="s">
        <v>625</v>
      </c>
      <c r="J29" s="408"/>
      <c r="K29" s="26"/>
    </row>
    <row r="30" spans="1:11" ht="30">
      <c r="A30" s="67">
        <v>22</v>
      </c>
      <c r="B30" s="26" t="s">
        <v>655</v>
      </c>
      <c r="C30" s="26" t="s">
        <v>699</v>
      </c>
      <c r="D30" s="26" t="s">
        <v>669</v>
      </c>
      <c r="E30" s="26" t="s">
        <v>638</v>
      </c>
      <c r="F30" s="26"/>
      <c r="G30" s="440">
        <v>35001020241</v>
      </c>
      <c r="H30" s="418" t="s">
        <v>615</v>
      </c>
      <c r="I30" s="408" t="s">
        <v>616</v>
      </c>
      <c r="J30" s="408"/>
      <c r="K30" s="419"/>
    </row>
    <row r="31" spans="1:11" ht="30">
      <c r="A31" s="67">
        <v>23</v>
      </c>
      <c r="B31" s="26" t="s">
        <v>686</v>
      </c>
      <c r="C31" s="26" t="s">
        <v>699</v>
      </c>
      <c r="D31" s="26" t="s">
        <v>687</v>
      </c>
      <c r="E31" s="26" t="s">
        <v>693</v>
      </c>
      <c r="F31" s="26">
        <v>375</v>
      </c>
      <c r="G31" s="440">
        <v>61007001659</v>
      </c>
      <c r="H31" s="412" t="s">
        <v>626</v>
      </c>
      <c r="I31" s="408" t="s">
        <v>627</v>
      </c>
      <c r="J31" s="408"/>
      <c r="K31" s="419"/>
    </row>
    <row r="32" spans="1:11" ht="30">
      <c r="A32" s="67">
        <v>24</v>
      </c>
      <c r="B32" s="26" t="s">
        <v>688</v>
      </c>
      <c r="C32" s="26" t="s">
        <v>699</v>
      </c>
      <c r="D32" s="26" t="s">
        <v>687</v>
      </c>
      <c r="E32" s="26" t="s">
        <v>692</v>
      </c>
      <c r="F32" s="26">
        <v>375</v>
      </c>
      <c r="G32" s="441" t="s">
        <v>602</v>
      </c>
      <c r="H32" s="412" t="s">
        <v>628</v>
      </c>
      <c r="I32" s="408" t="s">
        <v>629</v>
      </c>
      <c r="J32" s="408"/>
      <c r="K32" s="419"/>
    </row>
    <row r="33" spans="1:11" ht="30">
      <c r="A33" s="67">
        <v>25</v>
      </c>
      <c r="B33" s="26" t="s">
        <v>689</v>
      </c>
      <c r="C33" s="26" t="s">
        <v>699</v>
      </c>
      <c r="D33" s="26" t="s">
        <v>687</v>
      </c>
      <c r="E33" s="26" t="s">
        <v>691</v>
      </c>
      <c r="F33" s="26">
        <v>375</v>
      </c>
      <c r="G33" s="444">
        <v>61008010039</v>
      </c>
      <c r="H33" s="412" t="s">
        <v>630</v>
      </c>
      <c r="I33" s="26" t="s">
        <v>631</v>
      </c>
      <c r="J33" s="26"/>
      <c r="K33" s="419"/>
    </row>
    <row r="34" spans="1:11" ht="30">
      <c r="A34" s="67">
        <v>26</v>
      </c>
      <c r="B34" s="26" t="s">
        <v>653</v>
      </c>
      <c r="C34" s="26" t="s">
        <v>699</v>
      </c>
      <c r="D34" s="26" t="s">
        <v>695</v>
      </c>
      <c r="E34" s="26" t="s">
        <v>654</v>
      </c>
      <c r="F34" s="26">
        <v>1000</v>
      </c>
      <c r="G34" s="444">
        <v>35001001623</v>
      </c>
      <c r="H34" s="219" t="s">
        <v>651</v>
      </c>
      <c r="I34" s="219" t="s">
        <v>652</v>
      </c>
      <c r="J34" s="219"/>
      <c r="K34" s="26"/>
    </row>
    <row r="35" spans="1:11">
      <c r="A35" s="23"/>
      <c r="B35" s="23"/>
      <c r="C35" s="23"/>
      <c r="D35" s="23"/>
      <c r="E35" s="23"/>
      <c r="F35" s="23"/>
      <c r="G35" s="445"/>
      <c r="H35" s="23"/>
      <c r="I35" s="23"/>
      <c r="J35" s="23"/>
      <c r="K35" s="23"/>
    </row>
    <row r="36" spans="1:11">
      <c r="A36" s="23"/>
      <c r="B36" s="23"/>
      <c r="C36" s="23"/>
      <c r="D36" s="23"/>
      <c r="E36" s="23"/>
      <c r="F36" s="23"/>
      <c r="G36" s="445"/>
      <c r="H36" s="23"/>
      <c r="I36" s="23"/>
      <c r="J36" s="23"/>
      <c r="K36" s="23"/>
    </row>
    <row r="37" spans="1:11">
      <c r="A37" s="25"/>
      <c r="B37" s="23"/>
      <c r="C37" s="23"/>
      <c r="D37" s="23"/>
      <c r="E37" s="23"/>
      <c r="F37" s="23"/>
      <c r="G37" s="445"/>
      <c r="H37" s="23"/>
      <c r="I37" s="23"/>
      <c r="J37" s="23"/>
      <c r="K37" s="23"/>
    </row>
    <row r="38" spans="1:11" ht="15">
      <c r="A38" s="2"/>
      <c r="B38" s="71" t="s">
        <v>107</v>
      </c>
      <c r="C38" s="2"/>
      <c r="D38" s="2"/>
      <c r="E38" s="5"/>
      <c r="F38" s="2"/>
      <c r="G38" s="11"/>
      <c r="H38" s="2"/>
      <c r="I38" s="2"/>
      <c r="J38" s="2"/>
      <c r="K38" s="2"/>
    </row>
    <row r="39" spans="1:11" ht="15">
      <c r="A39" s="2"/>
      <c r="B39" s="2"/>
      <c r="C39" s="483"/>
      <c r="D39" s="483"/>
      <c r="F39" s="70"/>
      <c r="G39" s="446"/>
    </row>
    <row r="40" spans="1:11" ht="15">
      <c r="B40" s="2"/>
      <c r="C40" s="69" t="s">
        <v>268</v>
      </c>
      <c r="D40" s="2"/>
      <c r="F40" s="12" t="s">
        <v>273</v>
      </c>
    </row>
    <row r="41" spans="1:11" ht="15">
      <c r="B41" s="2"/>
      <c r="C41" s="2"/>
      <c r="D41" s="2"/>
      <c r="F41" s="2" t="s">
        <v>269</v>
      </c>
    </row>
    <row r="42" spans="1:11" ht="15">
      <c r="B42" s="2"/>
      <c r="C42" s="65" t="s">
        <v>139</v>
      </c>
    </row>
  </sheetData>
  <mergeCells count="2">
    <mergeCell ref="C39:D39"/>
    <mergeCell ref="K2:L2"/>
  </mergeCells>
  <pageMargins left="0.7" right="0.7" top="0.75" bottom="0.75" header="0.3" footer="0.3"/>
  <pageSetup scale="62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topLeftCell="F1" zoomScaleSheetLayoutView="80" workbookViewId="0">
      <selection activeCell="L2" sqref="L2:M2"/>
    </sheetView>
  </sheetViews>
  <sheetFormatPr defaultRowHeight="12.75"/>
  <cols>
    <col min="1" max="1" width="6.85546875" style="184" customWidth="1"/>
    <col min="2" max="2" width="21.140625" style="184" customWidth="1"/>
    <col min="3" max="3" width="10.28515625" style="184" customWidth="1"/>
    <col min="4" max="4" width="19.140625" style="184" customWidth="1"/>
    <col min="5" max="5" width="15.140625" style="184" customWidth="1"/>
    <col min="6" max="6" width="13.7109375" style="184" customWidth="1"/>
    <col min="7" max="7" width="16" style="184" customWidth="1"/>
    <col min="8" max="8" width="16.5703125" style="184" customWidth="1"/>
    <col min="9" max="9" width="9.7109375" style="184" customWidth="1"/>
    <col min="10" max="10" width="15.85546875" style="184" customWidth="1"/>
    <col min="11" max="11" width="21.5703125" style="184" customWidth="1"/>
    <col min="12" max="12" width="24.42578125" style="184" customWidth="1"/>
    <col min="13" max="16384" width="9.140625" style="184"/>
  </cols>
  <sheetData>
    <row r="1" spans="1:13" customFormat="1" ht="15">
      <c r="A1" s="135" t="s">
        <v>462</v>
      </c>
      <c r="B1" s="135"/>
      <c r="C1" s="136"/>
      <c r="D1" s="136"/>
      <c r="E1" s="136"/>
      <c r="F1" s="136"/>
      <c r="G1" s="136"/>
      <c r="H1" s="136"/>
      <c r="I1" s="136"/>
      <c r="J1" s="136"/>
      <c r="K1" s="142"/>
      <c r="L1" s="78" t="s">
        <v>109</v>
      </c>
    </row>
    <row r="2" spans="1:13" customFormat="1" ht="15">
      <c r="A2" s="105" t="s">
        <v>140</v>
      </c>
      <c r="B2" s="105"/>
      <c r="C2" s="136"/>
      <c r="D2" s="136"/>
      <c r="E2" s="136"/>
      <c r="F2" s="136"/>
      <c r="G2" s="136"/>
      <c r="H2" s="136"/>
      <c r="I2" s="136"/>
      <c r="J2" s="136"/>
      <c r="K2" s="142"/>
      <c r="L2" s="468" t="s">
        <v>709</v>
      </c>
      <c r="M2" s="469"/>
    </row>
    <row r="3" spans="1:13" customFormat="1" ht="1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  <c r="L3" s="139"/>
      <c r="M3" s="184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7"/>
      <c r="F4" s="145"/>
      <c r="G4" s="136"/>
      <c r="H4" s="136"/>
      <c r="I4" s="136"/>
      <c r="J4" s="136"/>
      <c r="K4" s="136"/>
      <c r="L4" s="136"/>
    </row>
    <row r="5" spans="1:13" ht="15.75">
      <c r="A5" s="221">
        <f>'ფორმა N1'!D4</f>
        <v>0</v>
      </c>
      <c r="B5" s="348"/>
      <c r="C5" s="449" t="s">
        <v>679</v>
      </c>
      <c r="D5" s="450"/>
      <c r="E5" s="76"/>
      <c r="F5" s="2"/>
      <c r="G5" s="223"/>
      <c r="H5" s="223"/>
      <c r="I5" s="223"/>
      <c r="J5" s="223"/>
      <c r="K5" s="223"/>
      <c r="L5" s="222"/>
    </row>
    <row r="6" spans="1:13" customFormat="1" ht="13.5">
      <c r="A6" s="140"/>
      <c r="B6" s="140"/>
      <c r="C6" s="141"/>
      <c r="D6" s="141"/>
      <c r="E6" s="141"/>
      <c r="F6" s="136"/>
      <c r="G6" s="136"/>
      <c r="H6" s="136"/>
      <c r="I6" s="136"/>
      <c r="J6" s="136"/>
      <c r="K6" s="136"/>
      <c r="L6" s="136"/>
    </row>
    <row r="7" spans="1:13" customFormat="1" ht="60">
      <c r="A7" s="148" t="s">
        <v>64</v>
      </c>
      <c r="B7" s="132" t="s">
        <v>248</v>
      </c>
      <c r="C7" s="134" t="s">
        <v>244</v>
      </c>
      <c r="D7" s="134" t="s">
        <v>245</v>
      </c>
      <c r="E7" s="134" t="s">
        <v>354</v>
      </c>
      <c r="F7" s="134" t="s">
        <v>247</v>
      </c>
      <c r="G7" s="134" t="s">
        <v>391</v>
      </c>
      <c r="H7" s="134" t="s">
        <v>393</v>
      </c>
      <c r="I7" s="134" t="s">
        <v>387</v>
      </c>
      <c r="J7" s="134" t="s">
        <v>388</v>
      </c>
      <c r="K7" s="134" t="s">
        <v>400</v>
      </c>
      <c r="L7" s="134" t="s">
        <v>389</v>
      </c>
    </row>
    <row r="8" spans="1:13" customFormat="1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2">
        <v>9</v>
      </c>
      <c r="J8" s="132">
        <v>10</v>
      </c>
      <c r="K8" s="134">
        <v>11</v>
      </c>
      <c r="L8" s="134">
        <v>12</v>
      </c>
    </row>
    <row r="9" spans="1:13" customFormat="1" ht="45">
      <c r="A9" s="67">
        <v>1</v>
      </c>
      <c r="B9" s="67" t="s">
        <v>671</v>
      </c>
      <c r="C9" s="26" t="s">
        <v>672</v>
      </c>
      <c r="D9" s="67" t="s">
        <v>673</v>
      </c>
      <c r="E9" s="67">
        <v>2006</v>
      </c>
      <c r="F9" s="26" t="s">
        <v>674</v>
      </c>
      <c r="G9" s="67">
        <v>1700</v>
      </c>
      <c r="H9" s="26"/>
      <c r="I9" s="219"/>
      <c r="J9" s="219"/>
      <c r="K9" s="219">
        <v>211350928</v>
      </c>
      <c r="L9" s="448" t="s">
        <v>675</v>
      </c>
    </row>
    <row r="10" spans="1:13" customFormat="1" ht="45">
      <c r="A10" s="67">
        <v>2</v>
      </c>
      <c r="B10" s="67" t="s">
        <v>671</v>
      </c>
      <c r="C10" s="26" t="s">
        <v>676</v>
      </c>
      <c r="D10" s="67" t="s">
        <v>677</v>
      </c>
      <c r="E10" s="67">
        <v>2007</v>
      </c>
      <c r="F10" s="26" t="s">
        <v>678</v>
      </c>
      <c r="G10" s="67">
        <v>1700</v>
      </c>
      <c r="H10" s="26"/>
      <c r="I10" s="219"/>
      <c r="J10" s="219"/>
      <c r="K10" s="219">
        <v>211350928</v>
      </c>
      <c r="L10" s="448" t="s">
        <v>675</v>
      </c>
    </row>
    <row r="11" spans="1:13" customFormat="1" ht="15">
      <c r="A11" s="67">
        <v>3</v>
      </c>
      <c r="B11" s="67"/>
      <c r="C11" s="26"/>
      <c r="D11" s="26"/>
      <c r="E11" s="26"/>
      <c r="F11" s="26"/>
      <c r="G11" s="26"/>
      <c r="H11" s="26"/>
      <c r="I11" s="219"/>
      <c r="J11" s="219"/>
      <c r="K11" s="219"/>
      <c r="L11" s="26"/>
    </row>
    <row r="12" spans="1:13" customFormat="1" ht="15">
      <c r="A12" s="67">
        <v>4</v>
      </c>
      <c r="B12" s="67"/>
      <c r="C12" s="26"/>
      <c r="D12" s="26"/>
      <c r="E12" s="26"/>
      <c r="F12" s="26"/>
      <c r="G12" s="26"/>
      <c r="H12" s="26"/>
      <c r="I12" s="219"/>
      <c r="J12" s="219"/>
      <c r="K12" s="219"/>
      <c r="L12" s="26"/>
    </row>
    <row r="13" spans="1:13" customFormat="1" ht="15">
      <c r="A13" s="67">
        <v>5</v>
      </c>
      <c r="B13" s="67"/>
      <c r="C13" s="26"/>
      <c r="D13" s="26"/>
      <c r="E13" s="26"/>
      <c r="F13" s="26"/>
      <c r="G13" s="26"/>
      <c r="H13" s="26"/>
      <c r="I13" s="219"/>
      <c r="J13" s="219"/>
      <c r="K13" s="219"/>
      <c r="L13" s="26"/>
    </row>
    <row r="14" spans="1:13" customFormat="1" ht="15">
      <c r="A14" s="67">
        <v>6</v>
      </c>
      <c r="B14" s="67"/>
      <c r="C14" s="26"/>
      <c r="D14" s="26"/>
      <c r="E14" s="26"/>
      <c r="F14" s="26"/>
      <c r="G14" s="26"/>
      <c r="H14" s="26"/>
      <c r="I14" s="219"/>
      <c r="J14" s="219"/>
      <c r="K14" s="219"/>
      <c r="L14" s="26"/>
    </row>
    <row r="15" spans="1:13" customFormat="1" ht="15">
      <c r="A15" s="67">
        <v>7</v>
      </c>
      <c r="B15" s="67"/>
      <c r="C15" s="26"/>
      <c r="D15" s="26"/>
      <c r="E15" s="26"/>
      <c r="F15" s="26"/>
      <c r="G15" s="26"/>
      <c r="H15" s="26"/>
      <c r="I15" s="219"/>
      <c r="J15" s="219"/>
      <c r="K15" s="219"/>
      <c r="L15" s="26"/>
    </row>
    <row r="16" spans="1:13" customFormat="1" ht="15">
      <c r="A16" s="67">
        <v>8</v>
      </c>
      <c r="B16" s="67"/>
      <c r="C16" s="26"/>
      <c r="D16" s="26"/>
      <c r="E16" s="26"/>
      <c r="F16" s="26"/>
      <c r="G16" s="26"/>
      <c r="H16" s="26"/>
      <c r="I16" s="219"/>
      <c r="J16" s="219"/>
      <c r="K16" s="219"/>
      <c r="L16" s="26"/>
    </row>
    <row r="17" spans="1:12" customFormat="1" ht="15">
      <c r="A17" s="67">
        <v>9</v>
      </c>
      <c r="B17" s="67"/>
      <c r="C17" s="26"/>
      <c r="D17" s="26"/>
      <c r="E17" s="26"/>
      <c r="F17" s="26"/>
      <c r="G17" s="26"/>
      <c r="H17" s="26"/>
      <c r="I17" s="219"/>
      <c r="J17" s="219"/>
      <c r="K17" s="219"/>
      <c r="L17" s="26"/>
    </row>
    <row r="18" spans="1:12" customFormat="1" ht="15">
      <c r="A18" s="67">
        <v>10</v>
      </c>
      <c r="B18" s="67"/>
      <c r="C18" s="26"/>
      <c r="D18" s="26"/>
      <c r="E18" s="26"/>
      <c r="F18" s="26"/>
      <c r="G18" s="26"/>
      <c r="H18" s="26"/>
      <c r="I18" s="219"/>
      <c r="J18" s="219"/>
      <c r="K18" s="219"/>
      <c r="L18" s="26"/>
    </row>
    <row r="19" spans="1:12" customFormat="1" ht="15">
      <c r="A19" s="67">
        <v>11</v>
      </c>
      <c r="B19" s="67"/>
      <c r="C19" s="26"/>
      <c r="D19" s="26"/>
      <c r="E19" s="26"/>
      <c r="F19" s="26"/>
      <c r="G19" s="26"/>
      <c r="H19" s="26"/>
      <c r="I19" s="219"/>
      <c r="J19" s="219"/>
      <c r="K19" s="219"/>
      <c r="L19" s="26"/>
    </row>
    <row r="20" spans="1:12" customFormat="1" ht="15">
      <c r="A20" s="67">
        <v>12</v>
      </c>
      <c r="B20" s="67"/>
      <c r="C20" s="26"/>
      <c r="D20" s="26"/>
      <c r="E20" s="26"/>
      <c r="F20" s="26"/>
      <c r="G20" s="26"/>
      <c r="H20" s="26"/>
      <c r="I20" s="219"/>
      <c r="J20" s="219"/>
      <c r="K20" s="219"/>
      <c r="L20" s="26"/>
    </row>
    <row r="21" spans="1:12" customFormat="1" ht="15">
      <c r="A21" s="67">
        <v>13</v>
      </c>
      <c r="B21" s="67"/>
      <c r="C21" s="26"/>
      <c r="D21" s="26"/>
      <c r="E21" s="26"/>
      <c r="F21" s="26"/>
      <c r="G21" s="26"/>
      <c r="H21" s="26"/>
      <c r="I21" s="219"/>
      <c r="J21" s="219"/>
      <c r="K21" s="219"/>
      <c r="L21" s="26"/>
    </row>
    <row r="22" spans="1:12" customFormat="1" ht="15">
      <c r="A22" s="67">
        <v>14</v>
      </c>
      <c r="B22" s="67"/>
      <c r="C22" s="26"/>
      <c r="D22" s="26"/>
      <c r="E22" s="26"/>
      <c r="F22" s="26"/>
      <c r="G22" s="26"/>
      <c r="H22" s="26"/>
      <c r="I22" s="219"/>
      <c r="J22" s="219"/>
      <c r="K22" s="219"/>
      <c r="L22" s="26"/>
    </row>
    <row r="23" spans="1:12" customFormat="1" ht="15">
      <c r="A23" s="67">
        <v>15</v>
      </c>
      <c r="B23" s="67"/>
      <c r="C23" s="26"/>
      <c r="D23" s="26"/>
      <c r="E23" s="26"/>
      <c r="F23" s="26"/>
      <c r="G23" s="26"/>
      <c r="H23" s="26"/>
      <c r="I23" s="219"/>
      <c r="J23" s="219"/>
      <c r="K23" s="219"/>
      <c r="L23" s="26"/>
    </row>
    <row r="24" spans="1:12" customFormat="1" ht="15">
      <c r="A24" s="67">
        <v>16</v>
      </c>
      <c r="B24" s="67"/>
      <c r="C24" s="26"/>
      <c r="D24" s="26"/>
      <c r="E24" s="26"/>
      <c r="F24" s="26"/>
      <c r="G24" s="26"/>
      <c r="H24" s="26"/>
      <c r="I24" s="219"/>
      <c r="J24" s="219"/>
      <c r="K24" s="219"/>
      <c r="L24" s="26"/>
    </row>
    <row r="25" spans="1:12" customFormat="1" ht="15">
      <c r="A25" s="67">
        <v>17</v>
      </c>
      <c r="B25" s="67"/>
      <c r="C25" s="26"/>
      <c r="D25" s="26"/>
      <c r="E25" s="26"/>
      <c r="F25" s="26"/>
      <c r="G25" s="26"/>
      <c r="H25" s="26"/>
      <c r="I25" s="219"/>
      <c r="J25" s="219"/>
      <c r="K25" s="219"/>
      <c r="L25" s="26"/>
    </row>
    <row r="26" spans="1:12" customFormat="1" ht="15">
      <c r="A26" s="67" t="s">
        <v>278</v>
      </c>
      <c r="B26" s="67"/>
      <c r="C26" s="26"/>
      <c r="D26" s="26"/>
      <c r="E26" s="26"/>
      <c r="F26" s="26"/>
      <c r="G26" s="26"/>
      <c r="H26" s="26"/>
      <c r="I26" s="219"/>
      <c r="J26" s="219"/>
      <c r="K26" s="219"/>
      <c r="L26" s="26"/>
    </row>
    <row r="27" spans="1:12">
      <c r="A27" s="224"/>
      <c r="B27" s="224"/>
      <c r="C27" s="224"/>
      <c r="D27" s="224"/>
      <c r="E27" s="224"/>
      <c r="F27" s="224"/>
      <c r="G27" s="224"/>
      <c r="H27" s="224"/>
      <c r="I27" s="224"/>
      <c r="J27" s="224"/>
      <c r="K27" s="224"/>
      <c r="L27" s="224"/>
    </row>
    <row r="28" spans="1:12">
      <c r="A28" s="224"/>
      <c r="B28" s="224"/>
      <c r="C28" s="224"/>
      <c r="D28" s="224"/>
      <c r="E28" s="224"/>
      <c r="F28" s="224"/>
      <c r="G28" s="224"/>
      <c r="H28" s="224"/>
      <c r="I28" s="224"/>
      <c r="J28" s="224"/>
      <c r="K28" s="224"/>
      <c r="L28" s="224"/>
    </row>
    <row r="29" spans="1:12">
      <c r="A29" s="225"/>
      <c r="B29" s="225"/>
      <c r="C29" s="224"/>
      <c r="D29" s="224"/>
      <c r="E29" s="224"/>
      <c r="F29" s="224"/>
      <c r="G29" s="224"/>
      <c r="H29" s="224"/>
      <c r="I29" s="224"/>
      <c r="J29" s="224"/>
      <c r="K29" s="224"/>
      <c r="L29" s="224"/>
    </row>
    <row r="30" spans="1:12" ht="15">
      <c r="A30" s="183"/>
      <c r="B30" s="183"/>
      <c r="C30" s="185" t="s">
        <v>107</v>
      </c>
      <c r="D30" s="183"/>
      <c r="E30" s="183"/>
      <c r="F30" s="186"/>
      <c r="G30" s="183"/>
      <c r="H30" s="183"/>
      <c r="I30" s="183"/>
      <c r="J30" s="183"/>
      <c r="K30" s="183"/>
      <c r="L30" s="183"/>
    </row>
    <row r="31" spans="1:12" ht="15">
      <c r="A31" s="183"/>
      <c r="B31" s="183"/>
      <c r="C31" s="183"/>
      <c r="D31" s="187"/>
      <c r="E31" s="183"/>
      <c r="G31" s="187"/>
      <c r="H31" s="230"/>
    </row>
    <row r="32" spans="1:12" ht="15">
      <c r="C32" s="183"/>
      <c r="D32" s="189" t="s">
        <v>268</v>
      </c>
      <c r="E32" s="183"/>
      <c r="G32" s="190" t="s">
        <v>273</v>
      </c>
    </row>
    <row r="33" spans="3:7" ht="15">
      <c r="C33" s="183"/>
      <c r="D33" s="191" t="s">
        <v>139</v>
      </c>
      <c r="E33" s="183"/>
      <c r="G33" s="183" t="s">
        <v>269</v>
      </c>
    </row>
    <row r="34" spans="3:7" ht="15">
      <c r="C34" s="183"/>
      <c r="D34" s="191"/>
    </row>
  </sheetData>
  <mergeCells count="1">
    <mergeCell ref="L2:M2"/>
  </mergeCells>
  <pageMargins left="0.7" right="0.7" top="0.75" bottom="0.75" header="0.3" footer="0.3"/>
  <pageSetup scale="65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84" customWidth="1"/>
    <col min="2" max="2" width="21.5703125" style="184" customWidth="1"/>
    <col min="3" max="3" width="19.140625" style="184" customWidth="1"/>
    <col min="4" max="4" width="23.7109375" style="184" customWidth="1"/>
    <col min="5" max="6" width="16.5703125" style="184" bestFit="1" customWidth="1"/>
    <col min="7" max="7" width="17" style="184" customWidth="1"/>
    <col min="8" max="8" width="19" style="184" customWidth="1"/>
    <col min="9" max="9" width="24.42578125" style="184" customWidth="1"/>
    <col min="10" max="16384" width="9.140625" style="184"/>
  </cols>
  <sheetData>
    <row r="1" spans="1:13" customFormat="1" ht="15">
      <c r="A1" s="135" t="s">
        <v>463</v>
      </c>
      <c r="B1" s="136"/>
      <c r="C1" s="136"/>
      <c r="D1" s="136"/>
      <c r="E1" s="136"/>
      <c r="F1" s="136"/>
      <c r="G1" s="136"/>
      <c r="H1" s="142"/>
      <c r="I1" s="78" t="s">
        <v>109</v>
      </c>
    </row>
    <row r="2" spans="1:13" customFormat="1" ht="15">
      <c r="A2" s="105" t="s">
        <v>140</v>
      </c>
      <c r="B2" s="136"/>
      <c r="C2" s="136"/>
      <c r="D2" s="136"/>
      <c r="E2" s="136"/>
      <c r="F2" s="136"/>
      <c r="G2" s="136"/>
      <c r="H2" s="142"/>
      <c r="I2" s="363" t="s">
        <v>680</v>
      </c>
    </row>
    <row r="3" spans="1:13" customFormat="1" ht="15">
      <c r="A3" s="136"/>
      <c r="B3" s="136"/>
      <c r="C3" s="136"/>
      <c r="D3" s="136"/>
      <c r="E3" s="136"/>
      <c r="F3" s="136"/>
      <c r="G3" s="136"/>
      <c r="H3" s="139"/>
      <c r="I3" s="139"/>
      <c r="M3" s="184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136"/>
      <c r="E4" s="136"/>
      <c r="F4" s="136"/>
      <c r="G4" s="136"/>
      <c r="H4" s="136"/>
      <c r="I4" s="145"/>
    </row>
    <row r="5" spans="1:13" ht="15.75">
      <c r="A5" s="221">
        <f>'ფორმა N1'!D4</f>
        <v>0</v>
      </c>
      <c r="B5" s="348"/>
      <c r="C5" s="449" t="s">
        <v>679</v>
      </c>
      <c r="D5" s="450"/>
      <c r="E5" s="76"/>
      <c r="F5" s="2"/>
      <c r="G5" s="223"/>
      <c r="H5" s="223"/>
      <c r="I5" s="222"/>
    </row>
    <row r="6" spans="1:13" customFormat="1" ht="13.5">
      <c r="A6" s="140"/>
      <c r="B6" s="141"/>
      <c r="C6" s="141"/>
      <c r="D6" s="136"/>
      <c r="E6" s="136"/>
      <c r="F6" s="136"/>
      <c r="G6" s="136"/>
      <c r="H6" s="136"/>
      <c r="I6" s="136"/>
    </row>
    <row r="7" spans="1:13" customFormat="1" ht="75">
      <c r="A7" s="148" t="s">
        <v>64</v>
      </c>
      <c r="B7" s="134" t="s">
        <v>385</v>
      </c>
      <c r="C7" s="134" t="s">
        <v>386</v>
      </c>
      <c r="D7" s="134" t="s">
        <v>391</v>
      </c>
      <c r="E7" s="134" t="s">
        <v>393</v>
      </c>
      <c r="F7" s="134" t="s">
        <v>387</v>
      </c>
      <c r="G7" s="134" t="s">
        <v>388</v>
      </c>
      <c r="H7" s="134" t="s">
        <v>400</v>
      </c>
      <c r="I7" s="134" t="s">
        <v>389</v>
      </c>
    </row>
    <row r="8" spans="1:13" customFormat="1" ht="15">
      <c r="A8" s="132">
        <v>1</v>
      </c>
      <c r="B8" s="132">
        <v>2</v>
      </c>
      <c r="C8" s="134">
        <v>3</v>
      </c>
      <c r="D8" s="132">
        <v>6</v>
      </c>
      <c r="E8" s="134">
        <v>7</v>
      </c>
      <c r="F8" s="132">
        <v>8</v>
      </c>
      <c r="G8" s="132">
        <v>9</v>
      </c>
      <c r="H8" s="132">
        <v>10</v>
      </c>
      <c r="I8" s="134">
        <v>11</v>
      </c>
    </row>
    <row r="9" spans="1:13" customFormat="1" ht="15">
      <c r="A9" s="67">
        <v>1</v>
      </c>
      <c r="B9" s="26"/>
      <c r="C9" s="26"/>
      <c r="D9" s="26"/>
      <c r="E9" s="26"/>
      <c r="F9" s="219"/>
      <c r="G9" s="219"/>
      <c r="H9" s="219"/>
      <c r="I9" s="26"/>
    </row>
    <row r="10" spans="1:13" customFormat="1" ht="15">
      <c r="A10" s="67">
        <v>2</v>
      </c>
      <c r="B10" s="26"/>
      <c r="C10" s="26"/>
      <c r="D10" s="26"/>
      <c r="E10" s="26"/>
      <c r="F10" s="219"/>
      <c r="G10" s="219"/>
      <c r="H10" s="219"/>
      <c r="I10" s="26"/>
    </row>
    <row r="11" spans="1:13" customFormat="1" ht="15">
      <c r="A11" s="67">
        <v>3</v>
      </c>
      <c r="B11" s="26"/>
      <c r="C11" s="26"/>
      <c r="D11" s="26"/>
      <c r="E11" s="26"/>
      <c r="F11" s="219"/>
      <c r="G11" s="219"/>
      <c r="H11" s="219"/>
      <c r="I11" s="26"/>
    </row>
    <row r="12" spans="1:13" customFormat="1" ht="15">
      <c r="A12" s="67">
        <v>4</v>
      </c>
      <c r="B12" s="26"/>
      <c r="C12" s="26"/>
      <c r="D12" s="26"/>
      <c r="E12" s="26"/>
      <c r="F12" s="219"/>
      <c r="G12" s="219"/>
      <c r="H12" s="219"/>
      <c r="I12" s="26"/>
    </row>
    <row r="13" spans="1:13" customFormat="1" ht="15">
      <c r="A13" s="67">
        <v>5</v>
      </c>
      <c r="B13" s="26"/>
      <c r="C13" s="26"/>
      <c r="D13" s="26"/>
      <c r="E13" s="26"/>
      <c r="F13" s="219"/>
      <c r="G13" s="219"/>
      <c r="H13" s="219"/>
      <c r="I13" s="26"/>
    </row>
    <row r="14" spans="1:13" customFormat="1" ht="15">
      <c r="A14" s="67">
        <v>6</v>
      </c>
      <c r="B14" s="26"/>
      <c r="C14" s="26"/>
      <c r="D14" s="26"/>
      <c r="E14" s="26"/>
      <c r="F14" s="219"/>
      <c r="G14" s="219"/>
      <c r="H14" s="219"/>
      <c r="I14" s="26"/>
    </row>
    <row r="15" spans="1:13" customFormat="1" ht="15">
      <c r="A15" s="67">
        <v>7</v>
      </c>
      <c r="B15" s="26"/>
      <c r="C15" s="26"/>
      <c r="D15" s="26"/>
      <c r="E15" s="26"/>
      <c r="F15" s="219"/>
      <c r="G15" s="219"/>
      <c r="H15" s="219"/>
      <c r="I15" s="26"/>
    </row>
    <row r="16" spans="1:13" customFormat="1" ht="15">
      <c r="A16" s="67">
        <v>8</v>
      </c>
      <c r="B16" s="26"/>
      <c r="C16" s="26"/>
      <c r="D16" s="26"/>
      <c r="E16" s="26"/>
      <c r="F16" s="219"/>
      <c r="G16" s="219"/>
      <c r="H16" s="219"/>
      <c r="I16" s="26"/>
    </row>
    <row r="17" spans="1:9" customFormat="1" ht="15">
      <c r="A17" s="67">
        <v>9</v>
      </c>
      <c r="B17" s="26"/>
      <c r="C17" s="26"/>
      <c r="D17" s="26"/>
      <c r="E17" s="26"/>
      <c r="F17" s="219"/>
      <c r="G17" s="219"/>
      <c r="H17" s="219"/>
      <c r="I17" s="26"/>
    </row>
    <row r="18" spans="1:9" customFormat="1" ht="15">
      <c r="A18" s="67">
        <v>10</v>
      </c>
      <c r="B18" s="26"/>
      <c r="C18" s="26"/>
      <c r="D18" s="26"/>
      <c r="E18" s="26"/>
      <c r="F18" s="219"/>
      <c r="G18" s="219"/>
      <c r="H18" s="219"/>
      <c r="I18" s="26"/>
    </row>
    <row r="19" spans="1:9" customFormat="1" ht="15">
      <c r="A19" s="67">
        <v>11</v>
      </c>
      <c r="B19" s="26"/>
      <c r="C19" s="26"/>
      <c r="D19" s="26"/>
      <c r="E19" s="26"/>
      <c r="F19" s="219"/>
      <c r="G19" s="219"/>
      <c r="H19" s="219"/>
      <c r="I19" s="26"/>
    </row>
    <row r="20" spans="1:9" customFormat="1" ht="15">
      <c r="A20" s="67">
        <v>12</v>
      </c>
      <c r="B20" s="26"/>
      <c r="C20" s="26"/>
      <c r="D20" s="26"/>
      <c r="E20" s="26"/>
      <c r="F20" s="219"/>
      <c r="G20" s="219"/>
      <c r="H20" s="219"/>
      <c r="I20" s="26"/>
    </row>
    <row r="21" spans="1:9" customFormat="1" ht="15">
      <c r="A21" s="67">
        <v>13</v>
      </c>
      <c r="B21" s="26"/>
      <c r="C21" s="26"/>
      <c r="D21" s="26"/>
      <c r="E21" s="26"/>
      <c r="F21" s="219"/>
      <c r="G21" s="219"/>
      <c r="H21" s="219"/>
      <c r="I21" s="26"/>
    </row>
    <row r="22" spans="1:9" customFormat="1" ht="15">
      <c r="A22" s="67">
        <v>14</v>
      </c>
      <c r="B22" s="26"/>
      <c r="C22" s="26"/>
      <c r="D22" s="26"/>
      <c r="E22" s="26"/>
      <c r="F22" s="219"/>
      <c r="G22" s="219"/>
      <c r="H22" s="219"/>
      <c r="I22" s="26"/>
    </row>
    <row r="23" spans="1:9" customFormat="1" ht="15">
      <c r="A23" s="67">
        <v>15</v>
      </c>
      <c r="B23" s="26"/>
      <c r="C23" s="26"/>
      <c r="D23" s="26"/>
      <c r="E23" s="26"/>
      <c r="F23" s="219"/>
      <c r="G23" s="219"/>
      <c r="H23" s="219"/>
      <c r="I23" s="26"/>
    </row>
    <row r="24" spans="1:9" customFormat="1" ht="15">
      <c r="A24" s="67">
        <v>16</v>
      </c>
      <c r="B24" s="26"/>
      <c r="C24" s="26"/>
      <c r="D24" s="26"/>
      <c r="E24" s="26"/>
      <c r="F24" s="219"/>
      <c r="G24" s="219"/>
      <c r="H24" s="219"/>
      <c r="I24" s="26"/>
    </row>
    <row r="25" spans="1:9" customFormat="1" ht="15">
      <c r="A25" s="67">
        <v>17</v>
      </c>
      <c r="B25" s="26"/>
      <c r="C25" s="26"/>
      <c r="D25" s="26"/>
      <c r="E25" s="26"/>
      <c r="F25" s="219"/>
      <c r="G25" s="219"/>
      <c r="H25" s="219"/>
      <c r="I25" s="26"/>
    </row>
    <row r="26" spans="1:9" customFormat="1" ht="15">
      <c r="A26" s="67">
        <v>18</v>
      </c>
      <c r="B26" s="26"/>
      <c r="C26" s="26"/>
      <c r="D26" s="26"/>
      <c r="E26" s="26"/>
      <c r="F26" s="219"/>
      <c r="G26" s="219"/>
      <c r="H26" s="219"/>
      <c r="I26" s="26"/>
    </row>
    <row r="27" spans="1:9" customFormat="1" ht="15">
      <c r="A27" s="67" t="s">
        <v>278</v>
      </c>
      <c r="B27" s="26"/>
      <c r="C27" s="26"/>
      <c r="D27" s="26"/>
      <c r="E27" s="26"/>
      <c r="F27" s="219"/>
      <c r="G27" s="219"/>
      <c r="H27" s="219"/>
      <c r="I27" s="26"/>
    </row>
    <row r="28" spans="1:9">
      <c r="A28" s="224"/>
      <c r="B28" s="224"/>
      <c r="C28" s="224"/>
      <c r="D28" s="224"/>
      <c r="E28" s="224"/>
      <c r="F28" s="224"/>
      <c r="G28" s="224"/>
      <c r="H28" s="224"/>
      <c r="I28" s="224"/>
    </row>
    <row r="29" spans="1:9">
      <c r="A29" s="224"/>
      <c r="B29" s="224"/>
      <c r="C29" s="224"/>
      <c r="D29" s="224"/>
      <c r="E29" s="224"/>
      <c r="F29" s="224"/>
      <c r="G29" s="224"/>
      <c r="H29" s="224"/>
      <c r="I29" s="224"/>
    </row>
    <row r="30" spans="1:9">
      <c r="A30" s="225"/>
      <c r="B30" s="224"/>
      <c r="C30" s="224"/>
      <c r="D30" s="224"/>
      <c r="E30" s="224"/>
      <c r="F30" s="224"/>
      <c r="G30" s="224"/>
      <c r="H30" s="224"/>
      <c r="I30" s="224"/>
    </row>
    <row r="31" spans="1:9" ht="15">
      <c r="A31" s="183"/>
      <c r="B31" s="185" t="s">
        <v>107</v>
      </c>
      <c r="C31" s="183"/>
      <c r="D31" s="183"/>
      <c r="E31" s="186"/>
      <c r="F31" s="183"/>
      <c r="G31" s="183"/>
      <c r="H31" s="183"/>
      <c r="I31" s="183"/>
    </row>
    <row r="32" spans="1:9" ht="15">
      <c r="A32" s="183"/>
      <c r="B32" s="183"/>
      <c r="C32" s="187"/>
      <c r="D32" s="183"/>
      <c r="F32" s="187"/>
      <c r="G32" s="230"/>
    </row>
    <row r="33" spans="2:6" ht="15">
      <c r="B33" s="183"/>
      <c r="C33" s="189" t="s">
        <v>268</v>
      </c>
      <c r="D33" s="183"/>
      <c r="F33" s="190" t="s">
        <v>273</v>
      </c>
    </row>
    <row r="34" spans="2:6" ht="15">
      <c r="B34" s="183"/>
      <c r="C34" s="191" t="s">
        <v>139</v>
      </c>
      <c r="D34" s="183"/>
      <c r="F34" s="183" t="s">
        <v>269</v>
      </c>
    </row>
    <row r="35" spans="2:6" ht="15">
      <c r="B35" s="183"/>
      <c r="C35" s="191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I2" sqref="I2:J2"/>
    </sheetView>
  </sheetViews>
  <sheetFormatPr defaultRowHeight="15"/>
  <cols>
    <col min="1" max="1" width="10" style="183" customWidth="1"/>
    <col min="2" max="2" width="20.28515625" style="183" customWidth="1"/>
    <col min="3" max="3" width="30" style="183" customWidth="1"/>
    <col min="4" max="4" width="29" style="183" customWidth="1"/>
    <col min="5" max="5" width="22.5703125" style="183" customWidth="1"/>
    <col min="6" max="6" width="20" style="183" customWidth="1"/>
    <col min="7" max="7" width="29.28515625" style="183" customWidth="1"/>
    <col min="8" max="8" width="27.140625" style="183" customWidth="1"/>
    <col min="9" max="9" width="26.42578125" style="183" customWidth="1"/>
    <col min="10" max="10" width="0.5703125" style="183" customWidth="1"/>
    <col min="11" max="16384" width="9.140625" style="183"/>
  </cols>
  <sheetData>
    <row r="1" spans="1:10">
      <c r="A1" s="74" t="s">
        <v>405</v>
      </c>
      <c r="B1" s="76"/>
      <c r="C1" s="76"/>
      <c r="D1" s="76"/>
      <c r="E1" s="76"/>
      <c r="F1" s="76"/>
      <c r="G1" s="76"/>
      <c r="H1" s="76"/>
      <c r="I1" s="163" t="s">
        <v>198</v>
      </c>
      <c r="J1" s="164"/>
    </row>
    <row r="2" spans="1:10">
      <c r="A2" s="76" t="s">
        <v>140</v>
      </c>
      <c r="B2" s="76"/>
      <c r="C2" s="76"/>
      <c r="D2" s="76"/>
      <c r="E2" s="76"/>
      <c r="F2" s="76"/>
      <c r="G2" s="76"/>
      <c r="H2" s="76"/>
      <c r="I2" s="468" t="s">
        <v>709</v>
      </c>
      <c r="J2" s="469"/>
    </row>
    <row r="3" spans="1:10">
      <c r="A3" s="76"/>
      <c r="B3" s="76"/>
      <c r="C3" s="76"/>
      <c r="D3" s="76"/>
      <c r="E3" s="76"/>
      <c r="F3" s="76"/>
      <c r="G3" s="76"/>
      <c r="H3" s="76"/>
      <c r="I3" s="102"/>
      <c r="J3" s="164"/>
    </row>
    <row r="4" spans="1:10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 ht="15.75">
      <c r="A5" s="221">
        <f>'ფორმა N1'!D4</f>
        <v>0</v>
      </c>
      <c r="B5" s="348"/>
      <c r="C5" s="449" t="s">
        <v>679</v>
      </c>
      <c r="D5" s="450"/>
      <c r="E5" s="76"/>
      <c r="F5" s="2"/>
      <c r="G5" s="221"/>
      <c r="H5" s="221"/>
      <c r="I5" s="221"/>
      <c r="J5" s="190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65" t="s">
        <v>64</v>
      </c>
      <c r="B8" s="394" t="s">
        <v>377</v>
      </c>
      <c r="C8" s="395" t="s">
        <v>439</v>
      </c>
      <c r="D8" s="395" t="s">
        <v>440</v>
      </c>
      <c r="E8" s="395" t="s">
        <v>378</v>
      </c>
      <c r="F8" s="395" t="s">
        <v>397</v>
      </c>
      <c r="G8" s="395" t="s">
        <v>398</v>
      </c>
      <c r="H8" s="395" t="s">
        <v>444</v>
      </c>
      <c r="I8" s="166" t="s">
        <v>399</v>
      </c>
      <c r="J8" s="105"/>
    </row>
    <row r="9" spans="1:10">
      <c r="A9" s="168">
        <v>1</v>
      </c>
      <c r="B9" s="205"/>
      <c r="C9" s="173"/>
      <c r="D9" s="173"/>
      <c r="E9" s="172"/>
      <c r="F9" s="172"/>
      <c r="G9" s="172"/>
      <c r="H9" s="172"/>
      <c r="I9" s="172"/>
      <c r="J9" s="105"/>
    </row>
    <row r="10" spans="1:10">
      <c r="A10" s="168">
        <v>2</v>
      </c>
      <c r="B10" s="205"/>
      <c r="C10" s="173"/>
      <c r="D10" s="173"/>
      <c r="E10" s="172"/>
      <c r="F10" s="172"/>
      <c r="G10" s="172"/>
      <c r="H10" s="172"/>
      <c r="I10" s="172"/>
      <c r="J10" s="105"/>
    </row>
    <row r="11" spans="1:10">
      <c r="A11" s="168">
        <v>3</v>
      </c>
      <c r="B11" s="205"/>
      <c r="C11" s="173"/>
      <c r="D11" s="173"/>
      <c r="E11" s="172"/>
      <c r="F11" s="172"/>
      <c r="G11" s="172"/>
      <c r="H11" s="172"/>
      <c r="I11" s="172"/>
      <c r="J11" s="105"/>
    </row>
    <row r="12" spans="1:10">
      <c r="A12" s="168">
        <v>4</v>
      </c>
      <c r="B12" s="205"/>
      <c r="C12" s="173"/>
      <c r="D12" s="173"/>
      <c r="E12" s="172"/>
      <c r="F12" s="172"/>
      <c r="G12" s="172"/>
      <c r="H12" s="172"/>
      <c r="I12" s="172"/>
      <c r="J12" s="105"/>
    </row>
    <row r="13" spans="1:10">
      <c r="A13" s="168">
        <v>5</v>
      </c>
      <c r="B13" s="205"/>
      <c r="C13" s="173"/>
      <c r="D13" s="173"/>
      <c r="E13" s="172"/>
      <c r="F13" s="172"/>
      <c r="G13" s="172"/>
      <c r="H13" s="172"/>
      <c r="I13" s="172"/>
      <c r="J13" s="105"/>
    </row>
    <row r="14" spans="1:10">
      <c r="A14" s="168">
        <v>6</v>
      </c>
      <c r="B14" s="205"/>
      <c r="C14" s="173"/>
      <c r="D14" s="173"/>
      <c r="E14" s="172"/>
      <c r="F14" s="172"/>
      <c r="G14" s="172"/>
      <c r="H14" s="172"/>
      <c r="I14" s="172"/>
      <c r="J14" s="105"/>
    </row>
    <row r="15" spans="1:10">
      <c r="A15" s="168">
        <v>7</v>
      </c>
      <c r="B15" s="205"/>
      <c r="C15" s="173"/>
      <c r="D15" s="173"/>
      <c r="E15" s="172"/>
      <c r="F15" s="172"/>
      <c r="G15" s="172"/>
      <c r="H15" s="172"/>
      <c r="I15" s="172"/>
      <c r="J15" s="105"/>
    </row>
    <row r="16" spans="1:10">
      <c r="A16" s="168">
        <v>8</v>
      </c>
      <c r="B16" s="205"/>
      <c r="C16" s="173"/>
      <c r="D16" s="173"/>
      <c r="E16" s="172"/>
      <c r="F16" s="172"/>
      <c r="G16" s="172"/>
      <c r="H16" s="172"/>
      <c r="I16" s="172"/>
      <c r="J16" s="105"/>
    </row>
    <row r="17" spans="1:10">
      <c r="A17" s="168">
        <v>9</v>
      </c>
      <c r="B17" s="205"/>
      <c r="C17" s="173"/>
      <c r="D17" s="173"/>
      <c r="E17" s="172"/>
      <c r="F17" s="172"/>
      <c r="G17" s="172"/>
      <c r="H17" s="172"/>
      <c r="I17" s="172"/>
      <c r="J17" s="105"/>
    </row>
    <row r="18" spans="1:10">
      <c r="A18" s="168">
        <v>10</v>
      </c>
      <c r="B18" s="205"/>
      <c r="C18" s="173"/>
      <c r="D18" s="173"/>
      <c r="E18" s="172"/>
      <c r="F18" s="172"/>
      <c r="G18" s="172"/>
      <c r="H18" s="172"/>
      <c r="I18" s="172"/>
      <c r="J18" s="105"/>
    </row>
    <row r="19" spans="1:10">
      <c r="A19" s="168">
        <v>11</v>
      </c>
      <c r="B19" s="205"/>
      <c r="C19" s="173"/>
      <c r="D19" s="173"/>
      <c r="E19" s="172"/>
      <c r="F19" s="172"/>
      <c r="G19" s="172"/>
      <c r="H19" s="172"/>
      <c r="I19" s="172"/>
      <c r="J19" s="105"/>
    </row>
    <row r="20" spans="1:10">
      <c r="A20" s="168">
        <v>12</v>
      </c>
      <c r="B20" s="205"/>
      <c r="C20" s="173"/>
      <c r="D20" s="173"/>
      <c r="E20" s="172"/>
      <c r="F20" s="172"/>
      <c r="G20" s="172"/>
      <c r="H20" s="172"/>
      <c r="I20" s="172"/>
      <c r="J20" s="105"/>
    </row>
    <row r="21" spans="1:10">
      <c r="A21" s="168">
        <v>13</v>
      </c>
      <c r="B21" s="205"/>
      <c r="C21" s="173"/>
      <c r="D21" s="173"/>
      <c r="E21" s="172"/>
      <c r="F21" s="172"/>
      <c r="G21" s="172"/>
      <c r="H21" s="172"/>
      <c r="I21" s="172"/>
      <c r="J21" s="105"/>
    </row>
    <row r="22" spans="1:10">
      <c r="A22" s="168">
        <v>14</v>
      </c>
      <c r="B22" s="205"/>
      <c r="C22" s="173"/>
      <c r="D22" s="173"/>
      <c r="E22" s="172"/>
      <c r="F22" s="172"/>
      <c r="G22" s="172"/>
      <c r="H22" s="172"/>
      <c r="I22" s="172"/>
      <c r="J22" s="105"/>
    </row>
    <row r="23" spans="1:10">
      <c r="A23" s="168">
        <v>15</v>
      </c>
      <c r="B23" s="205"/>
      <c r="C23" s="173"/>
      <c r="D23" s="173"/>
      <c r="E23" s="172"/>
      <c r="F23" s="172"/>
      <c r="G23" s="172"/>
      <c r="H23" s="172"/>
      <c r="I23" s="172"/>
      <c r="J23" s="105"/>
    </row>
    <row r="24" spans="1:10">
      <c r="A24" s="168">
        <v>16</v>
      </c>
      <c r="B24" s="205"/>
      <c r="C24" s="173"/>
      <c r="D24" s="173"/>
      <c r="E24" s="172"/>
      <c r="F24" s="172"/>
      <c r="G24" s="172"/>
      <c r="H24" s="172"/>
      <c r="I24" s="172"/>
      <c r="J24" s="105"/>
    </row>
    <row r="25" spans="1:10">
      <c r="A25" s="168">
        <v>17</v>
      </c>
      <c r="B25" s="205"/>
      <c r="C25" s="173"/>
      <c r="D25" s="173"/>
      <c r="E25" s="172"/>
      <c r="F25" s="172"/>
      <c r="G25" s="172"/>
      <c r="H25" s="172"/>
      <c r="I25" s="172"/>
      <c r="J25" s="105"/>
    </row>
    <row r="26" spans="1:10">
      <c r="A26" s="168">
        <v>18</v>
      </c>
      <c r="B26" s="205"/>
      <c r="C26" s="173"/>
      <c r="D26" s="173"/>
      <c r="E26" s="172"/>
      <c r="F26" s="172"/>
      <c r="G26" s="172"/>
      <c r="H26" s="172"/>
      <c r="I26" s="172"/>
      <c r="J26" s="105"/>
    </row>
    <row r="27" spans="1:10">
      <c r="A27" s="168">
        <v>19</v>
      </c>
      <c r="B27" s="205"/>
      <c r="C27" s="173"/>
      <c r="D27" s="173"/>
      <c r="E27" s="172"/>
      <c r="F27" s="172"/>
      <c r="G27" s="172"/>
      <c r="H27" s="172"/>
      <c r="I27" s="172"/>
      <c r="J27" s="105"/>
    </row>
    <row r="28" spans="1:10">
      <c r="A28" s="168">
        <v>20</v>
      </c>
      <c r="B28" s="205"/>
      <c r="C28" s="173"/>
      <c r="D28" s="173"/>
      <c r="E28" s="172"/>
      <c r="F28" s="172"/>
      <c r="G28" s="172"/>
      <c r="H28" s="172"/>
      <c r="I28" s="172"/>
      <c r="J28" s="105"/>
    </row>
    <row r="29" spans="1:10">
      <c r="A29" s="168">
        <v>21</v>
      </c>
      <c r="B29" s="205"/>
      <c r="C29" s="176"/>
      <c r="D29" s="176"/>
      <c r="E29" s="175"/>
      <c r="F29" s="175"/>
      <c r="G29" s="175"/>
      <c r="H29" s="272"/>
      <c r="I29" s="172"/>
      <c r="J29" s="105"/>
    </row>
    <row r="30" spans="1:10">
      <c r="A30" s="168">
        <v>22</v>
      </c>
      <c r="B30" s="205"/>
      <c r="C30" s="176"/>
      <c r="D30" s="176"/>
      <c r="E30" s="175"/>
      <c r="F30" s="175"/>
      <c r="G30" s="175"/>
      <c r="H30" s="272"/>
      <c r="I30" s="172"/>
      <c r="J30" s="105"/>
    </row>
    <row r="31" spans="1:10">
      <c r="A31" s="168">
        <v>23</v>
      </c>
      <c r="B31" s="205"/>
      <c r="C31" s="176"/>
      <c r="D31" s="176"/>
      <c r="E31" s="175"/>
      <c r="F31" s="175"/>
      <c r="G31" s="175"/>
      <c r="H31" s="272"/>
      <c r="I31" s="172"/>
      <c r="J31" s="105"/>
    </row>
    <row r="32" spans="1:10">
      <c r="A32" s="168">
        <v>24</v>
      </c>
      <c r="B32" s="205"/>
      <c r="C32" s="176"/>
      <c r="D32" s="176"/>
      <c r="E32" s="175"/>
      <c r="F32" s="175"/>
      <c r="G32" s="175"/>
      <c r="H32" s="272"/>
      <c r="I32" s="172"/>
      <c r="J32" s="105"/>
    </row>
    <row r="33" spans="1:12">
      <c r="A33" s="168">
        <v>25</v>
      </c>
      <c r="B33" s="205"/>
      <c r="C33" s="176"/>
      <c r="D33" s="176"/>
      <c r="E33" s="175"/>
      <c r="F33" s="175"/>
      <c r="G33" s="175"/>
      <c r="H33" s="272"/>
      <c r="I33" s="172"/>
      <c r="J33" s="105"/>
    </row>
    <row r="34" spans="1:12">
      <c r="A34" s="168">
        <v>26</v>
      </c>
      <c r="B34" s="205"/>
      <c r="C34" s="176"/>
      <c r="D34" s="176"/>
      <c r="E34" s="175"/>
      <c r="F34" s="175"/>
      <c r="G34" s="175"/>
      <c r="H34" s="272"/>
      <c r="I34" s="172"/>
      <c r="J34" s="105"/>
    </row>
    <row r="35" spans="1:12">
      <c r="A35" s="168">
        <v>27</v>
      </c>
      <c r="B35" s="205"/>
      <c r="C35" s="176"/>
      <c r="D35" s="176"/>
      <c r="E35" s="175"/>
      <c r="F35" s="175"/>
      <c r="G35" s="175"/>
      <c r="H35" s="272"/>
      <c r="I35" s="172"/>
      <c r="J35" s="105"/>
    </row>
    <row r="36" spans="1:12">
      <c r="A36" s="168">
        <v>28</v>
      </c>
      <c r="B36" s="205"/>
      <c r="C36" s="176"/>
      <c r="D36" s="176"/>
      <c r="E36" s="175"/>
      <c r="F36" s="175"/>
      <c r="G36" s="175"/>
      <c r="H36" s="272"/>
      <c r="I36" s="172"/>
      <c r="J36" s="105"/>
    </row>
    <row r="37" spans="1:12">
      <c r="A37" s="168">
        <v>29</v>
      </c>
      <c r="B37" s="205"/>
      <c r="C37" s="176"/>
      <c r="D37" s="176"/>
      <c r="E37" s="175"/>
      <c r="F37" s="175"/>
      <c r="G37" s="175"/>
      <c r="H37" s="272"/>
      <c r="I37" s="172"/>
      <c r="J37" s="105"/>
    </row>
    <row r="38" spans="1:12">
      <c r="A38" s="168" t="s">
        <v>278</v>
      </c>
      <c r="B38" s="205"/>
      <c r="C38" s="176"/>
      <c r="D38" s="176"/>
      <c r="E38" s="175"/>
      <c r="F38" s="175"/>
      <c r="G38" s="273"/>
      <c r="H38" s="282" t="s">
        <v>432</v>
      </c>
      <c r="I38" s="399">
        <f>SUM(I9:I37)</f>
        <v>0</v>
      </c>
      <c r="J38" s="105"/>
    </row>
    <row r="40" spans="1:12">
      <c r="A40" s="183" t="s">
        <v>464</v>
      </c>
    </row>
    <row r="42" spans="1:12">
      <c r="B42" s="185" t="s">
        <v>107</v>
      </c>
      <c r="F42" s="186"/>
    </row>
    <row r="43" spans="1:12">
      <c r="F43" s="184"/>
      <c r="I43" s="184"/>
      <c r="J43" s="184"/>
      <c r="K43" s="184"/>
      <c r="L43" s="184"/>
    </row>
    <row r="44" spans="1:12">
      <c r="C44" s="187"/>
      <c r="F44" s="187"/>
      <c r="G44" s="187"/>
      <c r="H44" s="190"/>
      <c r="I44" s="188"/>
      <c r="J44" s="184"/>
      <c r="K44" s="184"/>
      <c r="L44" s="184"/>
    </row>
    <row r="45" spans="1:12">
      <c r="A45" s="184"/>
      <c r="C45" s="189" t="s">
        <v>268</v>
      </c>
      <c r="F45" s="190" t="s">
        <v>273</v>
      </c>
      <c r="G45" s="189"/>
      <c r="H45" s="189"/>
      <c r="I45" s="188"/>
      <c r="J45" s="184"/>
      <c r="K45" s="184"/>
      <c r="L45" s="184"/>
    </row>
    <row r="46" spans="1:12">
      <c r="A46" s="184"/>
      <c r="C46" s="191" t="s">
        <v>139</v>
      </c>
      <c r="F46" s="183" t="s">
        <v>269</v>
      </c>
      <c r="I46" s="184"/>
      <c r="J46" s="184"/>
      <c r="K46" s="184"/>
      <c r="L46" s="184"/>
    </row>
    <row r="47" spans="1:12" s="184" customFormat="1">
      <c r="B47" s="183"/>
      <c r="C47" s="191"/>
      <c r="G47" s="191"/>
      <c r="H47" s="191"/>
    </row>
    <row r="48" spans="1:12" s="184" customFormat="1" ht="12.75"/>
    <row r="49" s="184" customFormat="1" ht="12.75"/>
    <row r="50" s="184" customFormat="1" ht="12.75"/>
    <row r="51" s="184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SheetLayoutView="80" workbookViewId="0">
      <selection activeCell="M2" sqref="M2:N2"/>
    </sheetView>
  </sheetViews>
  <sheetFormatPr defaultRowHeight="12.75"/>
  <cols>
    <col min="1" max="1" width="2.7109375" style="195" customWidth="1"/>
    <col min="2" max="2" width="9" style="195" customWidth="1"/>
    <col min="3" max="3" width="23.42578125" style="195" customWidth="1"/>
    <col min="4" max="4" width="13.28515625" style="195" customWidth="1"/>
    <col min="5" max="5" width="9.5703125" style="195" customWidth="1"/>
    <col min="6" max="6" width="11.5703125" style="195" customWidth="1"/>
    <col min="7" max="7" width="12.28515625" style="195" customWidth="1"/>
    <col min="8" max="8" width="15.28515625" style="195" customWidth="1"/>
    <col min="9" max="9" width="17.5703125" style="195" customWidth="1"/>
    <col min="10" max="11" width="12.42578125" style="195" customWidth="1"/>
    <col min="12" max="12" width="23.5703125" style="195" customWidth="1"/>
    <col min="13" max="13" width="18.5703125" style="195" customWidth="1"/>
    <col min="14" max="14" width="0.85546875" style="195" customWidth="1"/>
    <col min="15" max="16384" width="9.140625" style="195"/>
  </cols>
  <sheetData>
    <row r="1" spans="1:14" ht="13.5">
      <c r="A1" s="192" t="s">
        <v>466</v>
      </c>
      <c r="B1" s="193"/>
      <c r="C1" s="193"/>
      <c r="D1" s="193"/>
      <c r="E1" s="193"/>
      <c r="F1" s="193"/>
      <c r="G1" s="193"/>
      <c r="H1" s="193"/>
      <c r="I1" s="196"/>
      <c r="J1" s="260"/>
      <c r="K1" s="260"/>
      <c r="L1" s="260"/>
      <c r="M1" s="260" t="s">
        <v>421</v>
      </c>
      <c r="N1" s="196"/>
    </row>
    <row r="2" spans="1:14" ht="15">
      <c r="A2" s="196" t="s">
        <v>317</v>
      </c>
      <c r="B2" s="193"/>
      <c r="C2" s="193"/>
      <c r="D2" s="194"/>
      <c r="E2" s="194"/>
      <c r="F2" s="194"/>
      <c r="G2" s="194"/>
      <c r="H2" s="194"/>
      <c r="I2" s="193"/>
      <c r="J2" s="193"/>
      <c r="K2" s="193"/>
      <c r="L2" s="193"/>
      <c r="M2" s="468" t="s">
        <v>709</v>
      </c>
      <c r="N2" s="469"/>
    </row>
    <row r="3" spans="1:14">
      <c r="A3" s="196"/>
      <c r="B3" s="193"/>
      <c r="C3" s="193"/>
      <c r="D3" s="194"/>
      <c r="E3" s="194"/>
      <c r="F3" s="194"/>
      <c r="G3" s="194"/>
      <c r="H3" s="194"/>
      <c r="I3" s="193"/>
      <c r="J3" s="193"/>
      <c r="K3" s="193"/>
      <c r="L3" s="193"/>
      <c r="M3" s="193"/>
      <c r="N3" s="196"/>
    </row>
    <row r="4" spans="1:14" ht="15">
      <c r="A4" s="114" t="s">
        <v>274</v>
      </c>
      <c r="B4" s="193"/>
      <c r="C4" s="193"/>
      <c r="D4" s="197"/>
      <c r="E4" s="261"/>
      <c r="F4" s="197"/>
      <c r="G4" s="194"/>
      <c r="H4" s="194"/>
      <c r="I4" s="194"/>
      <c r="J4" s="194"/>
      <c r="K4" s="194"/>
      <c r="L4" s="193"/>
      <c r="M4" s="194"/>
      <c r="N4" s="196"/>
    </row>
    <row r="5" spans="1:14" ht="15.75">
      <c r="A5" s="198">
        <f>'ფორმა N1'!D4</f>
        <v>0</v>
      </c>
      <c r="B5" s="198"/>
      <c r="C5" s="348"/>
      <c r="D5" s="449" t="s">
        <v>679</v>
      </c>
      <c r="E5" s="450"/>
      <c r="F5" s="76"/>
      <c r="G5" s="2"/>
      <c r="H5" s="199"/>
      <c r="I5" s="199"/>
      <c r="J5" s="199"/>
      <c r="K5" s="199"/>
      <c r="L5" s="199"/>
      <c r="M5" s="199"/>
      <c r="N5" s="196"/>
    </row>
    <row r="6" spans="1:14" ht="13.5" thickBot="1">
      <c r="A6" s="262"/>
      <c r="B6" s="262"/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196"/>
    </row>
    <row r="7" spans="1:14" ht="51">
      <c r="A7" s="263" t="s">
        <v>64</v>
      </c>
      <c r="B7" s="264" t="s">
        <v>422</v>
      </c>
      <c r="C7" s="264" t="s">
        <v>423</v>
      </c>
      <c r="D7" s="265" t="s">
        <v>424</v>
      </c>
      <c r="E7" s="265" t="s">
        <v>275</v>
      </c>
      <c r="F7" s="265" t="s">
        <v>425</v>
      </c>
      <c r="G7" s="265" t="s">
        <v>426</v>
      </c>
      <c r="H7" s="264" t="s">
        <v>427</v>
      </c>
      <c r="I7" s="266" t="s">
        <v>428</v>
      </c>
      <c r="J7" s="266" t="s">
        <v>429</v>
      </c>
      <c r="K7" s="267" t="s">
        <v>430</v>
      </c>
      <c r="L7" s="267" t="s">
        <v>431</v>
      </c>
      <c r="M7" s="265" t="s">
        <v>421</v>
      </c>
      <c r="N7" s="196"/>
    </row>
    <row r="8" spans="1:14">
      <c r="A8" s="201">
        <v>1</v>
      </c>
      <c r="B8" s="202">
        <v>2</v>
      </c>
      <c r="C8" s="202">
        <v>3</v>
      </c>
      <c r="D8" s="203">
        <v>4</v>
      </c>
      <c r="E8" s="203">
        <v>5</v>
      </c>
      <c r="F8" s="203">
        <v>6</v>
      </c>
      <c r="G8" s="203">
        <v>7</v>
      </c>
      <c r="H8" s="203">
        <v>8</v>
      </c>
      <c r="I8" s="203">
        <v>9</v>
      </c>
      <c r="J8" s="203">
        <v>10</v>
      </c>
      <c r="K8" s="203">
        <v>11</v>
      </c>
      <c r="L8" s="203">
        <v>12</v>
      </c>
      <c r="M8" s="203">
        <v>13</v>
      </c>
      <c r="N8" s="196"/>
    </row>
    <row r="9" spans="1:14" ht="15">
      <c r="A9" s="204">
        <v>1</v>
      </c>
      <c r="B9" s="205"/>
      <c r="C9" s="268"/>
      <c r="D9" s="204"/>
      <c r="E9" s="204"/>
      <c r="F9" s="204"/>
      <c r="G9" s="204"/>
      <c r="H9" s="204"/>
      <c r="I9" s="204"/>
      <c r="J9" s="204"/>
      <c r="K9" s="204"/>
      <c r="L9" s="204"/>
      <c r="M9" s="269" t="str">
        <f t="shared" ref="M9:M33" si="0">IF(ISBLANK(B9),"",$M$2)</f>
        <v/>
      </c>
      <c r="N9" s="196"/>
    </row>
    <row r="10" spans="1:14" ht="15">
      <c r="A10" s="204">
        <v>2</v>
      </c>
      <c r="B10" s="205"/>
      <c r="C10" s="268"/>
      <c r="D10" s="204"/>
      <c r="E10" s="204"/>
      <c r="F10" s="204"/>
      <c r="G10" s="204"/>
      <c r="H10" s="204"/>
      <c r="I10" s="204"/>
      <c r="J10" s="204"/>
      <c r="K10" s="204"/>
      <c r="L10" s="204"/>
      <c r="M10" s="269" t="str">
        <f t="shared" si="0"/>
        <v/>
      </c>
      <c r="N10" s="196"/>
    </row>
    <row r="11" spans="1:14" ht="15">
      <c r="A11" s="204">
        <v>3</v>
      </c>
      <c r="B11" s="205"/>
      <c r="C11" s="268"/>
      <c r="D11" s="204"/>
      <c r="E11" s="204"/>
      <c r="F11" s="204"/>
      <c r="G11" s="204"/>
      <c r="H11" s="204"/>
      <c r="I11" s="204"/>
      <c r="J11" s="204"/>
      <c r="K11" s="204"/>
      <c r="L11" s="204"/>
      <c r="M11" s="269" t="str">
        <f t="shared" si="0"/>
        <v/>
      </c>
      <c r="N11" s="196"/>
    </row>
    <row r="12" spans="1:14" ht="15">
      <c r="A12" s="204">
        <v>4</v>
      </c>
      <c r="B12" s="205"/>
      <c r="C12" s="268"/>
      <c r="D12" s="204"/>
      <c r="E12" s="204"/>
      <c r="F12" s="204"/>
      <c r="G12" s="204"/>
      <c r="H12" s="204"/>
      <c r="I12" s="204"/>
      <c r="J12" s="204"/>
      <c r="K12" s="204"/>
      <c r="L12" s="204"/>
      <c r="M12" s="269" t="str">
        <f t="shared" si="0"/>
        <v/>
      </c>
      <c r="N12" s="196"/>
    </row>
    <row r="13" spans="1:14" ht="15">
      <c r="A13" s="204">
        <v>5</v>
      </c>
      <c r="B13" s="205"/>
      <c r="C13" s="268"/>
      <c r="D13" s="204"/>
      <c r="E13" s="204"/>
      <c r="F13" s="204"/>
      <c r="G13" s="204"/>
      <c r="H13" s="204"/>
      <c r="I13" s="204"/>
      <c r="J13" s="204"/>
      <c r="K13" s="204"/>
      <c r="L13" s="204"/>
      <c r="M13" s="269" t="str">
        <f t="shared" si="0"/>
        <v/>
      </c>
      <c r="N13" s="196"/>
    </row>
    <row r="14" spans="1:14" ht="15">
      <c r="A14" s="204">
        <v>6</v>
      </c>
      <c r="B14" s="205"/>
      <c r="C14" s="268"/>
      <c r="D14" s="204"/>
      <c r="E14" s="204"/>
      <c r="F14" s="204"/>
      <c r="G14" s="204"/>
      <c r="H14" s="204"/>
      <c r="I14" s="204"/>
      <c r="J14" s="204"/>
      <c r="K14" s="204"/>
      <c r="L14" s="204"/>
      <c r="M14" s="269" t="str">
        <f t="shared" si="0"/>
        <v/>
      </c>
      <c r="N14" s="196"/>
    </row>
    <row r="15" spans="1:14" ht="15">
      <c r="A15" s="204">
        <v>7</v>
      </c>
      <c r="B15" s="205"/>
      <c r="C15" s="268"/>
      <c r="D15" s="204"/>
      <c r="E15" s="204"/>
      <c r="F15" s="204"/>
      <c r="G15" s="204"/>
      <c r="H15" s="204"/>
      <c r="I15" s="204"/>
      <c r="J15" s="204"/>
      <c r="K15" s="204"/>
      <c r="L15" s="204"/>
      <c r="M15" s="269" t="str">
        <f t="shared" si="0"/>
        <v/>
      </c>
      <c r="N15" s="196"/>
    </row>
    <row r="16" spans="1:14" ht="15">
      <c r="A16" s="204">
        <v>8</v>
      </c>
      <c r="B16" s="205"/>
      <c r="C16" s="268"/>
      <c r="D16" s="204"/>
      <c r="E16" s="204"/>
      <c r="F16" s="204"/>
      <c r="G16" s="204"/>
      <c r="H16" s="204"/>
      <c r="I16" s="204"/>
      <c r="J16" s="204"/>
      <c r="K16" s="204"/>
      <c r="L16" s="204"/>
      <c r="M16" s="269" t="str">
        <f t="shared" si="0"/>
        <v/>
      </c>
      <c r="N16" s="196"/>
    </row>
    <row r="17" spans="1:14" ht="15">
      <c r="A17" s="204">
        <v>9</v>
      </c>
      <c r="B17" s="205"/>
      <c r="C17" s="268"/>
      <c r="D17" s="204"/>
      <c r="E17" s="204"/>
      <c r="F17" s="204"/>
      <c r="G17" s="204"/>
      <c r="H17" s="204"/>
      <c r="I17" s="204"/>
      <c r="J17" s="204"/>
      <c r="K17" s="204"/>
      <c r="L17" s="204"/>
      <c r="M17" s="269" t="str">
        <f t="shared" si="0"/>
        <v/>
      </c>
      <c r="N17" s="196"/>
    </row>
    <row r="18" spans="1:14" ht="15">
      <c r="A18" s="204">
        <v>10</v>
      </c>
      <c r="B18" s="205"/>
      <c r="C18" s="268"/>
      <c r="D18" s="204"/>
      <c r="E18" s="204"/>
      <c r="F18" s="204"/>
      <c r="G18" s="204"/>
      <c r="H18" s="204"/>
      <c r="I18" s="204"/>
      <c r="J18" s="204"/>
      <c r="K18" s="204"/>
      <c r="L18" s="204"/>
      <c r="M18" s="269" t="str">
        <f t="shared" si="0"/>
        <v/>
      </c>
      <c r="N18" s="196"/>
    </row>
    <row r="19" spans="1:14" ht="15">
      <c r="A19" s="204">
        <v>11</v>
      </c>
      <c r="B19" s="205"/>
      <c r="C19" s="268"/>
      <c r="D19" s="204"/>
      <c r="E19" s="204"/>
      <c r="F19" s="204"/>
      <c r="G19" s="204"/>
      <c r="H19" s="204"/>
      <c r="I19" s="204"/>
      <c r="J19" s="204"/>
      <c r="K19" s="204"/>
      <c r="L19" s="204"/>
      <c r="M19" s="269" t="str">
        <f t="shared" si="0"/>
        <v/>
      </c>
      <c r="N19" s="196"/>
    </row>
    <row r="20" spans="1:14" ht="15">
      <c r="A20" s="204">
        <v>12</v>
      </c>
      <c r="B20" s="205"/>
      <c r="C20" s="268"/>
      <c r="D20" s="204"/>
      <c r="E20" s="204"/>
      <c r="F20" s="204"/>
      <c r="G20" s="204"/>
      <c r="H20" s="204"/>
      <c r="I20" s="204"/>
      <c r="J20" s="204"/>
      <c r="K20" s="204"/>
      <c r="L20" s="204"/>
      <c r="M20" s="269" t="str">
        <f t="shared" si="0"/>
        <v/>
      </c>
      <c r="N20" s="196"/>
    </row>
    <row r="21" spans="1:14" ht="15">
      <c r="A21" s="204">
        <v>13</v>
      </c>
      <c r="B21" s="205"/>
      <c r="C21" s="268"/>
      <c r="D21" s="204"/>
      <c r="E21" s="204"/>
      <c r="F21" s="204"/>
      <c r="G21" s="204"/>
      <c r="H21" s="204"/>
      <c r="I21" s="204"/>
      <c r="J21" s="204"/>
      <c r="K21" s="204"/>
      <c r="L21" s="204"/>
      <c r="M21" s="269" t="str">
        <f t="shared" si="0"/>
        <v/>
      </c>
      <c r="N21" s="196"/>
    </row>
    <row r="22" spans="1:14" ht="15">
      <c r="A22" s="204">
        <v>14</v>
      </c>
      <c r="B22" s="205"/>
      <c r="C22" s="268"/>
      <c r="D22" s="204"/>
      <c r="E22" s="204"/>
      <c r="F22" s="204"/>
      <c r="G22" s="204"/>
      <c r="H22" s="204"/>
      <c r="I22" s="204"/>
      <c r="J22" s="204"/>
      <c r="K22" s="204"/>
      <c r="L22" s="204"/>
      <c r="M22" s="269" t="str">
        <f t="shared" si="0"/>
        <v/>
      </c>
      <c r="N22" s="196"/>
    </row>
    <row r="23" spans="1:14" ht="15">
      <c r="A23" s="204">
        <v>15</v>
      </c>
      <c r="B23" s="205"/>
      <c r="C23" s="268"/>
      <c r="D23" s="204"/>
      <c r="E23" s="204"/>
      <c r="F23" s="204"/>
      <c r="G23" s="204"/>
      <c r="H23" s="204"/>
      <c r="I23" s="204"/>
      <c r="J23" s="204"/>
      <c r="K23" s="204"/>
      <c r="L23" s="204"/>
      <c r="M23" s="269" t="str">
        <f t="shared" si="0"/>
        <v/>
      </c>
      <c r="N23" s="196"/>
    </row>
    <row r="24" spans="1:14" ht="15">
      <c r="A24" s="204">
        <v>16</v>
      </c>
      <c r="B24" s="205"/>
      <c r="C24" s="268"/>
      <c r="D24" s="204"/>
      <c r="E24" s="204"/>
      <c r="F24" s="204"/>
      <c r="G24" s="204"/>
      <c r="H24" s="204"/>
      <c r="I24" s="204"/>
      <c r="J24" s="204"/>
      <c r="K24" s="204"/>
      <c r="L24" s="204"/>
      <c r="M24" s="269" t="str">
        <f t="shared" si="0"/>
        <v/>
      </c>
      <c r="N24" s="196"/>
    </row>
    <row r="25" spans="1:14" ht="15">
      <c r="A25" s="204">
        <v>17</v>
      </c>
      <c r="B25" s="205"/>
      <c r="C25" s="268"/>
      <c r="D25" s="204"/>
      <c r="E25" s="204"/>
      <c r="F25" s="204"/>
      <c r="G25" s="204"/>
      <c r="H25" s="204"/>
      <c r="I25" s="204"/>
      <c r="J25" s="204"/>
      <c r="K25" s="204"/>
      <c r="L25" s="204"/>
      <c r="M25" s="269" t="str">
        <f t="shared" si="0"/>
        <v/>
      </c>
      <c r="N25" s="196"/>
    </row>
    <row r="26" spans="1:14" ht="15">
      <c r="A26" s="204">
        <v>18</v>
      </c>
      <c r="B26" s="205"/>
      <c r="C26" s="268"/>
      <c r="D26" s="204"/>
      <c r="E26" s="204"/>
      <c r="F26" s="204"/>
      <c r="G26" s="204"/>
      <c r="H26" s="204"/>
      <c r="I26" s="204"/>
      <c r="J26" s="204"/>
      <c r="K26" s="204"/>
      <c r="L26" s="204"/>
      <c r="M26" s="269" t="str">
        <f t="shared" si="0"/>
        <v/>
      </c>
      <c r="N26" s="196"/>
    </row>
    <row r="27" spans="1:14" ht="15">
      <c r="A27" s="204">
        <v>19</v>
      </c>
      <c r="B27" s="205"/>
      <c r="C27" s="268"/>
      <c r="D27" s="204"/>
      <c r="E27" s="204"/>
      <c r="F27" s="204"/>
      <c r="G27" s="204"/>
      <c r="H27" s="204"/>
      <c r="I27" s="204"/>
      <c r="J27" s="204"/>
      <c r="K27" s="204"/>
      <c r="L27" s="204"/>
      <c r="M27" s="269" t="str">
        <f t="shared" si="0"/>
        <v/>
      </c>
      <c r="N27" s="196"/>
    </row>
    <row r="28" spans="1:14" ht="15">
      <c r="A28" s="204">
        <v>20</v>
      </c>
      <c r="B28" s="205"/>
      <c r="C28" s="268"/>
      <c r="D28" s="204"/>
      <c r="E28" s="204"/>
      <c r="F28" s="204"/>
      <c r="G28" s="204"/>
      <c r="H28" s="204"/>
      <c r="I28" s="204"/>
      <c r="J28" s="204"/>
      <c r="K28" s="204"/>
      <c r="L28" s="204"/>
      <c r="M28" s="269" t="str">
        <f t="shared" si="0"/>
        <v/>
      </c>
      <c r="N28" s="196"/>
    </row>
    <row r="29" spans="1:14" ht="15">
      <c r="A29" s="204">
        <v>21</v>
      </c>
      <c r="B29" s="205"/>
      <c r="C29" s="268"/>
      <c r="D29" s="204"/>
      <c r="E29" s="204"/>
      <c r="F29" s="204"/>
      <c r="G29" s="204"/>
      <c r="H29" s="204"/>
      <c r="I29" s="204"/>
      <c r="J29" s="204"/>
      <c r="K29" s="204"/>
      <c r="L29" s="204"/>
      <c r="M29" s="269" t="str">
        <f t="shared" si="0"/>
        <v/>
      </c>
      <c r="N29" s="196"/>
    </row>
    <row r="30" spans="1:14" ht="15">
      <c r="A30" s="204">
        <v>22</v>
      </c>
      <c r="B30" s="205"/>
      <c r="C30" s="268"/>
      <c r="D30" s="204"/>
      <c r="E30" s="204"/>
      <c r="F30" s="204"/>
      <c r="G30" s="204"/>
      <c r="H30" s="204"/>
      <c r="I30" s="204"/>
      <c r="J30" s="204"/>
      <c r="K30" s="204"/>
      <c r="L30" s="204"/>
      <c r="M30" s="269" t="str">
        <f t="shared" si="0"/>
        <v/>
      </c>
      <c r="N30" s="196"/>
    </row>
    <row r="31" spans="1:14" ht="15">
      <c r="A31" s="204">
        <v>23</v>
      </c>
      <c r="B31" s="205"/>
      <c r="C31" s="268"/>
      <c r="D31" s="204"/>
      <c r="E31" s="204"/>
      <c r="F31" s="204"/>
      <c r="G31" s="204"/>
      <c r="H31" s="204"/>
      <c r="I31" s="204"/>
      <c r="J31" s="204"/>
      <c r="K31" s="204"/>
      <c r="L31" s="204"/>
      <c r="M31" s="269" t="str">
        <f t="shared" si="0"/>
        <v/>
      </c>
      <c r="N31" s="196"/>
    </row>
    <row r="32" spans="1:14" ht="15">
      <c r="A32" s="204">
        <v>24</v>
      </c>
      <c r="B32" s="205"/>
      <c r="C32" s="268"/>
      <c r="D32" s="204"/>
      <c r="E32" s="204"/>
      <c r="F32" s="204"/>
      <c r="G32" s="204"/>
      <c r="H32" s="204"/>
      <c r="I32" s="204"/>
      <c r="J32" s="204"/>
      <c r="K32" s="204"/>
      <c r="L32" s="204"/>
      <c r="M32" s="269" t="str">
        <f t="shared" si="0"/>
        <v/>
      </c>
      <c r="N32" s="196"/>
    </row>
    <row r="33" spans="1:14" ht="15">
      <c r="A33" s="270" t="s">
        <v>278</v>
      </c>
      <c r="B33" s="205"/>
      <c r="C33" s="268"/>
      <c r="D33" s="204"/>
      <c r="E33" s="204"/>
      <c r="F33" s="204"/>
      <c r="G33" s="204"/>
      <c r="H33" s="204"/>
      <c r="I33" s="204"/>
      <c r="J33" s="204"/>
      <c r="K33" s="204"/>
      <c r="L33" s="204"/>
      <c r="M33" s="269" t="str">
        <f t="shared" si="0"/>
        <v/>
      </c>
      <c r="N33" s="196"/>
    </row>
    <row r="34" spans="1:14" s="211" customFormat="1"/>
    <row r="37" spans="1:14" s="21" customFormat="1" ht="15">
      <c r="B37" s="206" t="s">
        <v>107</v>
      </c>
    </row>
    <row r="38" spans="1:14" s="21" customFormat="1" ht="15">
      <c r="B38" s="206"/>
    </row>
    <row r="39" spans="1:14" s="21" customFormat="1" ht="15">
      <c r="C39" s="208"/>
      <c r="D39" s="207"/>
      <c r="E39" s="207"/>
      <c r="H39" s="208"/>
      <c r="I39" s="208"/>
      <c r="J39" s="207"/>
      <c r="K39" s="207"/>
      <c r="L39" s="207"/>
    </row>
    <row r="40" spans="1:14" s="21" customFormat="1" ht="15">
      <c r="C40" s="209" t="s">
        <v>268</v>
      </c>
      <c r="D40" s="207"/>
      <c r="E40" s="207"/>
      <c r="H40" s="206" t="s">
        <v>319</v>
      </c>
      <c r="M40" s="207"/>
    </row>
    <row r="41" spans="1:14" s="21" customFormat="1" ht="15">
      <c r="C41" s="209" t="s">
        <v>139</v>
      </c>
      <c r="D41" s="207"/>
      <c r="E41" s="207"/>
      <c r="H41" s="210" t="s">
        <v>269</v>
      </c>
      <c r="M41" s="207"/>
    </row>
    <row r="42" spans="1:14" ht="15">
      <c r="C42" s="209"/>
      <c r="F42" s="210"/>
      <c r="J42" s="212"/>
      <c r="K42" s="212"/>
      <c r="L42" s="212"/>
      <c r="M42" s="212"/>
    </row>
    <row r="43" spans="1:14" ht="15">
      <c r="C43" s="209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5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4" t="s">
        <v>272</v>
      </c>
      <c r="B1" s="251"/>
      <c r="C1" s="470" t="s">
        <v>109</v>
      </c>
      <c r="D1" s="470"/>
      <c r="E1" s="113"/>
    </row>
    <row r="2" spans="1:12" s="6" customFormat="1">
      <c r="A2" s="76" t="s">
        <v>140</v>
      </c>
      <c r="B2" s="251"/>
      <c r="C2" s="468" t="s">
        <v>709</v>
      </c>
      <c r="D2" s="469"/>
      <c r="E2" s="113"/>
    </row>
    <row r="3" spans="1:12" s="6" customFormat="1">
      <c r="A3" s="76"/>
      <c r="B3" s="251"/>
      <c r="C3" s="75"/>
      <c r="D3" s="75"/>
      <c r="E3" s="113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252"/>
      <c r="C4" s="76"/>
      <c r="D4" s="76"/>
      <c r="E4" s="108"/>
      <c r="L4" s="6"/>
    </row>
    <row r="5" spans="1:12" s="2" customFormat="1" ht="15.75">
      <c r="A5" s="348"/>
      <c r="B5" s="449" t="s">
        <v>679</v>
      </c>
      <c r="C5" s="450"/>
      <c r="D5" s="76"/>
    </row>
    <row r="6" spans="1:12" s="2" customFormat="1">
      <c r="A6" s="77"/>
      <c r="B6" s="252"/>
      <c r="C6" s="76"/>
      <c r="D6" s="76"/>
      <c r="E6" s="108"/>
    </row>
    <row r="7" spans="1:12" s="6" customFormat="1" ht="18">
      <c r="A7" s="100"/>
      <c r="B7" s="112"/>
      <c r="C7" s="78"/>
      <c r="D7" s="78"/>
      <c r="E7" s="113"/>
    </row>
    <row r="8" spans="1:12" s="6" customFormat="1" ht="30">
      <c r="A8" s="106" t="s">
        <v>64</v>
      </c>
      <c r="B8" s="79" t="s">
        <v>249</v>
      </c>
      <c r="C8" s="79" t="s">
        <v>66</v>
      </c>
      <c r="D8" s="79" t="s">
        <v>67</v>
      </c>
      <c r="E8" s="113"/>
      <c r="F8" s="20"/>
    </row>
    <row r="9" spans="1:12" s="7" customFormat="1">
      <c r="A9" s="238">
        <v>1</v>
      </c>
      <c r="B9" s="238" t="s">
        <v>65</v>
      </c>
      <c r="C9" s="85">
        <f>SUM(C10,C26)</f>
        <v>0</v>
      </c>
      <c r="D9" s="85">
        <f>SUM(D10,D26)</f>
        <v>0</v>
      </c>
      <c r="E9" s="113"/>
    </row>
    <row r="10" spans="1:12" s="7" customFormat="1">
      <c r="A10" s="87">
        <v>1.1000000000000001</v>
      </c>
      <c r="B10" s="87" t="s">
        <v>80</v>
      </c>
      <c r="C10" s="85">
        <f>SUM(C11,C12,C16,C19,C25,C26)</f>
        <v>0</v>
      </c>
      <c r="D10" s="85">
        <f>SUM(D11,D12,D16,D19,D24,D25)</f>
        <v>0</v>
      </c>
      <c r="E10" s="113"/>
    </row>
    <row r="11" spans="1:12" s="9" customFormat="1" ht="18">
      <c r="A11" s="88" t="s">
        <v>30</v>
      </c>
      <c r="B11" s="88" t="s">
        <v>79</v>
      </c>
      <c r="C11" s="8"/>
      <c r="D11" s="8"/>
      <c r="E11" s="113"/>
    </row>
    <row r="12" spans="1:12" s="10" customFormat="1">
      <c r="A12" s="88" t="s">
        <v>31</v>
      </c>
      <c r="B12" s="88" t="s">
        <v>308</v>
      </c>
      <c r="C12" s="107">
        <f>SUM(C14:C15)</f>
        <v>0</v>
      </c>
      <c r="D12" s="107">
        <f>SUM(D14:D15)</f>
        <v>0</v>
      </c>
      <c r="E12" s="113"/>
    </row>
    <row r="13" spans="1:12" s="3" customFormat="1">
      <c r="A13" s="97" t="s">
        <v>81</v>
      </c>
      <c r="B13" s="97" t="s">
        <v>311</v>
      </c>
      <c r="C13" s="8"/>
      <c r="D13" s="8"/>
      <c r="E13" s="113"/>
    </row>
    <row r="14" spans="1:12" s="3" customFormat="1">
      <c r="A14" s="97" t="s">
        <v>507</v>
      </c>
      <c r="B14" s="97" t="s">
        <v>506</v>
      </c>
      <c r="C14" s="8"/>
      <c r="D14" s="8"/>
      <c r="E14" s="113"/>
    </row>
    <row r="15" spans="1:12" s="3" customFormat="1">
      <c r="A15" s="97" t="s">
        <v>508</v>
      </c>
      <c r="B15" s="97" t="s">
        <v>97</v>
      </c>
      <c r="C15" s="8"/>
      <c r="D15" s="8"/>
      <c r="E15" s="113"/>
    </row>
    <row r="16" spans="1:12" s="3" customFormat="1">
      <c r="A16" s="88" t="s">
        <v>82</v>
      </c>
      <c r="B16" s="88" t="s">
        <v>83</v>
      </c>
      <c r="C16" s="107">
        <f>SUM(C17:C18)</f>
        <v>0</v>
      </c>
      <c r="D16" s="107">
        <f>SUM(D17:D18)</f>
        <v>0</v>
      </c>
      <c r="E16" s="113"/>
    </row>
    <row r="17" spans="1:5" s="3" customFormat="1">
      <c r="A17" s="97" t="s">
        <v>84</v>
      </c>
      <c r="B17" s="97" t="s">
        <v>86</v>
      </c>
      <c r="C17" s="8"/>
      <c r="D17" s="8"/>
      <c r="E17" s="113"/>
    </row>
    <row r="18" spans="1:5" s="3" customFormat="1" ht="30">
      <c r="A18" s="97" t="s">
        <v>85</v>
      </c>
      <c r="B18" s="97" t="s">
        <v>110</v>
      </c>
      <c r="C18" s="8"/>
      <c r="D18" s="8"/>
      <c r="E18" s="113"/>
    </row>
    <row r="19" spans="1:5" s="3" customFormat="1">
      <c r="A19" s="88" t="s">
        <v>87</v>
      </c>
      <c r="B19" s="88" t="s">
        <v>418</v>
      </c>
      <c r="C19" s="107">
        <f>SUM(C20:C23)</f>
        <v>0</v>
      </c>
      <c r="D19" s="107">
        <f>SUM(D20:D23)</f>
        <v>0</v>
      </c>
      <c r="E19" s="113"/>
    </row>
    <row r="20" spans="1:5" s="3" customFormat="1">
      <c r="A20" s="97" t="s">
        <v>88</v>
      </c>
      <c r="B20" s="97" t="s">
        <v>89</v>
      </c>
      <c r="C20" s="8"/>
      <c r="D20" s="8"/>
      <c r="E20" s="113"/>
    </row>
    <row r="21" spans="1:5" s="3" customFormat="1" ht="30">
      <c r="A21" s="97" t="s">
        <v>92</v>
      </c>
      <c r="B21" s="97" t="s">
        <v>90</v>
      </c>
      <c r="C21" s="8"/>
      <c r="D21" s="8"/>
      <c r="E21" s="113"/>
    </row>
    <row r="22" spans="1:5" s="3" customFormat="1">
      <c r="A22" s="97" t="s">
        <v>93</v>
      </c>
      <c r="B22" s="97" t="s">
        <v>91</v>
      </c>
      <c r="C22" s="8"/>
      <c r="D22" s="8"/>
      <c r="E22" s="113"/>
    </row>
    <row r="23" spans="1:5" s="3" customFormat="1">
      <c r="A23" s="97" t="s">
        <v>94</v>
      </c>
      <c r="B23" s="97" t="s">
        <v>446</v>
      </c>
      <c r="C23" s="8"/>
      <c r="D23" s="8"/>
      <c r="E23" s="113"/>
    </row>
    <row r="24" spans="1:5" s="3" customFormat="1">
      <c r="A24" s="88" t="s">
        <v>95</v>
      </c>
      <c r="B24" s="88" t="s">
        <v>447</v>
      </c>
      <c r="C24" s="274"/>
      <c r="D24" s="8"/>
      <c r="E24" s="113"/>
    </row>
    <row r="25" spans="1:5" s="3" customFormat="1">
      <c r="A25" s="88" t="s">
        <v>251</v>
      </c>
      <c r="B25" s="88" t="s">
        <v>453</v>
      </c>
      <c r="C25" s="8"/>
      <c r="D25" s="8"/>
      <c r="E25" s="113"/>
    </row>
    <row r="26" spans="1:5">
      <c r="A26" s="87">
        <v>1.2</v>
      </c>
      <c r="B26" s="87" t="s">
        <v>96</v>
      </c>
      <c r="C26" s="85">
        <f>SUM(C27,C35)</f>
        <v>0</v>
      </c>
      <c r="D26" s="85">
        <f>SUM(D27,D35)</f>
        <v>0</v>
      </c>
      <c r="E26" s="113"/>
    </row>
    <row r="27" spans="1:5">
      <c r="A27" s="88" t="s">
        <v>32</v>
      </c>
      <c r="B27" s="88" t="s">
        <v>311</v>
      </c>
      <c r="C27" s="107">
        <f>SUM(C28:C30)</f>
        <v>0</v>
      </c>
      <c r="D27" s="107">
        <f>SUM(D28:D30)</f>
        <v>0</v>
      </c>
      <c r="E27" s="113"/>
    </row>
    <row r="28" spans="1:5">
      <c r="A28" s="246" t="s">
        <v>98</v>
      </c>
      <c r="B28" s="246" t="s">
        <v>309</v>
      </c>
      <c r="C28" s="8"/>
      <c r="D28" s="8"/>
      <c r="E28" s="113"/>
    </row>
    <row r="29" spans="1:5">
      <c r="A29" s="246" t="s">
        <v>99</v>
      </c>
      <c r="B29" s="246" t="s">
        <v>312</v>
      </c>
      <c r="C29" s="8"/>
      <c r="D29" s="8"/>
      <c r="E29" s="113"/>
    </row>
    <row r="30" spans="1:5">
      <c r="A30" s="246" t="s">
        <v>455</v>
      </c>
      <c r="B30" s="246" t="s">
        <v>310</v>
      </c>
      <c r="C30" s="8"/>
      <c r="D30" s="8"/>
      <c r="E30" s="113"/>
    </row>
    <row r="31" spans="1:5">
      <c r="A31" s="88" t="s">
        <v>33</v>
      </c>
      <c r="B31" s="88" t="s">
        <v>506</v>
      </c>
      <c r="C31" s="107">
        <f>SUM(C32:C34)</f>
        <v>0</v>
      </c>
      <c r="D31" s="107">
        <f>SUM(D32:D34)</f>
        <v>0</v>
      </c>
      <c r="E31" s="113"/>
    </row>
    <row r="32" spans="1:5">
      <c r="A32" s="246" t="s">
        <v>12</v>
      </c>
      <c r="B32" s="246" t="s">
        <v>509</v>
      </c>
      <c r="C32" s="8"/>
      <c r="D32" s="8"/>
      <c r="E32" s="113"/>
    </row>
    <row r="33" spans="1:9">
      <c r="A33" s="246" t="s">
        <v>13</v>
      </c>
      <c r="B33" s="246" t="s">
        <v>510</v>
      </c>
      <c r="C33" s="8"/>
      <c r="D33" s="8"/>
      <c r="E33" s="113"/>
    </row>
    <row r="34" spans="1:9">
      <c r="A34" s="246" t="s">
        <v>281</v>
      </c>
      <c r="B34" s="246" t="s">
        <v>511</v>
      </c>
      <c r="C34" s="8"/>
      <c r="D34" s="8"/>
      <c r="E34" s="113"/>
    </row>
    <row r="35" spans="1:9" s="23" customFormat="1">
      <c r="A35" s="88" t="s">
        <v>34</v>
      </c>
      <c r="B35" s="259" t="s">
        <v>452</v>
      </c>
      <c r="C35" s="8"/>
      <c r="D35" s="8"/>
    </row>
    <row r="36" spans="1:9" s="2" customFormat="1">
      <c r="A36" s="1"/>
      <c r="B36" s="253"/>
      <c r="E36" s="5"/>
    </row>
    <row r="37" spans="1:9" s="2" customFormat="1">
      <c r="B37" s="253"/>
      <c r="E37" s="5"/>
    </row>
    <row r="38" spans="1:9">
      <c r="A38" s="1"/>
    </row>
    <row r="39" spans="1:9">
      <c r="A39" s="2"/>
    </row>
    <row r="40" spans="1:9" s="2" customFormat="1">
      <c r="A40" s="69" t="s">
        <v>107</v>
      </c>
      <c r="B40" s="253"/>
      <c r="E40" s="5"/>
    </row>
    <row r="41" spans="1:9" s="2" customFormat="1">
      <c r="B41" s="253"/>
      <c r="E41"/>
      <c r="F41"/>
      <c r="G41"/>
      <c r="H41"/>
      <c r="I41"/>
    </row>
    <row r="42" spans="1:9" s="2" customFormat="1">
      <c r="B42" s="253"/>
      <c r="D42" s="12"/>
      <c r="E42"/>
      <c r="F42"/>
      <c r="G42"/>
      <c r="H42"/>
      <c r="I42"/>
    </row>
    <row r="43" spans="1:9" s="2" customFormat="1">
      <c r="A43"/>
      <c r="B43" s="255" t="s">
        <v>450</v>
      </c>
      <c r="D43" s="12"/>
      <c r="E43"/>
      <c r="F43"/>
      <c r="G43"/>
      <c r="H43"/>
      <c r="I43"/>
    </row>
    <row r="44" spans="1:9" s="2" customFormat="1">
      <c r="A44"/>
      <c r="B44" s="253" t="s">
        <v>270</v>
      </c>
      <c r="D44" s="12"/>
      <c r="E44"/>
      <c r="F44"/>
      <c r="G44"/>
      <c r="H44"/>
      <c r="I44"/>
    </row>
    <row r="45" spans="1:9" customFormat="1" ht="12.75">
      <c r="B45" s="256" t="s">
        <v>139</v>
      </c>
    </row>
    <row r="46" spans="1:9" customFormat="1" ht="12.75">
      <c r="B46" s="25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1">
        <v>40907</v>
      </c>
      <c r="C2" t="s">
        <v>200</v>
      </c>
      <c r="E2" t="s">
        <v>231</v>
      </c>
      <c r="G2" s="62" t="s">
        <v>237</v>
      </c>
    </row>
    <row r="3" spans="1:7" ht="15">
      <c r="A3" s="61">
        <v>40908</v>
      </c>
      <c r="C3" t="s">
        <v>201</v>
      </c>
      <c r="E3" t="s">
        <v>232</v>
      </c>
      <c r="G3" s="62" t="s">
        <v>238</v>
      </c>
    </row>
    <row r="4" spans="1:7" ht="15">
      <c r="A4" s="61">
        <v>40909</v>
      </c>
      <c r="C4" t="s">
        <v>202</v>
      </c>
      <c r="E4" t="s">
        <v>233</v>
      </c>
      <c r="G4" s="62" t="s">
        <v>239</v>
      </c>
    </row>
    <row r="5" spans="1:7">
      <c r="A5" s="61">
        <v>40910</v>
      </c>
      <c r="C5" t="s">
        <v>203</v>
      </c>
      <c r="E5" t="s">
        <v>234</v>
      </c>
    </row>
    <row r="6" spans="1:7">
      <c r="A6" s="61">
        <v>40911</v>
      </c>
      <c r="C6" t="s">
        <v>204</v>
      </c>
    </row>
    <row r="7" spans="1:7">
      <c r="A7" s="61">
        <v>40912</v>
      </c>
      <c r="C7" t="s">
        <v>205</v>
      </c>
    </row>
    <row r="8" spans="1:7">
      <c r="A8" s="61">
        <v>40913</v>
      </c>
      <c r="C8" t="s">
        <v>206</v>
      </c>
    </row>
    <row r="9" spans="1:7">
      <c r="A9" s="61">
        <v>40914</v>
      </c>
      <c r="C9" t="s">
        <v>207</v>
      </c>
    </row>
    <row r="10" spans="1:7">
      <c r="A10" s="61">
        <v>40915</v>
      </c>
      <c r="C10" t="s">
        <v>208</v>
      </c>
    </row>
    <row r="11" spans="1:7">
      <c r="A11" s="61">
        <v>40916</v>
      </c>
      <c r="C11" t="s">
        <v>209</v>
      </c>
    </row>
    <row r="12" spans="1:7">
      <c r="A12" s="61">
        <v>40917</v>
      </c>
      <c r="C12" t="s">
        <v>210</v>
      </c>
    </row>
    <row r="13" spans="1:7">
      <c r="A13" s="61">
        <v>40918</v>
      </c>
      <c r="C13" t="s">
        <v>211</v>
      </c>
    </row>
    <row r="14" spans="1:7">
      <c r="A14" s="61">
        <v>40919</v>
      </c>
      <c r="C14" t="s">
        <v>212</v>
      </c>
    </row>
    <row r="15" spans="1:7">
      <c r="A15" s="61">
        <v>40920</v>
      </c>
      <c r="C15" t="s">
        <v>213</v>
      </c>
    </row>
    <row r="16" spans="1:7">
      <c r="A16" s="61">
        <v>40921</v>
      </c>
      <c r="C16" t="s">
        <v>214</v>
      </c>
    </row>
    <row r="17" spans="1:3">
      <c r="A17" s="61">
        <v>40922</v>
      </c>
      <c r="C17" t="s">
        <v>215</v>
      </c>
    </row>
    <row r="18" spans="1:3">
      <c r="A18" s="61">
        <v>40923</v>
      </c>
      <c r="C18" t="s">
        <v>216</v>
      </c>
    </row>
    <row r="19" spans="1:3">
      <c r="A19" s="61">
        <v>40924</v>
      </c>
      <c r="C19" t="s">
        <v>217</v>
      </c>
    </row>
    <row r="20" spans="1:3">
      <c r="A20" s="61">
        <v>40925</v>
      </c>
      <c r="C20" t="s">
        <v>218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tabSelected="1" topLeftCell="A46" zoomScaleSheetLayoutView="80" workbookViewId="0">
      <selection activeCell="D20" sqref="D20"/>
    </sheetView>
  </sheetViews>
  <sheetFormatPr defaultRowHeight="15"/>
  <cols>
    <col min="1" max="1" width="15.85546875" style="2" customWidth="1"/>
    <col min="2" max="2" width="62.85546875" style="2" customWidth="1"/>
    <col min="3" max="3" width="17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406</v>
      </c>
      <c r="B1" s="236"/>
      <c r="C1" s="470" t="s">
        <v>109</v>
      </c>
      <c r="D1" s="470"/>
      <c r="E1" s="91"/>
    </row>
    <row r="2" spans="1:5" s="6" customFormat="1">
      <c r="A2" s="74" t="s">
        <v>407</v>
      </c>
      <c r="B2" s="236"/>
      <c r="C2" s="468" t="s">
        <v>709</v>
      </c>
      <c r="D2" s="469"/>
      <c r="E2" s="91"/>
    </row>
    <row r="3" spans="1:5" s="6" customFormat="1">
      <c r="A3" s="74" t="s">
        <v>408</v>
      </c>
      <c r="B3" s="236"/>
      <c r="C3" s="237"/>
      <c r="D3" s="237"/>
      <c r="E3" s="91"/>
    </row>
    <row r="4" spans="1:5" s="6" customFormat="1">
      <c r="A4" s="76" t="s">
        <v>140</v>
      </c>
      <c r="B4" s="236"/>
      <c r="C4" s="237"/>
      <c r="D4" s="237"/>
      <c r="E4" s="91"/>
    </row>
    <row r="5" spans="1:5" s="6" customFormat="1">
      <c r="A5" s="76"/>
      <c r="B5" s="236"/>
      <c r="C5" s="237"/>
      <c r="D5" s="237"/>
      <c r="E5" s="91"/>
    </row>
    <row r="6" spans="1:5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 ht="15.75">
      <c r="A7" s="348"/>
      <c r="B7" s="449" t="s">
        <v>679</v>
      </c>
      <c r="C7" s="450"/>
      <c r="D7" s="76"/>
    </row>
    <row r="8" spans="1:5">
      <c r="A8" s="77"/>
      <c r="B8" s="77"/>
      <c r="C8" s="76"/>
      <c r="D8" s="76"/>
      <c r="E8" s="92"/>
    </row>
    <row r="9" spans="1:5" s="6" customFormat="1">
      <c r="A9" s="236"/>
      <c r="B9" s="236"/>
      <c r="C9" s="78"/>
      <c r="D9" s="78"/>
      <c r="E9" s="91"/>
    </row>
    <row r="10" spans="1:5" s="6" customFormat="1" ht="30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>
      <c r="A11" s="238">
        <v>1</v>
      </c>
      <c r="B11" s="238" t="s">
        <v>57</v>
      </c>
      <c r="C11" s="82">
        <f>SUM(C12,C15,C55,C58,C59,C60,C78)</f>
        <v>194632.16000000003</v>
      </c>
      <c r="D11" s="82">
        <f>SUM(D12,D15,D55,D58,D59,D60,D66,D74,D75)</f>
        <v>193733.44000000003</v>
      </c>
      <c r="E11" s="239"/>
    </row>
    <row r="12" spans="1:5" s="9" customFormat="1" ht="18">
      <c r="A12" s="87">
        <v>1.1000000000000001</v>
      </c>
      <c r="B12" s="87" t="s">
        <v>58</v>
      </c>
      <c r="C12" s="83">
        <f>SUM(C13:C14)</f>
        <v>12755</v>
      </c>
      <c r="D12" s="83">
        <f>SUM(D13:D14)</f>
        <v>10204</v>
      </c>
      <c r="E12" s="93"/>
    </row>
    <row r="13" spans="1:5" s="10" customFormat="1">
      <c r="A13" s="88" t="s">
        <v>30</v>
      </c>
      <c r="B13" s="88" t="s">
        <v>59</v>
      </c>
      <c r="C13" s="4">
        <v>12755</v>
      </c>
      <c r="D13" s="4">
        <v>10204</v>
      </c>
      <c r="E13" s="94"/>
    </row>
    <row r="14" spans="1:5" s="3" customFormat="1">
      <c r="A14" s="88" t="s">
        <v>31</v>
      </c>
      <c r="B14" s="88" t="s">
        <v>0</v>
      </c>
      <c r="C14" s="4"/>
      <c r="D14" s="4"/>
      <c r="E14" s="95"/>
    </row>
    <row r="15" spans="1:5" s="7" customFormat="1">
      <c r="A15" s="87">
        <v>1.2</v>
      </c>
      <c r="B15" s="87" t="s">
        <v>60</v>
      </c>
      <c r="C15" s="84">
        <f>SUM(C16,C19,C31,C32,C33,C34,C37,C38,C45:C49,C53,C54)</f>
        <v>181877.16000000003</v>
      </c>
      <c r="D15" s="84">
        <f>SUM(D16,D19,D31,D32,D33,D34,D37,D38,D45:D49,D53,D54)</f>
        <v>181877.16000000003</v>
      </c>
      <c r="E15" s="239"/>
    </row>
    <row r="16" spans="1:5" s="3" customFormat="1">
      <c r="A16" s="88" t="s">
        <v>32</v>
      </c>
      <c r="B16" s="88" t="s">
        <v>1</v>
      </c>
      <c r="C16" s="83">
        <f>SUM(C17:C18)</f>
        <v>0</v>
      </c>
      <c r="D16" s="83">
        <f>SUM(D17:D18)</f>
        <v>0</v>
      </c>
      <c r="E16" s="95"/>
    </row>
    <row r="17" spans="1:6" s="3" customFormat="1">
      <c r="A17" s="97" t="s">
        <v>98</v>
      </c>
      <c r="B17" s="97" t="s">
        <v>61</v>
      </c>
      <c r="C17" s="4"/>
      <c r="D17" s="240"/>
      <c r="E17" s="95"/>
    </row>
    <row r="18" spans="1:6" s="3" customFormat="1">
      <c r="A18" s="97" t="s">
        <v>99</v>
      </c>
      <c r="B18" s="97" t="s">
        <v>62</v>
      </c>
      <c r="C18" s="4"/>
      <c r="D18" s="240"/>
      <c r="E18" s="95"/>
    </row>
    <row r="19" spans="1:6" s="3" customFormat="1">
      <c r="A19" s="88" t="s">
        <v>33</v>
      </c>
      <c r="B19" s="88" t="s">
        <v>2</v>
      </c>
      <c r="C19" s="83">
        <f>SUM(C20:C25,C30)</f>
        <v>129461.32</v>
      </c>
      <c r="D19" s="83">
        <f>SUM(D20:D25,D30)</f>
        <v>129461.32</v>
      </c>
      <c r="E19" s="241"/>
      <c r="F19" s="242"/>
    </row>
    <row r="20" spans="1:6" s="245" customFormat="1" ht="30">
      <c r="A20" s="97" t="s">
        <v>12</v>
      </c>
      <c r="B20" s="97" t="s">
        <v>250</v>
      </c>
      <c r="C20" s="38">
        <v>38129.01</v>
      </c>
      <c r="D20" s="38">
        <v>38129.01</v>
      </c>
      <c r="E20" s="244"/>
    </row>
    <row r="21" spans="1:6" s="245" customFormat="1">
      <c r="A21" s="97" t="s">
        <v>13</v>
      </c>
      <c r="B21" s="97" t="s">
        <v>14</v>
      </c>
      <c r="C21" s="39"/>
      <c r="D21" s="39"/>
      <c r="E21" s="244"/>
    </row>
    <row r="22" spans="1:6" s="245" customFormat="1" ht="30">
      <c r="A22" s="97" t="s">
        <v>281</v>
      </c>
      <c r="B22" s="97" t="s">
        <v>22</v>
      </c>
      <c r="C22" s="40">
        <v>91036.88</v>
      </c>
      <c r="D22" s="40">
        <v>91036.88</v>
      </c>
      <c r="E22" s="244"/>
    </row>
    <row r="23" spans="1:6" s="245" customFormat="1" ht="16.5" customHeight="1">
      <c r="A23" s="97" t="s">
        <v>282</v>
      </c>
      <c r="B23" s="97" t="s">
        <v>15</v>
      </c>
      <c r="C23" s="40">
        <v>85</v>
      </c>
      <c r="D23" s="40">
        <v>85</v>
      </c>
      <c r="E23" s="244"/>
    </row>
    <row r="24" spans="1:6" s="245" customFormat="1" ht="16.5" customHeight="1">
      <c r="A24" s="97" t="s">
        <v>283</v>
      </c>
      <c r="B24" s="97" t="s">
        <v>16</v>
      </c>
      <c r="C24" s="243"/>
      <c r="D24" s="40"/>
      <c r="E24" s="244"/>
    </row>
    <row r="25" spans="1:6" s="245" customFormat="1" ht="16.5" customHeight="1">
      <c r="A25" s="97" t="s">
        <v>284</v>
      </c>
      <c r="B25" s="97" t="s">
        <v>17</v>
      </c>
      <c r="C25" s="83">
        <f>SUM(C26:C29)</f>
        <v>210.43</v>
      </c>
      <c r="D25" s="83">
        <f>SUM(D26:D29)</f>
        <v>210.43</v>
      </c>
      <c r="E25" s="244"/>
    </row>
    <row r="26" spans="1:6" s="245" customFormat="1" ht="16.5" customHeight="1">
      <c r="A26" s="246" t="s">
        <v>285</v>
      </c>
      <c r="B26" s="246" t="s">
        <v>18</v>
      </c>
      <c r="C26" s="40">
        <v>91.24</v>
      </c>
      <c r="D26" s="40">
        <v>91.24</v>
      </c>
      <c r="E26" s="244"/>
    </row>
    <row r="27" spans="1:6" s="245" customFormat="1" ht="16.5" customHeight="1">
      <c r="A27" s="246" t="s">
        <v>286</v>
      </c>
      <c r="B27" s="246" t="s">
        <v>19</v>
      </c>
      <c r="C27" s="40">
        <v>119.19</v>
      </c>
      <c r="D27" s="40">
        <v>119.19</v>
      </c>
      <c r="E27" s="244"/>
    </row>
    <row r="28" spans="1:6" s="245" customFormat="1" ht="16.5" customHeight="1">
      <c r="A28" s="246" t="s">
        <v>287</v>
      </c>
      <c r="B28" s="246" t="s">
        <v>20</v>
      </c>
      <c r="C28" s="243"/>
      <c r="D28" s="40"/>
      <c r="E28" s="244"/>
    </row>
    <row r="29" spans="1:6" s="245" customFormat="1" ht="16.5" customHeight="1">
      <c r="A29" s="246" t="s">
        <v>288</v>
      </c>
      <c r="B29" s="246" t="s">
        <v>23</v>
      </c>
      <c r="C29" s="243"/>
      <c r="D29" s="41"/>
      <c r="E29" s="244"/>
    </row>
    <row r="30" spans="1:6" s="245" customFormat="1" ht="16.5" customHeight="1">
      <c r="A30" s="97" t="s">
        <v>289</v>
      </c>
      <c r="B30" s="97" t="s">
        <v>21</v>
      </c>
      <c r="C30" s="243"/>
      <c r="D30" s="41"/>
      <c r="E30" s="244"/>
    </row>
    <row r="31" spans="1:6" s="3" customFormat="1" ht="16.5" customHeight="1">
      <c r="A31" s="88" t="s">
        <v>34</v>
      </c>
      <c r="B31" s="88" t="s">
        <v>3</v>
      </c>
      <c r="C31" s="4"/>
      <c r="D31" s="240"/>
      <c r="E31" s="241"/>
    </row>
    <row r="32" spans="1:6" s="3" customFormat="1" ht="16.5" customHeight="1">
      <c r="A32" s="88" t="s">
        <v>35</v>
      </c>
      <c r="B32" s="88" t="s">
        <v>4</v>
      </c>
      <c r="C32" s="4"/>
      <c r="D32" s="240"/>
      <c r="E32" s="95"/>
    </row>
    <row r="33" spans="1:5" s="3" customFormat="1" ht="16.5" customHeight="1">
      <c r="A33" s="88" t="s">
        <v>36</v>
      </c>
      <c r="B33" s="88" t="s">
        <v>5</v>
      </c>
      <c r="C33" s="4"/>
      <c r="D33" s="240"/>
      <c r="E33" s="95"/>
    </row>
    <row r="34" spans="1:5" s="3" customFormat="1" ht="30">
      <c r="A34" s="88" t="s">
        <v>37</v>
      </c>
      <c r="B34" s="88" t="s">
        <v>63</v>
      </c>
      <c r="C34" s="83">
        <f>SUM(C35:C36)</f>
        <v>0</v>
      </c>
      <c r="D34" s="83">
        <f>SUM(D35:D36)</f>
        <v>0</v>
      </c>
      <c r="E34" s="95"/>
    </row>
    <row r="35" spans="1:5" s="3" customFormat="1" ht="16.5" customHeight="1">
      <c r="A35" s="97" t="s">
        <v>290</v>
      </c>
      <c r="B35" s="97" t="s">
        <v>56</v>
      </c>
      <c r="C35" s="240"/>
      <c r="D35" s="240"/>
      <c r="E35" s="95"/>
    </row>
    <row r="36" spans="1:5" s="3" customFormat="1" ht="16.5" customHeight="1">
      <c r="A36" s="97" t="s">
        <v>291</v>
      </c>
      <c r="B36" s="97" t="s">
        <v>55</v>
      </c>
      <c r="C36" s="240"/>
      <c r="D36" s="240"/>
      <c r="E36" s="95"/>
    </row>
    <row r="37" spans="1:5" s="3" customFormat="1" ht="16.5" customHeight="1">
      <c r="A37" s="88" t="s">
        <v>38</v>
      </c>
      <c r="B37" s="88" t="s">
        <v>49</v>
      </c>
      <c r="C37" s="240">
        <v>83.64</v>
      </c>
      <c r="D37" s="240">
        <v>83.64</v>
      </c>
      <c r="E37" s="95"/>
    </row>
    <row r="38" spans="1:5" s="3" customFormat="1" ht="16.5" customHeight="1">
      <c r="A38" s="88" t="s">
        <v>39</v>
      </c>
      <c r="B38" s="88" t="s">
        <v>409</v>
      </c>
      <c r="C38" s="83">
        <f>SUM(C39:C44)</f>
        <v>3000</v>
      </c>
      <c r="D38" s="83">
        <f>SUM(D39:D44)</f>
        <v>3000</v>
      </c>
      <c r="E38" s="95"/>
    </row>
    <row r="39" spans="1:5" s="3" customFormat="1" ht="16.5" customHeight="1">
      <c r="A39" s="17" t="s">
        <v>355</v>
      </c>
      <c r="B39" s="17" t="s">
        <v>359</v>
      </c>
      <c r="C39" s="4"/>
      <c r="D39" s="240"/>
      <c r="E39" s="95"/>
    </row>
    <row r="40" spans="1:5" s="3" customFormat="1" ht="16.5" customHeight="1">
      <c r="A40" s="17" t="s">
        <v>356</v>
      </c>
      <c r="B40" s="17" t="s">
        <v>360</v>
      </c>
      <c r="C40" s="4">
        <v>3000</v>
      </c>
      <c r="D40" s="240">
        <v>3000</v>
      </c>
      <c r="E40" s="95"/>
    </row>
    <row r="41" spans="1:5" s="3" customFormat="1" ht="16.5" customHeight="1">
      <c r="A41" s="17" t="s">
        <v>357</v>
      </c>
      <c r="B41" s="17" t="s">
        <v>363</v>
      </c>
      <c r="C41" s="4"/>
      <c r="D41" s="240"/>
      <c r="E41" s="95"/>
    </row>
    <row r="42" spans="1:5" s="3" customFormat="1" ht="16.5" customHeight="1">
      <c r="A42" s="17" t="s">
        <v>362</v>
      </c>
      <c r="B42" s="17" t="s">
        <v>364</v>
      </c>
      <c r="C42" s="4"/>
      <c r="D42" s="240"/>
      <c r="E42" s="95"/>
    </row>
    <row r="43" spans="1:5" s="3" customFormat="1" ht="16.5" customHeight="1">
      <c r="A43" s="17" t="s">
        <v>365</v>
      </c>
      <c r="B43" s="17" t="s">
        <v>499</v>
      </c>
      <c r="C43" s="4"/>
      <c r="D43" s="240"/>
      <c r="E43" s="95"/>
    </row>
    <row r="44" spans="1:5" s="3" customFormat="1" ht="16.5" customHeight="1">
      <c r="A44" s="17" t="s">
        <v>500</v>
      </c>
      <c r="B44" s="17" t="s">
        <v>361</v>
      </c>
      <c r="C44" s="4"/>
      <c r="D44" s="240"/>
      <c r="E44" s="95"/>
    </row>
    <row r="45" spans="1:5" s="3" customFormat="1" ht="30">
      <c r="A45" s="88" t="s">
        <v>40</v>
      </c>
      <c r="B45" s="88" t="s">
        <v>28</v>
      </c>
      <c r="C45" s="240"/>
      <c r="D45" s="240"/>
      <c r="E45" s="95"/>
    </row>
    <row r="46" spans="1:5" s="3" customFormat="1" ht="16.5" customHeight="1">
      <c r="A46" s="88" t="s">
        <v>41</v>
      </c>
      <c r="B46" s="88" t="s">
        <v>24</v>
      </c>
      <c r="C46" s="4">
        <v>284</v>
      </c>
      <c r="D46" s="240">
        <v>284</v>
      </c>
      <c r="E46" s="95"/>
    </row>
    <row r="47" spans="1:5" s="3" customFormat="1" ht="16.5" customHeight="1">
      <c r="A47" s="88" t="s">
        <v>42</v>
      </c>
      <c r="B47" s="88" t="s">
        <v>25</v>
      </c>
      <c r="C47" s="4"/>
      <c r="D47" s="240"/>
      <c r="E47" s="95"/>
    </row>
    <row r="48" spans="1:5" s="3" customFormat="1" ht="16.5" customHeight="1">
      <c r="A48" s="88" t="s">
        <v>43</v>
      </c>
      <c r="B48" s="88" t="s">
        <v>26</v>
      </c>
      <c r="C48" s="4"/>
      <c r="D48" s="240"/>
      <c r="E48" s="95"/>
    </row>
    <row r="49" spans="1:6" s="3" customFormat="1" ht="16.5" customHeight="1">
      <c r="A49" s="88" t="s">
        <v>44</v>
      </c>
      <c r="B49" s="88" t="s">
        <v>410</v>
      </c>
      <c r="C49" s="83">
        <f>SUM(C50:C52)</f>
        <v>28548.2</v>
      </c>
      <c r="D49" s="83">
        <f>SUM(D50:D52)</f>
        <v>28548.2</v>
      </c>
      <c r="E49" s="95"/>
    </row>
    <row r="50" spans="1:6" s="3" customFormat="1" ht="16.5" customHeight="1">
      <c r="A50" s="97" t="s">
        <v>371</v>
      </c>
      <c r="B50" s="97" t="s">
        <v>374</v>
      </c>
      <c r="C50" s="240">
        <v>25148.2</v>
      </c>
      <c r="D50" s="240">
        <v>25148.2</v>
      </c>
      <c r="E50" s="95"/>
    </row>
    <row r="51" spans="1:6" s="3" customFormat="1" ht="16.5" customHeight="1">
      <c r="A51" s="97" t="s">
        <v>372</v>
      </c>
      <c r="B51" s="97" t="s">
        <v>373</v>
      </c>
      <c r="C51" s="240">
        <v>3400</v>
      </c>
      <c r="D51" s="240">
        <v>3400</v>
      </c>
      <c r="E51" s="95"/>
    </row>
    <row r="52" spans="1:6" s="3" customFormat="1" ht="16.5" customHeight="1">
      <c r="A52" s="97" t="s">
        <v>375</v>
      </c>
      <c r="B52" s="97" t="s">
        <v>376</v>
      </c>
      <c r="C52" s="4"/>
      <c r="D52" s="240"/>
      <c r="E52" s="95"/>
    </row>
    <row r="53" spans="1:6" s="3" customFormat="1" ht="30">
      <c r="A53" s="88" t="s">
        <v>45</v>
      </c>
      <c r="B53" s="88" t="s">
        <v>29</v>
      </c>
      <c r="C53" s="4"/>
      <c r="D53" s="240"/>
      <c r="E53" s="95"/>
    </row>
    <row r="54" spans="1:6" s="3" customFormat="1" ht="16.5" customHeight="1">
      <c r="A54" s="88" t="s">
        <v>46</v>
      </c>
      <c r="B54" s="88" t="s">
        <v>6</v>
      </c>
      <c r="C54" s="4">
        <v>20500</v>
      </c>
      <c r="D54" s="240">
        <v>20500</v>
      </c>
      <c r="E54" s="241"/>
      <c r="F54" s="242"/>
    </row>
    <row r="55" spans="1:6" s="3" customFormat="1" ht="30">
      <c r="A55" s="87">
        <v>1.3</v>
      </c>
      <c r="B55" s="87" t="s">
        <v>415</v>
      </c>
      <c r="C55" s="84">
        <f>SUM(C56:C57)</f>
        <v>0</v>
      </c>
      <c r="D55" s="84">
        <f>SUM(D56:D57)</f>
        <v>0</v>
      </c>
      <c r="E55" s="241"/>
      <c r="F55" s="242"/>
    </row>
    <row r="56" spans="1:6" s="3" customFormat="1" ht="30">
      <c r="A56" s="88" t="s">
        <v>50</v>
      </c>
      <c r="B56" s="88" t="s">
        <v>48</v>
      </c>
      <c r="C56" s="4"/>
      <c r="D56" s="240"/>
      <c r="E56" s="241"/>
      <c r="F56" s="242"/>
    </row>
    <row r="57" spans="1:6" s="3" customFormat="1" ht="16.5" customHeight="1">
      <c r="A57" s="88" t="s">
        <v>51</v>
      </c>
      <c r="B57" s="88" t="s">
        <v>47</v>
      </c>
      <c r="C57" s="4"/>
      <c r="D57" s="240"/>
      <c r="E57" s="241"/>
      <c r="F57" s="242"/>
    </row>
    <row r="58" spans="1:6" s="3" customFormat="1">
      <c r="A58" s="87">
        <v>1.4</v>
      </c>
      <c r="B58" s="87" t="s">
        <v>417</v>
      </c>
      <c r="C58" s="4"/>
      <c r="D58" s="240"/>
      <c r="E58" s="241"/>
      <c r="F58" s="242"/>
    </row>
    <row r="59" spans="1:6" s="245" customFormat="1">
      <c r="A59" s="87">
        <v>1.5</v>
      </c>
      <c r="B59" s="87" t="s">
        <v>7</v>
      </c>
      <c r="C59" s="243"/>
      <c r="D59" s="40"/>
      <c r="E59" s="244"/>
    </row>
    <row r="60" spans="1:6" s="245" customFormat="1">
      <c r="A60" s="87">
        <v>1.6</v>
      </c>
      <c r="B60" s="45" t="s">
        <v>8</v>
      </c>
      <c r="C60" s="85">
        <f>SUM(C61:C65)</f>
        <v>0</v>
      </c>
      <c r="D60" s="86">
        <f>SUM(D61:D65)</f>
        <v>1652.28</v>
      </c>
      <c r="E60" s="244"/>
    </row>
    <row r="61" spans="1:6" s="245" customFormat="1">
      <c r="A61" s="88" t="s">
        <v>297</v>
      </c>
      <c r="B61" s="46" t="s">
        <v>52</v>
      </c>
      <c r="C61" s="243"/>
      <c r="D61" s="40"/>
      <c r="E61" s="244"/>
    </row>
    <row r="62" spans="1:6" s="245" customFormat="1" ht="30">
      <c r="A62" s="88" t="s">
        <v>298</v>
      </c>
      <c r="B62" s="46" t="s">
        <v>54</v>
      </c>
      <c r="C62" s="243"/>
      <c r="D62" s="40"/>
      <c r="E62" s="244"/>
    </row>
    <row r="63" spans="1:6" s="245" customFormat="1">
      <c r="A63" s="88" t="s">
        <v>299</v>
      </c>
      <c r="B63" s="46" t="s">
        <v>53</v>
      </c>
      <c r="C63" s="40"/>
      <c r="D63" s="40"/>
      <c r="E63" s="244"/>
    </row>
    <row r="64" spans="1:6" s="245" customFormat="1">
      <c r="A64" s="88" t="s">
        <v>300</v>
      </c>
      <c r="B64" s="46" t="s">
        <v>27</v>
      </c>
      <c r="C64" s="243"/>
      <c r="E64" s="244"/>
    </row>
    <row r="65" spans="1:5" s="245" customFormat="1">
      <c r="A65" s="88" t="s">
        <v>337</v>
      </c>
      <c r="B65" s="46" t="s">
        <v>338</v>
      </c>
      <c r="C65" s="243"/>
      <c r="D65" s="40">
        <v>1652.28</v>
      </c>
      <c r="E65" s="244"/>
    </row>
    <row r="66" spans="1:5">
      <c r="A66" s="238">
        <v>2</v>
      </c>
      <c r="B66" s="238" t="s">
        <v>411</v>
      </c>
      <c r="C66" s="247"/>
      <c r="D66" s="85"/>
      <c r="E66" s="96"/>
    </row>
    <row r="67" spans="1:5">
      <c r="A67" s="98">
        <v>2.1</v>
      </c>
      <c r="B67" s="248" t="s">
        <v>100</v>
      </c>
      <c r="C67" s="249"/>
      <c r="D67" s="22"/>
      <c r="E67" s="96"/>
    </row>
    <row r="68" spans="1:5">
      <c r="A68" s="98">
        <v>2.2000000000000002</v>
      </c>
      <c r="B68" s="248" t="s">
        <v>412</v>
      </c>
      <c r="C68" s="249"/>
      <c r="D68" s="22"/>
      <c r="E68" s="96"/>
    </row>
    <row r="69" spans="1:5">
      <c r="A69" s="98">
        <v>2.2999999999999998</v>
      </c>
      <c r="B69" s="248" t="s">
        <v>104</v>
      </c>
      <c r="C69" s="249"/>
      <c r="D69" s="22"/>
      <c r="E69" s="96"/>
    </row>
    <row r="70" spans="1:5">
      <c r="A70" s="98">
        <v>2.4</v>
      </c>
      <c r="B70" s="248" t="s">
        <v>103</v>
      </c>
      <c r="C70" s="249"/>
      <c r="D70" s="22"/>
      <c r="E70" s="96"/>
    </row>
    <row r="71" spans="1:5">
      <c r="A71" s="98">
        <v>2.5</v>
      </c>
      <c r="B71" s="248" t="s">
        <v>413</v>
      </c>
      <c r="C71" s="249"/>
      <c r="D71" s="22"/>
      <c r="E71" s="96"/>
    </row>
    <row r="72" spans="1:5">
      <c r="A72" s="98">
        <v>2.6</v>
      </c>
      <c r="B72" s="248" t="s">
        <v>101</v>
      </c>
      <c r="C72" s="249"/>
      <c r="D72" s="22"/>
      <c r="E72" s="96"/>
    </row>
    <row r="73" spans="1:5">
      <c r="A73" s="98">
        <v>2.7</v>
      </c>
      <c r="B73" s="248" t="s">
        <v>102</v>
      </c>
      <c r="C73" s="250"/>
      <c r="D73" s="22"/>
      <c r="E73" s="96"/>
    </row>
    <row r="74" spans="1:5">
      <c r="A74" s="238">
        <v>3</v>
      </c>
      <c r="B74" s="238" t="s">
        <v>451</v>
      </c>
      <c r="C74" s="85"/>
      <c r="D74" s="22"/>
      <c r="E74" s="96"/>
    </row>
    <row r="75" spans="1:5">
      <c r="A75" s="238">
        <v>4</v>
      </c>
      <c r="B75" s="238" t="s">
        <v>252</v>
      </c>
      <c r="C75" s="85"/>
      <c r="D75" s="85">
        <f>SUM(D76:D77)</f>
        <v>0</v>
      </c>
      <c r="E75" s="96"/>
    </row>
    <row r="76" spans="1:5">
      <c r="A76" s="98">
        <v>4.0999999999999996</v>
      </c>
      <c r="B76" s="98" t="s">
        <v>253</v>
      </c>
      <c r="C76" s="249"/>
      <c r="D76" s="8"/>
      <c r="E76" s="96"/>
    </row>
    <row r="77" spans="1:5">
      <c r="A77" s="98">
        <v>4.2</v>
      </c>
      <c r="B77" s="98" t="s">
        <v>254</v>
      </c>
      <c r="C77" s="250"/>
      <c r="D77" s="8"/>
      <c r="E77" s="96"/>
    </row>
    <row r="78" spans="1:5">
      <c r="A78" s="238">
        <v>5</v>
      </c>
      <c r="B78" s="238" t="s">
        <v>279</v>
      </c>
      <c r="C78" s="276"/>
      <c r="D78" s="250"/>
      <c r="E78" s="96"/>
    </row>
    <row r="79" spans="1:5">
      <c r="B79" s="44"/>
    </row>
    <row r="80" spans="1:5">
      <c r="A80" s="471" t="s">
        <v>501</v>
      </c>
      <c r="B80" s="471"/>
      <c r="C80" s="471"/>
      <c r="D80" s="471"/>
      <c r="E80" s="5"/>
    </row>
    <row r="81" spans="1:9">
      <c r="B81" s="44"/>
    </row>
    <row r="82" spans="1:9" s="23" customFormat="1" ht="12.75"/>
    <row r="83" spans="1:9">
      <c r="A83" s="69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69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2.75">
      <c r="B88" s="65" t="s">
        <v>139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topLeftCell="A7" zoomScaleSheetLayoutView="80" workbookViewId="0">
      <selection activeCell="B19" sqref="B19"/>
    </sheetView>
  </sheetViews>
  <sheetFormatPr defaultRowHeight="15"/>
  <cols>
    <col min="1" max="1" width="8.85546875" style="2" customWidth="1"/>
    <col min="2" max="2" width="88" style="2" customWidth="1"/>
    <col min="3" max="3" width="13.5703125" style="2" customWidth="1"/>
    <col min="4" max="4" width="20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327</v>
      </c>
      <c r="B1" s="77"/>
      <c r="C1" s="470" t="s">
        <v>109</v>
      </c>
      <c r="D1" s="470"/>
      <c r="E1" s="91"/>
    </row>
    <row r="2" spans="1:5" s="6" customFormat="1">
      <c r="A2" s="74" t="s">
        <v>328</v>
      </c>
      <c r="B2" s="77"/>
      <c r="C2" s="468" t="s">
        <v>709</v>
      </c>
      <c r="D2" s="469"/>
      <c r="E2" s="91"/>
    </row>
    <row r="3" spans="1:5" s="6" customFormat="1">
      <c r="A3" s="76" t="s">
        <v>140</v>
      </c>
      <c r="B3" s="74"/>
      <c r="C3" s="160"/>
      <c r="D3" s="160"/>
      <c r="E3" s="91"/>
    </row>
    <row r="4" spans="1:5" s="6" customFormat="1">
      <c r="A4" s="76"/>
      <c r="B4" s="76"/>
      <c r="C4" s="160"/>
      <c r="D4" s="160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 ht="15.75">
      <c r="A6" s="348"/>
      <c r="B6" s="449" t="s">
        <v>679</v>
      </c>
      <c r="C6" s="450"/>
      <c r="D6" s="76"/>
    </row>
    <row r="7" spans="1:5">
      <c r="A7" s="77"/>
      <c r="B7" s="77"/>
      <c r="C7" s="76"/>
      <c r="D7" s="76"/>
      <c r="E7" s="92"/>
    </row>
    <row r="8" spans="1:5" s="6" customFormat="1">
      <c r="A8" s="159"/>
      <c r="B8" s="159"/>
      <c r="C8" s="78"/>
      <c r="D8" s="78"/>
      <c r="E8" s="91"/>
    </row>
    <row r="9" spans="1:5" s="6" customFormat="1" ht="30">
      <c r="A9" s="89" t="s">
        <v>64</v>
      </c>
      <c r="B9" s="89" t="s">
        <v>333</v>
      </c>
      <c r="C9" s="79" t="s">
        <v>10</v>
      </c>
      <c r="D9" s="79" t="s">
        <v>9</v>
      </c>
      <c r="E9" s="91"/>
    </row>
    <row r="10" spans="1:5" s="9" customFormat="1" ht="18">
      <c r="A10" s="98" t="s">
        <v>329</v>
      </c>
      <c r="B10" s="98"/>
      <c r="C10" s="4"/>
      <c r="D10" s="4"/>
      <c r="E10" s="93"/>
    </row>
    <row r="11" spans="1:5" s="10" customFormat="1">
      <c r="A11" s="98" t="s">
        <v>330</v>
      </c>
      <c r="B11" s="98"/>
      <c r="C11" s="4"/>
      <c r="D11" s="4"/>
      <c r="E11" s="94"/>
    </row>
    <row r="12" spans="1:5" s="10" customFormat="1">
      <c r="A12" s="87" t="s">
        <v>278</v>
      </c>
      <c r="B12" s="87"/>
      <c r="C12" s="4"/>
      <c r="D12" s="4"/>
      <c r="E12" s="94"/>
    </row>
    <row r="13" spans="1:5" s="10" customFormat="1">
      <c r="A13" s="87" t="s">
        <v>278</v>
      </c>
      <c r="B13" s="87"/>
      <c r="C13" s="4"/>
      <c r="D13" s="4"/>
      <c r="E13" s="94"/>
    </row>
    <row r="14" spans="1:5" s="10" customFormat="1">
      <c r="A14" s="87" t="s">
        <v>278</v>
      </c>
      <c r="B14" s="87"/>
      <c r="C14" s="4"/>
      <c r="D14" s="4"/>
      <c r="E14" s="94"/>
    </row>
    <row r="15" spans="1:5" s="10" customFormat="1">
      <c r="A15" s="87" t="s">
        <v>278</v>
      </c>
      <c r="B15" s="87"/>
      <c r="C15" s="4"/>
      <c r="D15" s="4"/>
      <c r="E15" s="94"/>
    </row>
    <row r="16" spans="1:5" s="10" customFormat="1">
      <c r="A16" s="87" t="s">
        <v>278</v>
      </c>
      <c r="B16" s="87"/>
      <c r="C16" s="4"/>
      <c r="D16" s="4"/>
      <c r="E16" s="94"/>
    </row>
    <row r="17" spans="1:5" s="10" customFormat="1" ht="17.25" customHeight="1">
      <c r="A17" s="98" t="s">
        <v>331</v>
      </c>
      <c r="B17" s="87" t="s">
        <v>681</v>
      </c>
      <c r="C17" s="4">
        <v>3600</v>
      </c>
      <c r="D17" s="4">
        <v>3600</v>
      </c>
      <c r="E17" s="94"/>
    </row>
    <row r="18" spans="1:5" s="10" customFormat="1" ht="18" customHeight="1">
      <c r="A18" s="98" t="s">
        <v>332</v>
      </c>
      <c r="B18" s="87" t="s">
        <v>716</v>
      </c>
      <c r="C18" s="4">
        <v>16900</v>
      </c>
      <c r="D18" s="4">
        <v>16900</v>
      </c>
      <c r="E18" s="94"/>
    </row>
    <row r="19" spans="1:5" s="10" customFormat="1">
      <c r="A19" s="87" t="s">
        <v>278</v>
      </c>
      <c r="B19" s="87"/>
      <c r="C19" s="4"/>
      <c r="D19" s="4"/>
      <c r="E19" s="94"/>
    </row>
    <row r="20" spans="1:5" s="10" customFormat="1">
      <c r="A20" s="87" t="s">
        <v>278</v>
      </c>
      <c r="B20" s="87"/>
      <c r="C20" s="4"/>
      <c r="D20" s="4"/>
      <c r="E20" s="94"/>
    </row>
    <row r="21" spans="1:5" s="10" customFormat="1">
      <c r="A21" s="87" t="s">
        <v>278</v>
      </c>
      <c r="B21" s="87"/>
      <c r="C21" s="4"/>
      <c r="D21" s="4"/>
      <c r="E21" s="94"/>
    </row>
    <row r="22" spans="1:5" s="10" customFormat="1">
      <c r="A22" s="87" t="s">
        <v>278</v>
      </c>
      <c r="B22" s="87"/>
      <c r="C22" s="4"/>
      <c r="D22" s="4"/>
      <c r="E22" s="94"/>
    </row>
    <row r="23" spans="1:5" s="10" customFormat="1">
      <c r="A23" s="87" t="s">
        <v>278</v>
      </c>
      <c r="B23" s="87"/>
      <c r="C23" s="4"/>
      <c r="D23" s="4"/>
      <c r="E23" s="94"/>
    </row>
    <row r="24" spans="1:5">
      <c r="A24" s="99"/>
      <c r="B24" s="99" t="s">
        <v>336</v>
      </c>
      <c r="C24" s="86">
        <f>SUM(C10:C23)</f>
        <v>20500</v>
      </c>
      <c r="D24" s="86">
        <f>SUM(D10:D23)</f>
        <v>20500</v>
      </c>
      <c r="E24" s="96"/>
    </row>
    <row r="25" spans="1:5">
      <c r="A25" s="44"/>
      <c r="B25" s="44"/>
    </row>
    <row r="26" spans="1:5">
      <c r="A26" s="258" t="s">
        <v>441</v>
      </c>
      <c r="E26" s="5"/>
    </row>
    <row r="27" spans="1:5">
      <c r="A27" s="2" t="s">
        <v>442</v>
      </c>
    </row>
    <row r="28" spans="1:5">
      <c r="A28" s="214" t="s">
        <v>443</v>
      </c>
    </row>
    <row r="29" spans="1:5">
      <c r="A29" s="214"/>
    </row>
    <row r="30" spans="1:5">
      <c r="A30" s="214" t="s">
        <v>351</v>
      </c>
    </row>
    <row r="31" spans="1:5" s="23" customFormat="1" ht="12.75"/>
    <row r="32" spans="1:5">
      <c r="A32" s="69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69"/>
      <c r="B35" s="69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5"/>
      <c r="B37" s="65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J49"/>
  <sheetViews>
    <sheetView topLeftCell="A22" zoomScaleSheetLayoutView="80" workbookViewId="0">
      <selection activeCell="I44" sqref="I44"/>
    </sheetView>
  </sheetViews>
  <sheetFormatPr defaultRowHeight="13.5"/>
  <cols>
    <col min="1" max="1" width="5.42578125" style="184" customWidth="1"/>
    <col min="2" max="2" width="12.42578125" style="184" customWidth="1"/>
    <col min="3" max="3" width="26" style="184" customWidth="1"/>
    <col min="4" max="4" width="17" style="184" customWidth="1"/>
    <col min="5" max="5" width="18.140625" style="184" customWidth="1"/>
    <col min="6" max="6" width="14.7109375" style="184" customWidth="1"/>
    <col min="7" max="7" width="15.5703125" style="184" customWidth="1"/>
    <col min="8" max="8" width="14.7109375" style="430" customWidth="1"/>
    <col min="9" max="9" width="29.7109375" style="184" customWidth="1"/>
    <col min="10" max="10" width="0" style="184" hidden="1" customWidth="1"/>
    <col min="11" max="16384" width="9.140625" style="184"/>
  </cols>
  <sheetData>
    <row r="4" spans="1:10" ht="15">
      <c r="A4" s="74" t="s">
        <v>414</v>
      </c>
      <c r="B4" s="74"/>
      <c r="C4" s="77"/>
      <c r="D4" s="77"/>
      <c r="E4" s="77"/>
      <c r="F4" s="77"/>
      <c r="G4" s="226"/>
      <c r="H4" s="424"/>
      <c r="I4" s="470" t="s">
        <v>109</v>
      </c>
      <c r="J4" s="470"/>
    </row>
    <row r="5" spans="1:10" ht="15">
      <c r="A5" s="76" t="s">
        <v>140</v>
      </c>
      <c r="B5" s="74"/>
      <c r="C5" s="77"/>
      <c r="D5" s="77"/>
      <c r="E5" s="77"/>
      <c r="F5" s="77"/>
      <c r="G5" s="226"/>
      <c r="H5" s="424"/>
      <c r="I5" s="468" t="s">
        <v>709</v>
      </c>
      <c r="J5" s="469"/>
    </row>
    <row r="6" spans="1:10" ht="15">
      <c r="A6" s="76"/>
      <c r="B6" s="74"/>
      <c r="C6" s="77"/>
      <c r="D6" s="77"/>
      <c r="E6" s="77"/>
      <c r="F6" s="77"/>
      <c r="G6" s="436"/>
      <c r="H6" s="424"/>
      <c r="I6" s="434"/>
      <c r="J6" s="434"/>
    </row>
    <row r="7" spans="1:10" ht="15">
      <c r="A7" s="76"/>
      <c r="B7" s="76"/>
      <c r="C7" s="74"/>
      <c r="D7" s="74"/>
      <c r="E7" s="74"/>
      <c r="F7" s="74"/>
      <c r="G7" s="162"/>
      <c r="H7" s="424"/>
      <c r="I7" s="226"/>
    </row>
    <row r="8" spans="1:10" ht="15">
      <c r="A8" s="77" t="str">
        <f>'ფორმა N2'!A4</f>
        <v>ანგარიშვალდებული პირის დასახელება:</v>
      </c>
      <c r="B8" s="77"/>
      <c r="C8" s="77"/>
      <c r="D8" s="77"/>
      <c r="E8" s="77"/>
      <c r="F8" s="77"/>
      <c r="G8" s="76"/>
      <c r="H8" s="425"/>
      <c r="I8" s="76"/>
    </row>
    <row r="9" spans="1:10" ht="15.75">
      <c r="A9" s="348"/>
      <c r="B9" s="449" t="s">
        <v>679</v>
      </c>
      <c r="C9" s="450"/>
      <c r="D9" s="76"/>
      <c r="E9" s="2"/>
      <c r="F9" s="80"/>
      <c r="G9" s="81"/>
      <c r="H9" s="426"/>
      <c r="I9" s="81"/>
    </row>
    <row r="10" spans="1:10" ht="15">
      <c r="A10" s="77"/>
      <c r="B10" s="77"/>
      <c r="C10" s="77"/>
      <c r="D10" s="77"/>
      <c r="E10" s="77"/>
      <c r="F10" s="77"/>
      <c r="G10" s="76"/>
      <c r="H10" s="425"/>
      <c r="I10" s="76"/>
    </row>
    <row r="11" spans="1:10" ht="15">
      <c r="A11" s="161"/>
      <c r="B11" s="161"/>
      <c r="C11" s="161"/>
      <c r="D11" s="220"/>
      <c r="E11" s="161"/>
      <c r="F11" s="161"/>
      <c r="G11" s="78"/>
      <c r="H11" s="427"/>
      <c r="I11" s="78"/>
    </row>
    <row r="12" spans="1:10" ht="45">
      <c r="A12" s="90" t="s">
        <v>64</v>
      </c>
      <c r="B12" s="90" t="s">
        <v>340</v>
      </c>
      <c r="C12" s="90" t="s">
        <v>341</v>
      </c>
      <c r="D12" s="90" t="s">
        <v>227</v>
      </c>
      <c r="E12" s="90" t="s">
        <v>345</v>
      </c>
      <c r="F12" s="90" t="s">
        <v>349</v>
      </c>
      <c r="G12" s="79" t="s">
        <v>10</v>
      </c>
      <c r="H12" s="428" t="s">
        <v>9</v>
      </c>
      <c r="I12" s="79" t="s">
        <v>396</v>
      </c>
      <c r="J12" s="229" t="s">
        <v>348</v>
      </c>
    </row>
    <row r="13" spans="1:10" ht="15">
      <c r="A13" s="98">
        <v>1</v>
      </c>
      <c r="B13" s="412" t="s">
        <v>556</v>
      </c>
      <c r="C13" s="414" t="s">
        <v>557</v>
      </c>
      <c r="D13" s="413" t="s">
        <v>520</v>
      </c>
      <c r="E13" s="453" t="s">
        <v>702</v>
      </c>
      <c r="F13" s="98" t="s">
        <v>348</v>
      </c>
      <c r="G13" s="420">
        <f>H13+I13</f>
        <v>200</v>
      </c>
      <c r="H13" s="420">
        <v>160</v>
      </c>
      <c r="I13" s="4">
        <v>40</v>
      </c>
    </row>
    <row r="14" spans="1:10" ht="15">
      <c r="A14" s="98">
        <v>2</v>
      </c>
      <c r="B14" s="412" t="s">
        <v>558</v>
      </c>
      <c r="C14" s="414" t="s">
        <v>559</v>
      </c>
      <c r="D14" s="413" t="s">
        <v>521</v>
      </c>
      <c r="E14" s="453" t="s">
        <v>702</v>
      </c>
      <c r="F14" s="98" t="s">
        <v>348</v>
      </c>
      <c r="G14" s="420">
        <f t="shared" ref="G14:G38" si="0">H14+I14</f>
        <v>200</v>
      </c>
      <c r="H14" s="420">
        <v>160</v>
      </c>
      <c r="I14" s="4">
        <v>40</v>
      </c>
    </row>
    <row r="15" spans="1:10" ht="15">
      <c r="A15" s="98">
        <v>3</v>
      </c>
      <c r="B15" s="412" t="s">
        <v>560</v>
      </c>
      <c r="C15" s="414" t="s">
        <v>561</v>
      </c>
      <c r="D15" s="413" t="s">
        <v>522</v>
      </c>
      <c r="E15" s="453" t="s">
        <v>702</v>
      </c>
      <c r="F15" s="98" t="s">
        <v>348</v>
      </c>
      <c r="G15" s="420">
        <f t="shared" si="0"/>
        <v>200</v>
      </c>
      <c r="H15" s="420">
        <v>160</v>
      </c>
      <c r="I15" s="4">
        <v>40</v>
      </c>
    </row>
    <row r="16" spans="1:10" ht="15">
      <c r="A16" s="98">
        <v>4</v>
      </c>
      <c r="B16" s="412" t="s">
        <v>562</v>
      </c>
      <c r="C16" s="414" t="s">
        <v>563</v>
      </c>
      <c r="D16" s="413" t="s">
        <v>523</v>
      </c>
      <c r="E16" s="453" t="s">
        <v>702</v>
      </c>
      <c r="F16" s="98" t="s">
        <v>348</v>
      </c>
      <c r="G16" s="420">
        <f t="shared" si="0"/>
        <v>200</v>
      </c>
      <c r="H16" s="420">
        <v>160</v>
      </c>
      <c r="I16" s="4">
        <v>40</v>
      </c>
    </row>
    <row r="17" spans="1:9" ht="15">
      <c r="A17" s="98">
        <v>5</v>
      </c>
      <c r="B17" s="412" t="s">
        <v>556</v>
      </c>
      <c r="C17" s="414" t="s">
        <v>564</v>
      </c>
      <c r="D17" s="413" t="s">
        <v>524</v>
      </c>
      <c r="E17" s="453" t="s">
        <v>702</v>
      </c>
      <c r="F17" s="98" t="s">
        <v>348</v>
      </c>
      <c r="G17" s="420">
        <f t="shared" si="0"/>
        <v>200</v>
      </c>
      <c r="H17" s="420">
        <v>160</v>
      </c>
      <c r="I17" s="4">
        <v>40</v>
      </c>
    </row>
    <row r="18" spans="1:9" ht="15">
      <c r="A18" s="98">
        <v>6</v>
      </c>
      <c r="B18" s="412" t="s">
        <v>541</v>
      </c>
      <c r="C18" s="414" t="s">
        <v>542</v>
      </c>
      <c r="D18" s="413" t="s">
        <v>525</v>
      </c>
      <c r="E18" s="453" t="s">
        <v>702</v>
      </c>
      <c r="F18" s="98" t="s">
        <v>348</v>
      </c>
      <c r="G18" s="420">
        <f t="shared" si="0"/>
        <v>200</v>
      </c>
      <c r="H18" s="420">
        <v>160</v>
      </c>
      <c r="I18" s="4">
        <v>40</v>
      </c>
    </row>
    <row r="19" spans="1:9" ht="15">
      <c r="A19" s="98">
        <v>7</v>
      </c>
      <c r="B19" s="412" t="s">
        <v>543</v>
      </c>
      <c r="C19" s="414" t="s">
        <v>544</v>
      </c>
      <c r="D19" s="413" t="s">
        <v>526</v>
      </c>
      <c r="E19" s="453" t="s">
        <v>702</v>
      </c>
      <c r="F19" s="98" t="s">
        <v>348</v>
      </c>
      <c r="G19" s="420">
        <f t="shared" si="0"/>
        <v>200</v>
      </c>
      <c r="H19" s="420">
        <v>160</v>
      </c>
      <c r="I19" s="4">
        <v>40</v>
      </c>
    </row>
    <row r="20" spans="1:9" ht="15">
      <c r="A20" s="98">
        <v>8</v>
      </c>
      <c r="B20" s="412" t="s">
        <v>545</v>
      </c>
      <c r="C20" s="414" t="s">
        <v>546</v>
      </c>
      <c r="D20" s="413" t="s">
        <v>527</v>
      </c>
      <c r="E20" s="453" t="s">
        <v>702</v>
      </c>
      <c r="F20" s="98" t="s">
        <v>348</v>
      </c>
      <c r="G20" s="420">
        <f t="shared" si="0"/>
        <v>200</v>
      </c>
      <c r="H20" s="420">
        <v>160</v>
      </c>
      <c r="I20" s="4">
        <v>40</v>
      </c>
    </row>
    <row r="21" spans="1:9" ht="15">
      <c r="A21" s="98">
        <v>9</v>
      </c>
      <c r="B21" s="412" t="s">
        <v>547</v>
      </c>
      <c r="C21" s="414" t="s">
        <v>548</v>
      </c>
      <c r="D21" s="413">
        <v>41001011680</v>
      </c>
      <c r="E21" s="453" t="s">
        <v>702</v>
      </c>
      <c r="F21" s="98" t="s">
        <v>348</v>
      </c>
      <c r="G21" s="420">
        <f t="shared" si="0"/>
        <v>200</v>
      </c>
      <c r="H21" s="421">
        <v>160</v>
      </c>
      <c r="I21" s="4">
        <v>40</v>
      </c>
    </row>
    <row r="22" spans="1:9" ht="15">
      <c r="A22" s="98">
        <v>10</v>
      </c>
      <c r="B22" s="412" t="s">
        <v>554</v>
      </c>
      <c r="C22" s="414" t="s">
        <v>555</v>
      </c>
      <c r="D22" s="413" t="s">
        <v>537</v>
      </c>
      <c r="E22" s="453" t="s">
        <v>702</v>
      </c>
      <c r="F22" s="98" t="s">
        <v>348</v>
      </c>
      <c r="G22" s="420">
        <f t="shared" si="0"/>
        <v>200</v>
      </c>
      <c r="H22" s="422">
        <v>160</v>
      </c>
      <c r="I22" s="4">
        <v>40</v>
      </c>
    </row>
    <row r="23" spans="1:9" ht="15">
      <c r="A23" s="98">
        <v>11</v>
      </c>
      <c r="B23" s="412" t="s">
        <v>582</v>
      </c>
      <c r="C23" s="414" t="s">
        <v>583</v>
      </c>
      <c r="D23" s="413">
        <v>33001064363</v>
      </c>
      <c r="E23" s="453" t="s">
        <v>702</v>
      </c>
      <c r="F23" s="98" t="s">
        <v>348</v>
      </c>
      <c r="G23" s="420">
        <f t="shared" si="0"/>
        <v>200</v>
      </c>
      <c r="H23" s="422">
        <v>160</v>
      </c>
      <c r="I23" s="4">
        <v>40</v>
      </c>
    </row>
    <row r="24" spans="1:9" ht="15">
      <c r="A24" s="98">
        <v>12</v>
      </c>
      <c r="B24" s="412" t="s">
        <v>539</v>
      </c>
      <c r="C24" s="414" t="s">
        <v>540</v>
      </c>
      <c r="D24" s="413" t="s">
        <v>519</v>
      </c>
      <c r="E24" s="98" t="s">
        <v>703</v>
      </c>
      <c r="F24" s="98" t="s">
        <v>348</v>
      </c>
      <c r="G24" s="420">
        <f t="shared" si="0"/>
        <v>780</v>
      </c>
      <c r="H24" s="420">
        <v>624</v>
      </c>
      <c r="I24" s="4">
        <f t="shared" ref="I24:I38" si="1">H24*0.25</f>
        <v>156</v>
      </c>
    </row>
    <row r="25" spans="1:9" ht="15">
      <c r="A25" s="98">
        <v>13</v>
      </c>
      <c r="B25" s="412" t="s">
        <v>567</v>
      </c>
      <c r="C25" s="414" t="s">
        <v>568</v>
      </c>
      <c r="D25" s="413" t="s">
        <v>528</v>
      </c>
      <c r="E25" s="452" t="s">
        <v>704</v>
      </c>
      <c r="F25" s="98" t="s">
        <v>348</v>
      </c>
      <c r="G25" s="420">
        <f t="shared" si="0"/>
        <v>730</v>
      </c>
      <c r="H25" s="420">
        <v>584</v>
      </c>
      <c r="I25" s="4">
        <f>H25*0.25</f>
        <v>146</v>
      </c>
    </row>
    <row r="26" spans="1:9" ht="15">
      <c r="A26" s="98">
        <v>14</v>
      </c>
      <c r="B26" s="412" t="s">
        <v>562</v>
      </c>
      <c r="C26" s="414" t="s">
        <v>569</v>
      </c>
      <c r="D26" s="413" t="s">
        <v>529</v>
      </c>
      <c r="E26" s="452" t="s">
        <v>704</v>
      </c>
      <c r="F26" s="98" t="s">
        <v>348</v>
      </c>
      <c r="G26" s="420">
        <f t="shared" si="0"/>
        <v>625</v>
      </c>
      <c r="H26" s="420">
        <v>500</v>
      </c>
      <c r="I26" s="4">
        <f t="shared" si="1"/>
        <v>125</v>
      </c>
    </row>
    <row r="27" spans="1:9" ht="15">
      <c r="A27" s="98">
        <v>15</v>
      </c>
      <c r="B27" s="412" t="s">
        <v>570</v>
      </c>
      <c r="C27" s="414" t="s">
        <v>571</v>
      </c>
      <c r="D27" s="413" t="s">
        <v>530</v>
      </c>
      <c r="E27" s="452" t="s">
        <v>706</v>
      </c>
      <c r="F27" s="98" t="s">
        <v>348</v>
      </c>
      <c r="G27" s="420">
        <f t="shared" si="0"/>
        <v>730</v>
      </c>
      <c r="H27" s="420">
        <v>584</v>
      </c>
      <c r="I27" s="4">
        <f t="shared" si="1"/>
        <v>146</v>
      </c>
    </row>
    <row r="28" spans="1:9" ht="15">
      <c r="A28" s="98">
        <v>16</v>
      </c>
      <c r="B28" s="412" t="s">
        <v>572</v>
      </c>
      <c r="C28" s="414" t="s">
        <v>573</v>
      </c>
      <c r="D28" s="413" t="s">
        <v>531</v>
      </c>
      <c r="E28" s="452" t="s">
        <v>683</v>
      </c>
      <c r="F28" s="98" t="s">
        <v>348</v>
      </c>
      <c r="G28" s="420">
        <f t="shared" si="0"/>
        <v>780</v>
      </c>
      <c r="H28" s="420">
        <v>624</v>
      </c>
      <c r="I28" s="4">
        <f t="shared" si="1"/>
        <v>156</v>
      </c>
    </row>
    <row r="29" spans="1:9" ht="15">
      <c r="A29" s="98">
        <v>17</v>
      </c>
      <c r="B29" s="412" t="s">
        <v>545</v>
      </c>
      <c r="C29" s="414" t="s">
        <v>549</v>
      </c>
      <c r="D29" s="413" t="s">
        <v>532</v>
      </c>
      <c r="E29" s="452" t="s">
        <v>704</v>
      </c>
      <c r="F29" s="98" t="s">
        <v>348</v>
      </c>
      <c r="G29" s="420">
        <f t="shared" si="0"/>
        <v>730</v>
      </c>
      <c r="H29" s="420">
        <v>584</v>
      </c>
      <c r="I29" s="4">
        <f t="shared" si="1"/>
        <v>146</v>
      </c>
    </row>
    <row r="30" spans="1:9" ht="15">
      <c r="A30" s="98">
        <v>18</v>
      </c>
      <c r="B30" s="412" t="s">
        <v>574</v>
      </c>
      <c r="C30" s="414" t="s">
        <v>575</v>
      </c>
      <c r="D30" s="413" t="s">
        <v>533</v>
      </c>
      <c r="E30" s="452" t="s">
        <v>683</v>
      </c>
      <c r="F30" s="98" t="s">
        <v>348</v>
      </c>
      <c r="G30" s="420">
        <f t="shared" si="0"/>
        <v>730</v>
      </c>
      <c r="H30" s="420">
        <v>584</v>
      </c>
      <c r="I30" s="4">
        <f t="shared" si="1"/>
        <v>146</v>
      </c>
    </row>
    <row r="31" spans="1:9" ht="15">
      <c r="A31" s="98">
        <v>19</v>
      </c>
      <c r="B31" s="412" t="s">
        <v>576</v>
      </c>
      <c r="C31" s="414" t="s">
        <v>577</v>
      </c>
      <c r="D31" s="413" t="s">
        <v>534</v>
      </c>
      <c r="E31" s="452" t="s">
        <v>683</v>
      </c>
      <c r="F31" s="98" t="s">
        <v>348</v>
      </c>
      <c r="G31" s="420">
        <f t="shared" si="0"/>
        <v>780</v>
      </c>
      <c r="H31" s="420">
        <v>624</v>
      </c>
      <c r="I31" s="4">
        <f t="shared" si="1"/>
        <v>156</v>
      </c>
    </row>
    <row r="32" spans="1:9" ht="15">
      <c r="A32" s="98">
        <v>20</v>
      </c>
      <c r="B32" s="412" t="s">
        <v>550</v>
      </c>
      <c r="C32" s="414" t="s">
        <v>551</v>
      </c>
      <c r="D32" s="413" t="s">
        <v>535</v>
      </c>
      <c r="E32" s="452" t="s">
        <v>683</v>
      </c>
      <c r="F32" s="98" t="s">
        <v>348</v>
      </c>
      <c r="G32" s="420">
        <f t="shared" si="0"/>
        <v>690</v>
      </c>
      <c r="H32" s="420">
        <v>552</v>
      </c>
      <c r="I32" s="4">
        <f t="shared" si="1"/>
        <v>138</v>
      </c>
    </row>
    <row r="33" spans="1:9" ht="15">
      <c r="A33" s="98">
        <v>21</v>
      </c>
      <c r="B33" s="412" t="s">
        <v>552</v>
      </c>
      <c r="C33" s="414" t="s">
        <v>553</v>
      </c>
      <c r="D33" s="413" t="s">
        <v>536</v>
      </c>
      <c r="E33" s="452" t="s">
        <v>682</v>
      </c>
      <c r="F33" s="98" t="s">
        <v>348</v>
      </c>
      <c r="G33" s="420">
        <f t="shared" si="0"/>
        <v>730</v>
      </c>
      <c r="H33" s="420">
        <v>584</v>
      </c>
      <c r="I33" s="4">
        <f t="shared" si="1"/>
        <v>146</v>
      </c>
    </row>
    <row r="34" spans="1:9" ht="15">
      <c r="A34" s="98">
        <v>22</v>
      </c>
      <c r="B34" s="412" t="s">
        <v>578</v>
      </c>
      <c r="C34" s="414" t="s">
        <v>579</v>
      </c>
      <c r="D34" s="413">
        <v>19001002759</v>
      </c>
      <c r="E34" s="453" t="s">
        <v>705</v>
      </c>
      <c r="F34" s="98" t="s">
        <v>348</v>
      </c>
      <c r="G34" s="420">
        <f t="shared" si="0"/>
        <v>1500</v>
      </c>
      <c r="H34" s="420">
        <v>1200</v>
      </c>
      <c r="I34" s="4">
        <f t="shared" si="1"/>
        <v>300</v>
      </c>
    </row>
    <row r="35" spans="1:9" ht="15">
      <c r="A35" s="98">
        <v>23</v>
      </c>
      <c r="B35" s="415" t="s">
        <v>580</v>
      </c>
      <c r="C35" s="414" t="s">
        <v>581</v>
      </c>
      <c r="D35" s="413">
        <v>1001025439</v>
      </c>
      <c r="E35" s="454" t="s">
        <v>707</v>
      </c>
      <c r="F35" s="98" t="s">
        <v>348</v>
      </c>
      <c r="G35" s="420">
        <f t="shared" si="0"/>
        <v>300</v>
      </c>
      <c r="H35" s="420">
        <v>240</v>
      </c>
      <c r="I35" s="4">
        <f t="shared" si="1"/>
        <v>60</v>
      </c>
    </row>
    <row r="36" spans="1:9" ht="15">
      <c r="A36" s="98">
        <v>24</v>
      </c>
      <c r="B36" s="415" t="s">
        <v>565</v>
      </c>
      <c r="C36" s="414" t="s">
        <v>566</v>
      </c>
      <c r="D36" s="416" t="s">
        <v>538</v>
      </c>
      <c r="E36" s="454" t="s">
        <v>707</v>
      </c>
      <c r="F36" s="98" t="s">
        <v>348</v>
      </c>
      <c r="G36" s="420">
        <f t="shared" si="0"/>
        <v>625</v>
      </c>
      <c r="H36" s="456">
        <v>500</v>
      </c>
      <c r="I36" s="4">
        <f t="shared" si="1"/>
        <v>125</v>
      </c>
    </row>
    <row r="37" spans="1:9" ht="15">
      <c r="A37" s="98">
        <v>25</v>
      </c>
      <c r="B37" s="412" t="s">
        <v>517</v>
      </c>
      <c r="C37" s="414" t="s">
        <v>518</v>
      </c>
      <c r="D37" s="413" t="s">
        <v>516</v>
      </c>
      <c r="E37" s="454" t="s">
        <v>707</v>
      </c>
      <c r="F37" s="98" t="s">
        <v>348</v>
      </c>
      <c r="G37" s="420">
        <f t="shared" si="0"/>
        <v>625</v>
      </c>
      <c r="H37" s="456">
        <v>500</v>
      </c>
      <c r="I37" s="4">
        <f t="shared" si="1"/>
        <v>125</v>
      </c>
    </row>
    <row r="38" spans="1:9" ht="15">
      <c r="A38" s="98">
        <v>26</v>
      </c>
      <c r="B38" s="412" t="s">
        <v>713</v>
      </c>
      <c r="C38" s="414" t="s">
        <v>715</v>
      </c>
      <c r="D38" s="457" t="s">
        <v>714</v>
      </c>
      <c r="E38" s="453" t="s">
        <v>702</v>
      </c>
      <c r="F38" s="98"/>
      <c r="G38" s="420">
        <f t="shared" si="0"/>
        <v>200</v>
      </c>
      <c r="H38" s="456">
        <v>160</v>
      </c>
      <c r="I38" s="4">
        <f t="shared" si="1"/>
        <v>40</v>
      </c>
    </row>
    <row r="39" spans="1:9" ht="15">
      <c r="A39" s="87"/>
      <c r="B39" s="99"/>
      <c r="C39" s="99"/>
      <c r="D39" s="99"/>
      <c r="E39" s="99"/>
      <c r="F39" s="87" t="s">
        <v>456</v>
      </c>
      <c r="G39" s="86">
        <f>SUM(G13:G38)</f>
        <v>12755</v>
      </c>
      <c r="H39" s="423">
        <f>SUM(H13:H38)</f>
        <v>10204</v>
      </c>
      <c r="I39" s="86">
        <f>SUM(I13:I38)</f>
        <v>2551</v>
      </c>
    </row>
    <row r="40" spans="1:9" ht="15">
      <c r="A40" s="227"/>
      <c r="B40" s="227"/>
      <c r="C40" s="227"/>
      <c r="D40" s="227"/>
      <c r="E40" s="227"/>
      <c r="F40" s="227"/>
      <c r="G40" s="227"/>
      <c r="H40" s="429"/>
      <c r="I40" s="183"/>
    </row>
    <row r="41" spans="1:9" ht="15">
      <c r="A41" s="228" t="s">
        <v>445</v>
      </c>
      <c r="B41" s="228"/>
      <c r="C41" s="227"/>
      <c r="D41" s="227"/>
      <c r="E41" s="227"/>
      <c r="F41" s="227"/>
      <c r="G41" s="227"/>
      <c r="H41" s="429"/>
      <c r="I41" s="183"/>
    </row>
    <row r="42" spans="1:9" ht="15">
      <c r="A42" s="228"/>
      <c r="B42" s="228"/>
      <c r="C42" s="227"/>
      <c r="D42" s="227"/>
      <c r="E42" s="227"/>
      <c r="F42" s="227"/>
      <c r="G42" s="227"/>
      <c r="H42" s="429"/>
      <c r="I42" s="183"/>
    </row>
    <row r="43" spans="1:9">
      <c r="A43" s="224"/>
      <c r="B43" s="224"/>
      <c r="C43" s="224"/>
      <c r="D43" s="224"/>
      <c r="E43" s="224"/>
      <c r="F43" s="224"/>
      <c r="G43" s="224"/>
      <c r="H43" s="429"/>
      <c r="I43" s="224"/>
    </row>
    <row r="44" spans="1:9" ht="15">
      <c r="A44" s="189" t="s">
        <v>107</v>
      </c>
      <c r="B44" s="189"/>
      <c r="C44" s="183"/>
      <c r="D44" s="183"/>
      <c r="E44" s="183"/>
      <c r="F44" s="183"/>
      <c r="G44" s="183"/>
      <c r="H44" s="429"/>
      <c r="I44" s="183"/>
    </row>
    <row r="45" spans="1:9" ht="15">
      <c r="A45" s="183"/>
      <c r="B45" s="183"/>
      <c r="C45" s="183"/>
      <c r="D45" s="183"/>
      <c r="E45" s="183"/>
      <c r="F45" s="183"/>
      <c r="G45" s="183"/>
      <c r="H45" s="429"/>
      <c r="I45" s="183"/>
    </row>
    <row r="46" spans="1:9" ht="15">
      <c r="A46" s="183"/>
      <c r="B46" s="183"/>
      <c r="C46" s="183"/>
      <c r="D46" s="183"/>
      <c r="E46" s="187"/>
      <c r="F46" s="187"/>
      <c r="G46" s="187"/>
      <c r="H46" s="429"/>
      <c r="I46" s="183"/>
    </row>
    <row r="47" spans="1:9" ht="15">
      <c r="A47" s="189"/>
      <c r="B47" s="189"/>
      <c r="C47" s="189" t="s">
        <v>395</v>
      </c>
      <c r="D47" s="189"/>
      <c r="E47" s="189"/>
      <c r="F47" s="189"/>
      <c r="G47" s="189"/>
      <c r="H47" s="429"/>
      <c r="I47" s="183"/>
    </row>
    <row r="48" spans="1:9" ht="15">
      <c r="A48" s="183"/>
      <c r="B48" s="183"/>
      <c r="C48" s="183" t="s">
        <v>394</v>
      </c>
      <c r="D48" s="183"/>
      <c r="E48" s="183"/>
      <c r="F48" s="183"/>
      <c r="G48" s="183"/>
      <c r="H48" s="429"/>
      <c r="I48" s="183"/>
    </row>
    <row r="49" spans="1:7">
      <c r="A49" s="191"/>
      <c r="B49" s="191"/>
      <c r="C49" s="191" t="s">
        <v>139</v>
      </c>
      <c r="D49" s="191"/>
      <c r="E49" s="191"/>
      <c r="F49" s="191"/>
      <c r="G49" s="191"/>
    </row>
  </sheetData>
  <mergeCells count="2">
    <mergeCell ref="I4:J4"/>
    <mergeCell ref="I5:J5"/>
  </mergeCells>
  <printOptions gridLines="1"/>
  <pageMargins left="0.25" right="0.25" top="0.75" bottom="0.75" header="0.3" footer="0.3"/>
  <pageSetup scale="88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366</v>
      </c>
      <c r="B1" s="77"/>
      <c r="C1" s="77"/>
      <c r="D1" s="77"/>
      <c r="E1" s="77"/>
      <c r="F1" s="77"/>
      <c r="G1" s="470" t="s">
        <v>109</v>
      </c>
      <c r="H1" s="470"/>
      <c r="I1" s="384"/>
    </row>
    <row r="2" spans="1:9" ht="15">
      <c r="A2" s="76" t="s">
        <v>140</v>
      </c>
      <c r="B2" s="77"/>
      <c r="C2" s="77"/>
      <c r="D2" s="77"/>
      <c r="E2" s="77"/>
      <c r="F2" s="77"/>
      <c r="G2" s="468" t="s">
        <v>709</v>
      </c>
      <c r="H2" s="469"/>
      <c r="I2" s="76"/>
    </row>
    <row r="3" spans="1:9" ht="15">
      <c r="A3" s="76"/>
      <c r="B3" s="76"/>
      <c r="C3" s="76"/>
      <c r="D3" s="76"/>
      <c r="E3" s="76"/>
      <c r="F3" s="76"/>
      <c r="G3" s="162"/>
      <c r="H3" s="162"/>
      <c r="I3" s="384"/>
    </row>
    <row r="4" spans="1:9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  <c r="I4" s="76"/>
    </row>
    <row r="5" spans="1:9" ht="15.75">
      <c r="A5" s="348"/>
      <c r="B5" s="449" t="s">
        <v>679</v>
      </c>
      <c r="C5" s="450"/>
      <c r="D5" s="76"/>
      <c r="E5" s="2"/>
      <c r="F5" s="80"/>
      <c r="G5" s="81"/>
      <c r="H5" s="81"/>
      <c r="I5" s="384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161"/>
      <c r="B7" s="161"/>
      <c r="C7" s="271"/>
      <c r="D7" s="161"/>
      <c r="E7" s="161"/>
      <c r="F7" s="161"/>
      <c r="G7" s="78"/>
      <c r="H7" s="78"/>
      <c r="I7" s="76"/>
    </row>
    <row r="8" spans="1:9" ht="45">
      <c r="A8" s="380" t="s">
        <v>64</v>
      </c>
      <c r="B8" s="79" t="s">
        <v>340</v>
      </c>
      <c r="C8" s="90" t="s">
        <v>341</v>
      </c>
      <c r="D8" s="90" t="s">
        <v>227</v>
      </c>
      <c r="E8" s="90" t="s">
        <v>344</v>
      </c>
      <c r="F8" s="90" t="s">
        <v>343</v>
      </c>
      <c r="G8" s="90" t="s">
        <v>390</v>
      </c>
      <c r="H8" s="79" t="s">
        <v>10</v>
      </c>
      <c r="I8" s="79" t="s">
        <v>9</v>
      </c>
    </row>
    <row r="9" spans="1:9" ht="15">
      <c r="A9" s="381"/>
      <c r="B9" s="382"/>
      <c r="C9" s="98"/>
      <c r="D9" s="98"/>
      <c r="E9" s="98"/>
      <c r="F9" s="98"/>
      <c r="G9" s="98"/>
      <c r="H9" s="4"/>
      <c r="I9" s="4"/>
    </row>
    <row r="10" spans="1:9" ht="15">
      <c r="A10" s="381"/>
      <c r="B10" s="382"/>
      <c r="C10" s="98"/>
      <c r="D10" s="98"/>
      <c r="E10" s="98"/>
      <c r="F10" s="98"/>
      <c r="G10" s="98"/>
      <c r="H10" s="4"/>
      <c r="I10" s="4"/>
    </row>
    <row r="11" spans="1:9" ht="15">
      <c r="A11" s="381"/>
      <c r="B11" s="382"/>
      <c r="C11" s="87"/>
      <c r="D11" s="87"/>
      <c r="E11" s="87"/>
      <c r="F11" s="87"/>
      <c r="G11" s="87"/>
      <c r="H11" s="4"/>
      <c r="I11" s="4"/>
    </row>
    <row r="12" spans="1:9" ht="15">
      <c r="A12" s="381"/>
      <c r="B12" s="382"/>
      <c r="C12" s="87"/>
      <c r="D12" s="87"/>
      <c r="E12" s="87"/>
      <c r="F12" s="87"/>
      <c r="G12" s="87"/>
      <c r="H12" s="4"/>
      <c r="I12" s="4"/>
    </row>
    <row r="13" spans="1:9" ht="15">
      <c r="A13" s="381"/>
      <c r="B13" s="382"/>
      <c r="C13" s="87"/>
      <c r="D13" s="87"/>
      <c r="E13" s="87"/>
      <c r="F13" s="87"/>
      <c r="G13" s="87"/>
      <c r="H13" s="4"/>
      <c r="I13" s="4"/>
    </row>
    <row r="14" spans="1:9" ht="15">
      <c r="A14" s="381"/>
      <c r="B14" s="382"/>
      <c r="C14" s="87"/>
      <c r="D14" s="87"/>
      <c r="E14" s="87"/>
      <c r="F14" s="87"/>
      <c r="G14" s="87"/>
      <c r="H14" s="4"/>
      <c r="I14" s="4"/>
    </row>
    <row r="15" spans="1:9" ht="15">
      <c r="A15" s="381"/>
      <c r="B15" s="382"/>
      <c r="C15" s="87"/>
      <c r="D15" s="87"/>
      <c r="E15" s="87"/>
      <c r="F15" s="87"/>
      <c r="G15" s="87"/>
      <c r="H15" s="4"/>
      <c r="I15" s="4"/>
    </row>
    <row r="16" spans="1:9" ht="15">
      <c r="A16" s="381"/>
      <c r="B16" s="382"/>
      <c r="C16" s="87"/>
      <c r="D16" s="87"/>
      <c r="E16" s="87"/>
      <c r="F16" s="87"/>
      <c r="G16" s="87"/>
      <c r="H16" s="4"/>
      <c r="I16" s="4"/>
    </row>
    <row r="17" spans="1:9" ht="15">
      <c r="A17" s="381"/>
      <c r="B17" s="382"/>
      <c r="C17" s="87"/>
      <c r="D17" s="87"/>
      <c r="E17" s="87"/>
      <c r="F17" s="87"/>
      <c r="G17" s="87"/>
      <c r="H17" s="4"/>
      <c r="I17" s="4"/>
    </row>
    <row r="18" spans="1:9" ht="15">
      <c r="A18" s="381"/>
      <c r="B18" s="382"/>
      <c r="C18" s="87"/>
      <c r="D18" s="87"/>
      <c r="E18" s="87"/>
      <c r="F18" s="87"/>
      <c r="G18" s="87"/>
      <c r="H18" s="4"/>
      <c r="I18" s="4"/>
    </row>
    <row r="19" spans="1:9" ht="15">
      <c r="A19" s="381"/>
      <c r="B19" s="382"/>
      <c r="C19" s="87"/>
      <c r="D19" s="87"/>
      <c r="E19" s="87"/>
      <c r="F19" s="87"/>
      <c r="G19" s="87"/>
      <c r="H19" s="4"/>
      <c r="I19" s="4"/>
    </row>
    <row r="20" spans="1:9" ht="15">
      <c r="A20" s="381"/>
      <c r="B20" s="382"/>
      <c r="C20" s="87"/>
      <c r="D20" s="87"/>
      <c r="E20" s="87"/>
      <c r="F20" s="87"/>
      <c r="G20" s="87"/>
      <c r="H20" s="4"/>
      <c r="I20" s="4"/>
    </row>
    <row r="21" spans="1:9" ht="15">
      <c r="A21" s="381"/>
      <c r="B21" s="382"/>
      <c r="C21" s="87"/>
      <c r="D21" s="87"/>
      <c r="E21" s="87"/>
      <c r="F21" s="87"/>
      <c r="G21" s="87"/>
      <c r="H21" s="4"/>
      <c r="I21" s="4"/>
    </row>
    <row r="22" spans="1:9" ht="15">
      <c r="A22" s="381"/>
      <c r="B22" s="382"/>
      <c r="C22" s="87"/>
      <c r="D22" s="87"/>
      <c r="E22" s="87"/>
      <c r="F22" s="87"/>
      <c r="G22" s="87"/>
      <c r="H22" s="4"/>
      <c r="I22" s="4"/>
    </row>
    <row r="23" spans="1:9" ht="15">
      <c r="A23" s="381"/>
      <c r="B23" s="382"/>
      <c r="C23" s="87"/>
      <c r="D23" s="87"/>
      <c r="E23" s="87"/>
      <c r="F23" s="87"/>
      <c r="G23" s="87"/>
      <c r="H23" s="4"/>
      <c r="I23" s="4"/>
    </row>
    <row r="24" spans="1:9" ht="15">
      <c r="A24" s="381"/>
      <c r="B24" s="382"/>
      <c r="C24" s="87"/>
      <c r="D24" s="87"/>
      <c r="E24" s="87"/>
      <c r="F24" s="87"/>
      <c r="G24" s="87"/>
      <c r="H24" s="4"/>
      <c r="I24" s="4"/>
    </row>
    <row r="25" spans="1:9" ht="15">
      <c r="A25" s="381"/>
      <c r="B25" s="382"/>
      <c r="C25" s="87"/>
      <c r="D25" s="87"/>
      <c r="E25" s="87"/>
      <c r="F25" s="87"/>
      <c r="G25" s="87"/>
      <c r="H25" s="4"/>
      <c r="I25" s="4"/>
    </row>
    <row r="26" spans="1:9" ht="15">
      <c r="A26" s="381"/>
      <c r="B26" s="382"/>
      <c r="C26" s="87"/>
      <c r="D26" s="87"/>
      <c r="E26" s="87"/>
      <c r="F26" s="87"/>
      <c r="G26" s="87"/>
      <c r="H26" s="4"/>
      <c r="I26" s="4"/>
    </row>
    <row r="27" spans="1:9" ht="15">
      <c r="A27" s="381"/>
      <c r="B27" s="382"/>
      <c r="C27" s="87"/>
      <c r="D27" s="87"/>
      <c r="E27" s="87"/>
      <c r="F27" s="87"/>
      <c r="G27" s="87"/>
      <c r="H27" s="4"/>
      <c r="I27" s="4"/>
    </row>
    <row r="28" spans="1:9" ht="15">
      <c r="A28" s="381"/>
      <c r="B28" s="382"/>
      <c r="C28" s="87"/>
      <c r="D28" s="87"/>
      <c r="E28" s="87"/>
      <c r="F28" s="87"/>
      <c r="G28" s="87"/>
      <c r="H28" s="4"/>
      <c r="I28" s="4"/>
    </row>
    <row r="29" spans="1:9" ht="15">
      <c r="A29" s="381"/>
      <c r="B29" s="382"/>
      <c r="C29" s="87"/>
      <c r="D29" s="87"/>
      <c r="E29" s="87"/>
      <c r="F29" s="87"/>
      <c r="G29" s="87"/>
      <c r="H29" s="4"/>
      <c r="I29" s="4"/>
    </row>
    <row r="30" spans="1:9" ht="15">
      <c r="A30" s="381"/>
      <c r="B30" s="382"/>
      <c r="C30" s="87"/>
      <c r="D30" s="87"/>
      <c r="E30" s="87"/>
      <c r="F30" s="87"/>
      <c r="G30" s="87"/>
      <c r="H30" s="4"/>
      <c r="I30" s="4"/>
    </row>
    <row r="31" spans="1:9" ht="15">
      <c r="A31" s="381"/>
      <c r="B31" s="382"/>
      <c r="C31" s="87"/>
      <c r="D31" s="87"/>
      <c r="E31" s="87"/>
      <c r="F31" s="87"/>
      <c r="G31" s="87"/>
      <c r="H31" s="4"/>
      <c r="I31" s="4"/>
    </row>
    <row r="32" spans="1:9" ht="15">
      <c r="A32" s="381"/>
      <c r="B32" s="382"/>
      <c r="C32" s="87"/>
      <c r="D32" s="87"/>
      <c r="E32" s="87"/>
      <c r="F32" s="87"/>
      <c r="G32" s="87"/>
      <c r="H32" s="4"/>
      <c r="I32" s="4"/>
    </row>
    <row r="33" spans="1:9" ht="15">
      <c r="A33" s="381"/>
      <c r="B33" s="382"/>
      <c r="C33" s="87"/>
      <c r="D33" s="87"/>
      <c r="E33" s="87"/>
      <c r="F33" s="87"/>
      <c r="G33" s="87"/>
      <c r="H33" s="4"/>
      <c r="I33" s="4"/>
    </row>
    <row r="34" spans="1:9" ht="15">
      <c r="A34" s="381"/>
      <c r="B34" s="383"/>
      <c r="C34" s="99"/>
      <c r="D34" s="99"/>
      <c r="E34" s="99"/>
      <c r="F34" s="99"/>
      <c r="G34" s="99" t="s">
        <v>339</v>
      </c>
      <c r="H34" s="86">
        <f>SUM(H9:H33)</f>
        <v>0</v>
      </c>
      <c r="I34" s="86">
        <f>SUM(I9:I33)</f>
        <v>0</v>
      </c>
    </row>
    <row r="35" spans="1:9" ht="15">
      <c r="A35" s="227"/>
      <c r="B35" s="227"/>
      <c r="C35" s="227"/>
      <c r="D35" s="227"/>
      <c r="E35" s="227"/>
      <c r="F35" s="227"/>
      <c r="G35" s="183"/>
      <c r="H35" s="183"/>
      <c r="I35" s="188"/>
    </row>
    <row r="36" spans="1:9" ht="15">
      <c r="A36" s="228" t="s">
        <v>350</v>
      </c>
      <c r="B36" s="227"/>
      <c r="C36" s="227"/>
      <c r="D36" s="227"/>
      <c r="E36" s="227"/>
      <c r="F36" s="227"/>
      <c r="G36" s="183"/>
      <c r="H36" s="183"/>
      <c r="I36" s="188"/>
    </row>
    <row r="37" spans="1:9" ht="15">
      <c r="A37" s="228" t="s">
        <v>353</v>
      </c>
      <c r="B37" s="227"/>
      <c r="C37" s="227"/>
      <c r="D37" s="227"/>
      <c r="E37" s="227"/>
      <c r="F37" s="227"/>
      <c r="G37" s="183"/>
      <c r="H37" s="183"/>
      <c r="I37" s="188"/>
    </row>
    <row r="38" spans="1:9" ht="15">
      <c r="A38" s="228"/>
      <c r="B38" s="183"/>
      <c r="C38" s="183"/>
      <c r="D38" s="183"/>
      <c r="E38" s="183"/>
      <c r="F38" s="183"/>
      <c r="G38" s="183"/>
      <c r="H38" s="183"/>
      <c r="I38" s="188"/>
    </row>
    <row r="39" spans="1:9" ht="15">
      <c r="A39" s="228"/>
      <c r="B39" s="183"/>
      <c r="C39" s="183"/>
      <c r="D39" s="183"/>
      <c r="E39" s="183"/>
      <c r="G39" s="183"/>
      <c r="H39" s="183"/>
      <c r="I39" s="188"/>
    </row>
    <row r="40" spans="1:9">
      <c r="A40" s="224"/>
      <c r="B40" s="224"/>
      <c r="C40" s="224"/>
      <c r="D40" s="224"/>
      <c r="E40" s="224"/>
      <c r="F40" s="224"/>
      <c r="G40" s="224"/>
      <c r="H40" s="224"/>
      <c r="I40" s="188"/>
    </row>
    <row r="41" spans="1:9" ht="15">
      <c r="A41" s="189" t="s">
        <v>107</v>
      </c>
      <c r="B41" s="183"/>
      <c r="C41" s="183"/>
      <c r="D41" s="183"/>
      <c r="E41" s="183"/>
      <c r="F41" s="183"/>
      <c r="G41" s="183"/>
      <c r="H41" s="183"/>
      <c r="I41" s="188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8"/>
    </row>
    <row r="43" spans="1:9" ht="15">
      <c r="A43" s="183"/>
      <c r="B43" s="183"/>
      <c r="C43" s="183"/>
      <c r="D43" s="183"/>
      <c r="E43" s="183"/>
      <c r="F43" s="183"/>
      <c r="G43" s="183"/>
      <c r="H43" s="190"/>
      <c r="I43" s="188"/>
    </row>
    <row r="44" spans="1:9" ht="15">
      <c r="A44" s="189"/>
      <c r="B44" s="189" t="s">
        <v>271</v>
      </c>
      <c r="C44" s="189"/>
      <c r="D44" s="189"/>
      <c r="E44" s="189"/>
      <c r="F44" s="189"/>
      <c r="G44" s="183"/>
      <c r="H44" s="190"/>
      <c r="I44" s="188"/>
    </row>
    <row r="45" spans="1:9" ht="15">
      <c r="A45" s="183"/>
      <c r="B45" s="183" t="s">
        <v>270</v>
      </c>
      <c r="C45" s="183"/>
      <c r="D45" s="183"/>
      <c r="E45" s="183"/>
      <c r="F45" s="183"/>
      <c r="G45" s="183"/>
      <c r="H45" s="190"/>
      <c r="I45" s="188"/>
    </row>
    <row r="46" spans="1:9">
      <c r="A46" s="191"/>
      <c r="B46" s="191" t="s">
        <v>139</v>
      </c>
      <c r="C46" s="191"/>
      <c r="D46" s="191"/>
      <c r="E46" s="191"/>
      <c r="F46" s="191"/>
      <c r="G46" s="184"/>
      <c r="H46" s="184"/>
      <c r="I46" s="184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4" customWidth="1"/>
    <col min="2" max="2" width="13.140625" style="184" customWidth="1"/>
    <col min="3" max="3" width="15.140625" style="184" customWidth="1"/>
    <col min="4" max="4" width="18" style="184" customWidth="1"/>
    <col min="5" max="5" width="20.5703125" style="184" customWidth="1"/>
    <col min="6" max="6" width="21.28515625" style="184" customWidth="1"/>
    <col min="7" max="7" width="15.140625" style="184" customWidth="1"/>
    <col min="8" max="8" width="15.5703125" style="184" customWidth="1"/>
    <col min="9" max="9" width="13.42578125" style="184" customWidth="1"/>
    <col min="10" max="10" width="0" style="184" hidden="1" customWidth="1"/>
    <col min="11" max="16384" width="9.140625" style="184"/>
  </cols>
  <sheetData>
    <row r="1" spans="1:10" ht="15">
      <c r="A1" s="74" t="s">
        <v>465</v>
      </c>
      <c r="B1" s="74"/>
      <c r="C1" s="77"/>
      <c r="D1" s="77"/>
      <c r="E1" s="77"/>
      <c r="F1" s="77"/>
      <c r="G1" s="470" t="s">
        <v>109</v>
      </c>
      <c r="H1" s="470"/>
    </row>
    <row r="2" spans="1:10" ht="15">
      <c r="A2" s="76" t="s">
        <v>140</v>
      </c>
      <c r="B2" s="74"/>
      <c r="C2" s="77"/>
      <c r="D2" s="77"/>
      <c r="E2" s="77"/>
      <c r="F2" s="77"/>
      <c r="G2" s="468" t="s">
        <v>709</v>
      </c>
      <c r="H2" s="469"/>
    </row>
    <row r="3" spans="1:10" ht="15">
      <c r="A3" s="76"/>
      <c r="B3" s="76"/>
      <c r="C3" s="76"/>
      <c r="D3" s="76"/>
      <c r="E3" s="76"/>
      <c r="F3" s="76"/>
      <c r="G3" s="218"/>
      <c r="H3" s="218"/>
    </row>
    <row r="4" spans="1:10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</row>
    <row r="5" spans="1:10" ht="15.75">
      <c r="A5" s="348"/>
      <c r="B5" s="449" t="s">
        <v>679</v>
      </c>
      <c r="C5" s="450"/>
      <c r="D5" s="76"/>
      <c r="E5" s="2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17"/>
      <c r="B7" s="217"/>
      <c r="C7" s="217"/>
      <c r="D7" s="220"/>
      <c r="E7" s="217"/>
      <c r="F7" s="217"/>
      <c r="G7" s="78"/>
      <c r="H7" s="78"/>
    </row>
    <row r="8" spans="1:10" ht="30">
      <c r="A8" s="90" t="s">
        <v>64</v>
      </c>
      <c r="B8" s="90" t="s">
        <v>340</v>
      </c>
      <c r="C8" s="90" t="s">
        <v>341</v>
      </c>
      <c r="D8" s="90" t="s">
        <v>227</v>
      </c>
      <c r="E8" s="90" t="s">
        <v>349</v>
      </c>
      <c r="F8" s="90" t="s">
        <v>342</v>
      </c>
      <c r="G8" s="79" t="s">
        <v>10</v>
      </c>
      <c r="H8" s="79" t="s">
        <v>9</v>
      </c>
      <c r="J8" s="229" t="s">
        <v>348</v>
      </c>
    </row>
    <row r="9" spans="1:10" ht="15">
      <c r="A9" s="87"/>
      <c r="B9" s="87"/>
      <c r="C9" s="87"/>
      <c r="D9" s="87"/>
      <c r="E9" s="87"/>
      <c r="F9" s="87"/>
      <c r="G9" s="4"/>
      <c r="H9" s="4"/>
    </row>
    <row r="10" spans="1:10" ht="15">
      <c r="A10" s="87"/>
      <c r="B10" s="87"/>
      <c r="C10" s="87"/>
      <c r="D10" s="87"/>
      <c r="E10" s="87"/>
      <c r="F10" s="87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9" ht="15">
      <c r="A17" s="87"/>
      <c r="B17" s="87"/>
      <c r="C17" s="87"/>
      <c r="D17" s="87"/>
      <c r="E17" s="87"/>
      <c r="F17" s="87"/>
      <c r="G17" s="4"/>
      <c r="H17" s="4"/>
    </row>
    <row r="18" spans="1:9" ht="15">
      <c r="A18" s="87"/>
      <c r="B18" s="87"/>
      <c r="C18" s="87"/>
      <c r="D18" s="87"/>
      <c r="E18" s="87"/>
      <c r="F18" s="87"/>
      <c r="G18" s="4"/>
      <c r="H18" s="4"/>
    </row>
    <row r="19" spans="1:9" ht="15">
      <c r="A19" s="87"/>
      <c r="B19" s="87"/>
      <c r="C19" s="87"/>
      <c r="D19" s="87"/>
      <c r="E19" s="87"/>
      <c r="F19" s="87"/>
      <c r="G19" s="4"/>
      <c r="H19" s="4"/>
    </row>
    <row r="20" spans="1:9" ht="15">
      <c r="A20" s="87"/>
      <c r="B20" s="87"/>
      <c r="C20" s="87"/>
      <c r="D20" s="87"/>
      <c r="E20" s="87"/>
      <c r="F20" s="87"/>
      <c r="G20" s="4"/>
      <c r="H20" s="4"/>
    </row>
    <row r="21" spans="1:9" ht="15">
      <c r="A21" s="87"/>
      <c r="B21" s="87"/>
      <c r="C21" s="87"/>
      <c r="D21" s="87"/>
      <c r="E21" s="87"/>
      <c r="F21" s="87"/>
      <c r="G21" s="4"/>
      <c r="H21" s="4"/>
    </row>
    <row r="22" spans="1:9" ht="15">
      <c r="A22" s="87"/>
      <c r="B22" s="87"/>
      <c r="C22" s="87"/>
      <c r="D22" s="87"/>
      <c r="E22" s="87"/>
      <c r="F22" s="87"/>
      <c r="G22" s="4"/>
      <c r="H22" s="4"/>
    </row>
    <row r="23" spans="1:9" ht="15">
      <c r="A23" s="87"/>
      <c r="B23" s="87"/>
      <c r="C23" s="87"/>
      <c r="D23" s="87"/>
      <c r="E23" s="87"/>
      <c r="F23" s="87"/>
      <c r="G23" s="4"/>
      <c r="H23" s="4"/>
    </row>
    <row r="24" spans="1:9" ht="15">
      <c r="A24" s="87"/>
      <c r="B24" s="87"/>
      <c r="C24" s="87"/>
      <c r="D24" s="87"/>
      <c r="E24" s="87"/>
      <c r="F24" s="87"/>
      <c r="G24" s="4"/>
      <c r="H24" s="4"/>
    </row>
    <row r="25" spans="1:9" ht="15">
      <c r="A25" s="87"/>
      <c r="B25" s="87"/>
      <c r="C25" s="87"/>
      <c r="D25" s="87"/>
      <c r="E25" s="87"/>
      <c r="F25" s="87"/>
      <c r="G25" s="4"/>
      <c r="H25" s="4"/>
    </row>
    <row r="26" spans="1:9" ht="15">
      <c r="A26" s="87"/>
      <c r="B26" s="87"/>
      <c r="C26" s="87"/>
      <c r="D26" s="87"/>
      <c r="E26" s="87"/>
      <c r="F26" s="87"/>
      <c r="G26" s="4"/>
      <c r="H26" s="4"/>
    </row>
    <row r="27" spans="1:9" ht="15">
      <c r="A27" s="87"/>
      <c r="B27" s="87"/>
      <c r="C27" s="87"/>
      <c r="D27" s="87"/>
      <c r="E27" s="87"/>
      <c r="F27" s="87"/>
      <c r="G27" s="4"/>
      <c r="H27" s="4"/>
    </row>
    <row r="28" spans="1:9" ht="15">
      <c r="A28" s="87"/>
      <c r="B28" s="87"/>
      <c r="C28" s="87"/>
      <c r="D28" s="87"/>
      <c r="E28" s="87"/>
      <c r="F28" s="87"/>
      <c r="G28" s="4"/>
      <c r="H28" s="4"/>
    </row>
    <row r="29" spans="1:9" ht="15">
      <c r="A29" s="87"/>
      <c r="B29" s="87"/>
      <c r="C29" s="87"/>
      <c r="D29" s="87"/>
      <c r="E29" s="87"/>
      <c r="F29" s="87"/>
      <c r="G29" s="4"/>
      <c r="H29" s="4"/>
    </row>
    <row r="30" spans="1:9" ht="15">
      <c r="A30" s="87"/>
      <c r="B30" s="87"/>
      <c r="C30" s="87"/>
      <c r="D30" s="87"/>
      <c r="E30" s="87"/>
      <c r="F30" s="87"/>
      <c r="G30" s="4"/>
      <c r="H30" s="4"/>
    </row>
    <row r="31" spans="1:9" ht="15">
      <c r="A31" s="87"/>
      <c r="B31" s="99"/>
      <c r="C31" s="99"/>
      <c r="D31" s="99"/>
      <c r="E31" s="99"/>
      <c r="F31" s="99" t="s">
        <v>347</v>
      </c>
      <c r="G31" s="86">
        <f>SUM(G9:G30)</f>
        <v>0</v>
      </c>
      <c r="H31" s="86">
        <f>SUM(H9:H30)</f>
        <v>0</v>
      </c>
    </row>
    <row r="32" spans="1:9" ht="15">
      <c r="A32" s="227"/>
      <c r="B32" s="227"/>
      <c r="C32" s="227"/>
      <c r="D32" s="227"/>
      <c r="E32" s="227"/>
      <c r="F32" s="227"/>
      <c r="G32" s="227"/>
      <c r="H32" s="183"/>
      <c r="I32" s="183"/>
    </row>
    <row r="33" spans="1:9" ht="15">
      <c r="A33" s="228" t="s">
        <v>401</v>
      </c>
      <c r="B33" s="228"/>
      <c r="C33" s="227"/>
      <c r="D33" s="227"/>
      <c r="E33" s="227"/>
      <c r="F33" s="227"/>
      <c r="G33" s="227"/>
      <c r="H33" s="183"/>
      <c r="I33" s="183"/>
    </row>
    <row r="34" spans="1:9" ht="15">
      <c r="A34" s="228" t="s">
        <v>346</v>
      </c>
      <c r="B34" s="228"/>
      <c r="C34" s="227"/>
      <c r="D34" s="227"/>
      <c r="E34" s="227"/>
      <c r="F34" s="227"/>
      <c r="G34" s="227"/>
      <c r="H34" s="183"/>
      <c r="I34" s="183"/>
    </row>
    <row r="35" spans="1:9" ht="15">
      <c r="A35" s="228"/>
      <c r="B35" s="228"/>
      <c r="C35" s="183"/>
      <c r="D35" s="183"/>
      <c r="E35" s="183"/>
      <c r="F35" s="183"/>
      <c r="G35" s="183"/>
      <c r="H35" s="183"/>
      <c r="I35" s="183"/>
    </row>
    <row r="36" spans="1:9" ht="15">
      <c r="A36" s="228"/>
      <c r="B36" s="228"/>
      <c r="C36" s="183"/>
      <c r="D36" s="183"/>
      <c r="E36" s="183"/>
      <c r="F36" s="183"/>
      <c r="G36" s="183"/>
      <c r="H36" s="183"/>
      <c r="I36" s="183"/>
    </row>
    <row r="37" spans="1:9">
      <c r="A37" s="224"/>
      <c r="B37" s="224"/>
      <c r="C37" s="224"/>
      <c r="D37" s="224"/>
      <c r="E37" s="224"/>
      <c r="F37" s="224"/>
      <c r="G37" s="224"/>
      <c r="H37" s="224"/>
      <c r="I37" s="224"/>
    </row>
    <row r="38" spans="1:9" ht="15">
      <c r="A38" s="189" t="s">
        <v>107</v>
      </c>
      <c r="B38" s="189"/>
      <c r="C38" s="183"/>
      <c r="D38" s="183"/>
      <c r="E38" s="183"/>
      <c r="F38" s="183"/>
      <c r="G38" s="183"/>
      <c r="H38" s="183"/>
      <c r="I38" s="183"/>
    </row>
    <row r="39" spans="1:9" ht="15">
      <c r="A39" s="183"/>
      <c r="B39" s="183"/>
      <c r="C39" s="183"/>
      <c r="D39" s="183"/>
      <c r="E39" s="183"/>
      <c r="F39" s="183"/>
      <c r="G39" s="183"/>
      <c r="H39" s="183"/>
      <c r="I39" s="183"/>
    </row>
    <row r="40" spans="1:9" ht="15">
      <c r="A40" s="183"/>
      <c r="B40" s="183"/>
      <c r="C40" s="183"/>
      <c r="D40" s="183"/>
      <c r="E40" s="183"/>
      <c r="F40" s="183"/>
      <c r="G40" s="183"/>
      <c r="H40" s="183"/>
      <c r="I40" s="190"/>
    </row>
    <row r="41" spans="1:9" ht="15">
      <c r="A41" s="189"/>
      <c r="B41" s="189"/>
      <c r="C41" s="189" t="s">
        <v>434</v>
      </c>
      <c r="D41" s="189"/>
      <c r="E41" s="227"/>
      <c r="F41" s="189"/>
      <c r="G41" s="189"/>
      <c r="H41" s="183"/>
      <c r="I41" s="190"/>
    </row>
    <row r="42" spans="1:9" ht="15">
      <c r="A42" s="183"/>
      <c r="B42" s="183"/>
      <c r="C42" s="183" t="s">
        <v>270</v>
      </c>
      <c r="D42" s="183"/>
      <c r="E42" s="183"/>
      <c r="F42" s="183"/>
      <c r="G42" s="183"/>
      <c r="H42" s="183"/>
      <c r="I42" s="190"/>
    </row>
    <row r="43" spans="1:9">
      <c r="A43" s="191"/>
      <c r="B43" s="191"/>
      <c r="C43" s="191" t="s">
        <v>139</v>
      </c>
      <c r="D43" s="191"/>
      <c r="E43" s="191"/>
      <c r="F43" s="191"/>
      <c r="G43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topLeftCell="A7" zoomScale="85" zoomScaleSheetLayoutView="85" workbookViewId="0">
      <selection activeCell="J13" sqref="J13"/>
    </sheetView>
  </sheetViews>
  <sheetFormatPr defaultRowHeight="12.75"/>
  <cols>
    <col min="1" max="1" width="5.42578125" style="184" customWidth="1"/>
    <col min="2" max="2" width="27.5703125" style="184" customWidth="1"/>
    <col min="3" max="3" width="19.28515625" style="184" customWidth="1"/>
    <col min="4" max="4" width="16.85546875" style="184" customWidth="1"/>
    <col min="5" max="5" width="13.140625" style="184" customWidth="1"/>
    <col min="6" max="6" width="17" style="184" customWidth="1"/>
    <col min="7" max="7" width="13.7109375" style="184" customWidth="1"/>
    <col min="8" max="8" width="19.42578125" style="184" bestFit="1" customWidth="1"/>
    <col min="9" max="9" width="18.5703125" style="184" bestFit="1" customWidth="1"/>
    <col min="10" max="10" width="16.7109375" style="184" customWidth="1"/>
    <col min="11" max="11" width="17.7109375" style="184" customWidth="1"/>
    <col min="12" max="12" width="12.85546875" style="184" customWidth="1"/>
    <col min="13" max="16384" width="9.140625" style="184"/>
  </cols>
  <sheetData>
    <row r="2" spans="1:12" ht="15">
      <c r="A2" s="473" t="s">
        <v>512</v>
      </c>
      <c r="B2" s="473"/>
      <c r="C2" s="473"/>
      <c r="D2" s="473"/>
      <c r="E2" s="388"/>
      <c r="F2" s="77"/>
      <c r="G2" s="77"/>
      <c r="H2" s="77"/>
      <c r="I2" s="77"/>
      <c r="J2" s="389"/>
      <c r="K2" s="390"/>
      <c r="L2" s="390" t="s">
        <v>109</v>
      </c>
    </row>
    <row r="3" spans="1:12" ht="15">
      <c r="A3" s="76" t="s">
        <v>140</v>
      </c>
      <c r="B3" s="74"/>
      <c r="C3" s="77"/>
      <c r="D3" s="77"/>
      <c r="E3" s="77"/>
      <c r="F3" s="77"/>
      <c r="G3" s="77"/>
      <c r="H3" s="77"/>
      <c r="I3" s="77"/>
      <c r="J3" s="389"/>
      <c r="K3" s="468" t="s">
        <v>709</v>
      </c>
      <c r="L3" s="469"/>
    </row>
    <row r="4" spans="1:12" ht="15">
      <c r="A4" s="76"/>
      <c r="B4" s="76"/>
      <c r="C4" s="74"/>
      <c r="D4" s="74"/>
      <c r="E4" s="74"/>
      <c r="F4" s="74"/>
      <c r="G4" s="74"/>
      <c r="H4" s="74"/>
      <c r="I4" s="74"/>
      <c r="J4" s="389"/>
      <c r="K4" s="389"/>
      <c r="L4" s="389"/>
    </row>
    <row r="5" spans="1:12" ht="15">
      <c r="A5" s="77" t="s">
        <v>274</v>
      </c>
      <c r="B5" s="77"/>
      <c r="C5" s="77"/>
      <c r="D5" s="77"/>
      <c r="E5" s="77"/>
      <c r="F5" s="77"/>
      <c r="G5" s="77"/>
      <c r="H5" s="77"/>
      <c r="I5" s="77"/>
      <c r="J5" s="76"/>
      <c r="K5" s="76"/>
      <c r="L5" s="76"/>
    </row>
    <row r="6" spans="1:12" ht="15.75">
      <c r="A6" s="348"/>
      <c r="B6" s="449" t="s">
        <v>679</v>
      </c>
      <c r="C6" s="450"/>
      <c r="D6" s="76"/>
      <c r="E6" s="2"/>
      <c r="F6" s="80"/>
      <c r="G6" s="80"/>
      <c r="H6" s="80"/>
      <c r="I6" s="80"/>
      <c r="J6" s="81"/>
      <c r="K6" s="81"/>
    </row>
    <row r="7" spans="1:12" ht="15">
      <c r="A7" s="77"/>
      <c r="B7" s="77"/>
      <c r="C7" s="77"/>
      <c r="D7" s="77"/>
      <c r="E7" s="77"/>
      <c r="F7" s="77"/>
      <c r="G7" s="77"/>
      <c r="H7" s="77"/>
      <c r="I7" s="77"/>
      <c r="J7" s="76"/>
      <c r="K7" s="76"/>
      <c r="L7" s="76"/>
    </row>
    <row r="8" spans="1:12" ht="15">
      <c r="A8" s="386"/>
      <c r="B8" s="386"/>
      <c r="C8" s="386"/>
      <c r="D8" s="386"/>
      <c r="E8" s="386"/>
      <c r="F8" s="386"/>
      <c r="G8" s="386"/>
      <c r="H8" s="386"/>
      <c r="I8" s="386"/>
      <c r="J8" s="78"/>
      <c r="K8" s="78"/>
      <c r="L8" s="78"/>
    </row>
    <row r="9" spans="1:12" ht="45">
      <c r="A9" s="90" t="s">
        <v>64</v>
      </c>
      <c r="B9" s="90" t="s">
        <v>483</v>
      </c>
      <c r="C9" s="90" t="s">
        <v>484</v>
      </c>
      <c r="D9" s="90" t="s">
        <v>485</v>
      </c>
      <c r="E9" s="90" t="s">
        <v>486</v>
      </c>
      <c r="F9" s="90" t="s">
        <v>487</v>
      </c>
      <c r="G9" s="90" t="s">
        <v>488</v>
      </c>
      <c r="H9" s="90" t="s">
        <v>489</v>
      </c>
      <c r="I9" s="90" t="s">
        <v>490</v>
      </c>
      <c r="J9" s="90" t="s">
        <v>491</v>
      </c>
      <c r="K9" s="90" t="s">
        <v>492</v>
      </c>
      <c r="L9" s="90" t="s">
        <v>318</v>
      </c>
    </row>
    <row r="10" spans="1:12" ht="15">
      <c r="A10" s="98">
        <v>1</v>
      </c>
      <c r="B10" s="372" t="s">
        <v>710</v>
      </c>
      <c r="C10" s="98" t="s">
        <v>711</v>
      </c>
      <c r="D10" s="184">
        <v>200179145</v>
      </c>
      <c r="E10" s="98"/>
      <c r="F10" s="98">
        <v>100000</v>
      </c>
      <c r="G10" s="98"/>
      <c r="H10" s="98"/>
      <c r="I10" s="98" t="s">
        <v>712</v>
      </c>
      <c r="J10" s="4">
        <v>0.03</v>
      </c>
      <c r="K10" s="4">
        <v>3000</v>
      </c>
      <c r="L10" s="98"/>
    </row>
    <row r="11" spans="1:12" ht="15">
      <c r="A11" s="98">
        <v>2</v>
      </c>
      <c r="B11" s="372"/>
      <c r="C11" s="98"/>
      <c r="D11" s="98"/>
      <c r="E11" s="98"/>
      <c r="F11" s="98"/>
      <c r="G11" s="98"/>
      <c r="H11" s="98"/>
      <c r="I11" s="98"/>
      <c r="J11" s="4"/>
      <c r="K11" s="4"/>
      <c r="L11" s="98"/>
    </row>
    <row r="12" spans="1:12" ht="15">
      <c r="A12" s="98">
        <v>3</v>
      </c>
      <c r="B12" s="372"/>
      <c r="C12" s="87"/>
      <c r="D12" s="457"/>
      <c r="E12" s="87"/>
      <c r="F12" s="87"/>
      <c r="G12" s="87"/>
      <c r="H12" s="87"/>
      <c r="I12" s="87"/>
      <c r="J12" s="4"/>
      <c r="K12" s="4"/>
      <c r="L12" s="87"/>
    </row>
    <row r="13" spans="1:12" ht="15">
      <c r="A13" s="98">
        <v>4</v>
      </c>
      <c r="B13" s="372"/>
      <c r="C13" s="87"/>
      <c r="D13" s="87"/>
      <c r="E13" s="87"/>
      <c r="F13" s="87"/>
      <c r="G13" s="87"/>
      <c r="H13" s="87"/>
      <c r="I13" s="87"/>
      <c r="J13" s="4"/>
      <c r="K13" s="4"/>
      <c r="L13" s="87"/>
    </row>
    <row r="14" spans="1:12" ht="15">
      <c r="A14" s="98">
        <v>5</v>
      </c>
      <c r="B14" s="372"/>
      <c r="C14" s="87"/>
      <c r="D14" s="87"/>
      <c r="E14" s="87"/>
      <c r="F14" s="87"/>
      <c r="G14" s="87"/>
      <c r="H14" s="87"/>
      <c r="I14" s="87"/>
      <c r="J14" s="4"/>
      <c r="K14" s="4"/>
      <c r="L14" s="87"/>
    </row>
    <row r="15" spans="1:12" ht="15">
      <c r="A15" s="98">
        <v>6</v>
      </c>
      <c r="B15" s="372"/>
      <c r="C15" s="87"/>
      <c r="D15" s="87"/>
      <c r="E15" s="87"/>
      <c r="F15" s="87"/>
      <c r="G15" s="87"/>
      <c r="H15" s="87"/>
      <c r="I15" s="87"/>
      <c r="J15" s="4"/>
      <c r="K15" s="4"/>
      <c r="L15" s="87"/>
    </row>
    <row r="16" spans="1:12" ht="15">
      <c r="A16" s="98">
        <v>7</v>
      </c>
      <c r="B16" s="372"/>
      <c r="C16" s="87"/>
      <c r="D16" s="87"/>
      <c r="E16" s="87"/>
      <c r="F16" s="87"/>
      <c r="G16" s="87"/>
      <c r="H16" s="87"/>
      <c r="I16" s="87"/>
      <c r="J16" s="4"/>
      <c r="K16" s="4"/>
      <c r="L16" s="87"/>
    </row>
    <row r="17" spans="1:12" ht="15">
      <c r="A17" s="98">
        <v>8</v>
      </c>
      <c r="B17" s="372"/>
      <c r="C17" s="87"/>
      <c r="D17" s="87"/>
      <c r="E17" s="87"/>
      <c r="F17" s="87"/>
      <c r="G17" s="87"/>
      <c r="H17" s="87"/>
      <c r="I17" s="87"/>
      <c r="J17" s="4"/>
      <c r="K17" s="4"/>
      <c r="L17" s="87"/>
    </row>
    <row r="18" spans="1:12" ht="15">
      <c r="A18" s="98">
        <v>9</v>
      </c>
      <c r="B18" s="372"/>
      <c r="C18" s="87"/>
      <c r="D18" s="87"/>
      <c r="E18" s="87"/>
      <c r="F18" s="87"/>
      <c r="G18" s="87"/>
      <c r="H18" s="87"/>
      <c r="I18" s="87"/>
      <c r="J18" s="4"/>
      <c r="K18" s="4"/>
      <c r="L18" s="87"/>
    </row>
    <row r="19" spans="1:12" ht="15">
      <c r="A19" s="98">
        <v>10</v>
      </c>
      <c r="B19" s="372"/>
      <c r="C19" s="87"/>
      <c r="D19" s="87"/>
      <c r="E19" s="87"/>
      <c r="F19" s="87"/>
      <c r="G19" s="87"/>
      <c r="H19" s="87"/>
      <c r="I19" s="87"/>
      <c r="J19" s="4"/>
      <c r="K19" s="4"/>
      <c r="L19" s="87"/>
    </row>
    <row r="20" spans="1:12" ht="15">
      <c r="A20" s="98">
        <v>11</v>
      </c>
      <c r="B20" s="372"/>
      <c r="C20" s="87"/>
      <c r="D20" s="87"/>
      <c r="E20" s="87"/>
      <c r="F20" s="87"/>
      <c r="G20" s="87"/>
      <c r="H20" s="87"/>
      <c r="I20" s="87"/>
      <c r="J20" s="4"/>
      <c r="K20" s="4"/>
      <c r="L20" s="87"/>
    </row>
    <row r="21" spans="1:12" ht="15">
      <c r="A21" s="98">
        <v>12</v>
      </c>
      <c r="B21" s="372"/>
      <c r="C21" s="87"/>
      <c r="D21" s="87"/>
      <c r="E21" s="87"/>
      <c r="F21" s="87"/>
      <c r="G21" s="87"/>
      <c r="H21" s="87"/>
      <c r="I21" s="87"/>
      <c r="J21" s="4"/>
      <c r="K21" s="4"/>
      <c r="L21" s="87"/>
    </row>
    <row r="22" spans="1:12" ht="15">
      <c r="A22" s="98">
        <v>13</v>
      </c>
      <c r="B22" s="372"/>
      <c r="C22" s="87"/>
      <c r="D22" s="87"/>
      <c r="E22" s="87"/>
      <c r="F22" s="87"/>
      <c r="G22" s="87"/>
      <c r="H22" s="87"/>
      <c r="I22" s="87"/>
      <c r="J22" s="4"/>
      <c r="K22" s="4"/>
      <c r="L22" s="87"/>
    </row>
    <row r="23" spans="1:12" ht="15">
      <c r="A23" s="98">
        <v>14</v>
      </c>
      <c r="B23" s="372"/>
      <c r="C23" s="87"/>
      <c r="D23" s="87"/>
      <c r="E23" s="87"/>
      <c r="F23" s="87"/>
      <c r="G23" s="87"/>
      <c r="H23" s="87"/>
      <c r="I23" s="87"/>
      <c r="J23" s="4"/>
      <c r="K23" s="4"/>
      <c r="L23" s="87"/>
    </row>
    <row r="24" spans="1:12" ht="15">
      <c r="A24" s="98">
        <v>15</v>
      </c>
      <c r="B24" s="372"/>
      <c r="C24" s="87"/>
      <c r="D24" s="87"/>
      <c r="E24" s="87"/>
      <c r="F24" s="87"/>
      <c r="G24" s="87"/>
      <c r="H24" s="87"/>
      <c r="I24" s="87"/>
      <c r="J24" s="4"/>
      <c r="K24" s="4"/>
      <c r="L24" s="87"/>
    </row>
    <row r="25" spans="1:12" ht="15">
      <c r="A25" s="98">
        <v>16</v>
      </c>
      <c r="B25" s="372"/>
      <c r="C25" s="87"/>
      <c r="D25" s="87"/>
      <c r="E25" s="87"/>
      <c r="F25" s="87"/>
      <c r="G25" s="87"/>
      <c r="H25" s="87"/>
      <c r="I25" s="87"/>
      <c r="J25" s="4"/>
      <c r="K25" s="4"/>
      <c r="L25" s="87"/>
    </row>
    <row r="26" spans="1:12" ht="15">
      <c r="A26" s="98">
        <v>17</v>
      </c>
      <c r="B26" s="372"/>
      <c r="C26" s="87"/>
      <c r="D26" s="87"/>
      <c r="E26" s="87"/>
      <c r="F26" s="87"/>
      <c r="G26" s="87"/>
      <c r="H26" s="87"/>
      <c r="I26" s="87"/>
      <c r="J26" s="4"/>
      <c r="K26" s="4"/>
      <c r="L26" s="87"/>
    </row>
    <row r="27" spans="1:12" ht="15">
      <c r="A27" s="98">
        <v>18</v>
      </c>
      <c r="B27" s="372"/>
      <c r="C27" s="87"/>
      <c r="D27" s="87"/>
      <c r="E27" s="87"/>
      <c r="F27" s="87"/>
      <c r="G27" s="87"/>
      <c r="H27" s="87"/>
      <c r="I27" s="87"/>
      <c r="J27" s="4"/>
      <c r="K27" s="4"/>
      <c r="L27" s="87"/>
    </row>
    <row r="28" spans="1:12" ht="15">
      <c r="A28" s="98">
        <v>19</v>
      </c>
      <c r="B28" s="372"/>
      <c r="C28" s="87"/>
      <c r="D28" s="87"/>
      <c r="E28" s="87"/>
      <c r="F28" s="87"/>
      <c r="G28" s="87"/>
      <c r="H28" s="87"/>
      <c r="I28" s="87"/>
      <c r="J28" s="4"/>
      <c r="K28" s="4"/>
      <c r="L28" s="87"/>
    </row>
    <row r="29" spans="1:12" ht="15">
      <c r="A29" s="98">
        <v>20</v>
      </c>
      <c r="B29" s="372"/>
      <c r="C29" s="87"/>
      <c r="D29" s="87"/>
      <c r="E29" s="87"/>
      <c r="F29" s="87"/>
      <c r="G29" s="87"/>
      <c r="H29" s="87"/>
      <c r="I29" s="87"/>
      <c r="J29" s="4"/>
      <c r="K29" s="4"/>
      <c r="L29" s="87"/>
    </row>
    <row r="30" spans="1:12" ht="15">
      <c r="A30" s="98">
        <v>21</v>
      </c>
      <c r="B30" s="372"/>
      <c r="C30" s="87"/>
      <c r="D30" s="87"/>
      <c r="E30" s="87"/>
      <c r="F30" s="87"/>
      <c r="G30" s="87"/>
      <c r="H30" s="87"/>
      <c r="I30" s="87"/>
      <c r="J30" s="4"/>
      <c r="K30" s="4"/>
      <c r="L30" s="87"/>
    </row>
    <row r="31" spans="1:12" ht="15">
      <c r="A31" s="98">
        <v>22</v>
      </c>
      <c r="B31" s="372"/>
      <c r="C31" s="87"/>
      <c r="D31" s="87"/>
      <c r="E31" s="87"/>
      <c r="F31" s="87"/>
      <c r="G31" s="87"/>
      <c r="H31" s="87"/>
      <c r="I31" s="87"/>
      <c r="J31" s="4"/>
      <c r="K31" s="4"/>
      <c r="L31" s="87"/>
    </row>
    <row r="32" spans="1:12" ht="15">
      <c r="A32" s="98">
        <v>23</v>
      </c>
      <c r="B32" s="372"/>
      <c r="C32" s="87"/>
      <c r="D32" s="87"/>
      <c r="E32" s="87"/>
      <c r="F32" s="87"/>
      <c r="G32" s="87"/>
      <c r="H32" s="87"/>
      <c r="I32" s="87"/>
      <c r="J32" s="4"/>
      <c r="K32" s="4"/>
      <c r="L32" s="87"/>
    </row>
    <row r="33" spans="1:12" ht="15">
      <c r="A33" s="98">
        <v>24</v>
      </c>
      <c r="B33" s="372"/>
      <c r="C33" s="87"/>
      <c r="D33" s="87"/>
      <c r="E33" s="87"/>
      <c r="F33" s="87"/>
      <c r="G33" s="87"/>
      <c r="H33" s="87"/>
      <c r="I33" s="87"/>
      <c r="J33" s="4"/>
      <c r="K33" s="4"/>
      <c r="L33" s="87"/>
    </row>
    <row r="34" spans="1:12" ht="15">
      <c r="A34" s="87" t="s">
        <v>276</v>
      </c>
      <c r="B34" s="372"/>
      <c r="C34" s="87"/>
      <c r="D34" s="87"/>
      <c r="E34" s="87"/>
      <c r="F34" s="87"/>
      <c r="G34" s="87"/>
      <c r="H34" s="87"/>
      <c r="I34" s="87"/>
      <c r="J34" s="4"/>
      <c r="K34" s="4"/>
      <c r="L34" s="87"/>
    </row>
    <row r="35" spans="1:12" ht="15">
      <c r="A35" s="87"/>
      <c r="B35" s="372"/>
      <c r="C35" s="99"/>
      <c r="D35" s="99"/>
      <c r="E35" s="99"/>
      <c r="F35" s="99"/>
      <c r="G35" s="87"/>
      <c r="H35" s="87"/>
      <c r="I35" s="87"/>
      <c r="J35" s="87" t="s">
        <v>493</v>
      </c>
      <c r="K35" s="86">
        <f>SUM(K10:K34)</f>
        <v>3000</v>
      </c>
      <c r="L35" s="87"/>
    </row>
    <row r="36" spans="1:12" ht="15">
      <c r="A36" s="227"/>
      <c r="B36" s="227"/>
      <c r="C36" s="227"/>
      <c r="D36" s="227"/>
      <c r="E36" s="227"/>
      <c r="F36" s="227"/>
      <c r="G36" s="227"/>
      <c r="H36" s="227"/>
      <c r="I36" s="227"/>
      <c r="J36" s="227"/>
      <c r="K36" s="183"/>
    </row>
    <row r="37" spans="1:12" ht="15">
      <c r="A37" s="228" t="s">
        <v>494</v>
      </c>
      <c r="B37" s="228"/>
      <c r="C37" s="227"/>
      <c r="D37" s="227"/>
      <c r="E37" s="227"/>
      <c r="F37" s="227"/>
      <c r="G37" s="227"/>
      <c r="H37" s="227"/>
      <c r="I37" s="227"/>
      <c r="J37" s="227"/>
      <c r="K37" s="183"/>
    </row>
    <row r="38" spans="1:12" ht="15">
      <c r="A38" s="228" t="s">
        <v>495</v>
      </c>
      <c r="B38" s="228"/>
      <c r="C38" s="227"/>
      <c r="D38" s="227"/>
      <c r="E38" s="227"/>
      <c r="F38" s="227"/>
      <c r="G38" s="227"/>
      <c r="H38" s="227"/>
      <c r="I38" s="227"/>
      <c r="J38" s="227"/>
      <c r="K38" s="183"/>
    </row>
    <row r="39" spans="1:12" ht="15">
      <c r="A39" s="214" t="s">
        <v>496</v>
      </c>
      <c r="B39" s="228"/>
      <c r="C39" s="183"/>
      <c r="D39" s="183"/>
      <c r="E39" s="183"/>
      <c r="F39" s="183"/>
      <c r="G39" s="183"/>
      <c r="H39" s="183"/>
      <c r="I39" s="183"/>
      <c r="J39" s="183"/>
      <c r="K39" s="183"/>
    </row>
    <row r="40" spans="1:12" ht="15">
      <c r="A40" s="214" t="s">
        <v>513</v>
      </c>
      <c r="B40" s="228"/>
      <c r="C40" s="183"/>
      <c r="D40" s="183"/>
      <c r="E40" s="183"/>
      <c r="F40" s="183"/>
      <c r="G40" s="183"/>
      <c r="H40" s="183"/>
      <c r="I40" s="183"/>
      <c r="J40" s="183"/>
      <c r="K40" s="183"/>
    </row>
    <row r="41" spans="1:12" ht="15.75" customHeight="1">
      <c r="A41" s="478" t="s">
        <v>514</v>
      </c>
      <c r="B41" s="478"/>
      <c r="C41" s="478"/>
      <c r="D41" s="478"/>
      <c r="E41" s="478"/>
      <c r="F41" s="478"/>
      <c r="G41" s="478"/>
      <c r="H41" s="478"/>
      <c r="I41" s="478"/>
      <c r="J41" s="478"/>
      <c r="K41" s="478"/>
    </row>
    <row r="42" spans="1:12" ht="15.75" customHeight="1">
      <c r="A42" s="478"/>
      <c r="B42" s="478"/>
      <c r="C42" s="478"/>
      <c r="D42" s="478"/>
      <c r="E42" s="478"/>
      <c r="F42" s="478"/>
      <c r="G42" s="478"/>
      <c r="H42" s="478"/>
      <c r="I42" s="478"/>
      <c r="J42" s="478"/>
      <c r="K42" s="478"/>
    </row>
    <row r="43" spans="1:12">
      <c r="A43" s="224"/>
      <c r="B43" s="224"/>
      <c r="C43" s="224"/>
      <c r="D43" s="224"/>
      <c r="E43" s="224"/>
      <c r="F43" s="224"/>
      <c r="G43" s="224"/>
      <c r="H43" s="224"/>
      <c r="I43" s="224"/>
      <c r="J43" s="224"/>
      <c r="K43" s="224"/>
    </row>
    <row r="44" spans="1:12" ht="15">
      <c r="A44" s="474" t="s">
        <v>107</v>
      </c>
      <c r="B44" s="474"/>
      <c r="C44" s="373"/>
      <c r="D44" s="374"/>
      <c r="E44" s="374"/>
      <c r="F44" s="373"/>
      <c r="G44" s="373"/>
      <c r="H44" s="373"/>
      <c r="I44" s="373"/>
      <c r="J44" s="373"/>
      <c r="K44" s="183"/>
    </row>
    <row r="45" spans="1:12" ht="15">
      <c r="A45" s="373"/>
      <c r="B45" s="374"/>
      <c r="C45" s="373"/>
      <c r="D45" s="374"/>
      <c r="E45" s="374"/>
      <c r="F45" s="373"/>
      <c r="G45" s="373"/>
      <c r="H45" s="373"/>
      <c r="I45" s="373"/>
      <c r="J45" s="375"/>
      <c r="K45" s="183"/>
    </row>
    <row r="46" spans="1:12" ht="15" customHeight="1">
      <c r="A46" s="373"/>
      <c r="B46" s="374"/>
      <c r="C46" s="475" t="s">
        <v>268</v>
      </c>
      <c r="D46" s="475"/>
      <c r="E46" s="387"/>
      <c r="F46" s="377"/>
      <c r="G46" s="476" t="s">
        <v>498</v>
      </c>
      <c r="H46" s="476"/>
      <c r="I46" s="476"/>
      <c r="J46" s="378"/>
      <c r="K46" s="183"/>
    </row>
    <row r="47" spans="1:12" ht="15">
      <c r="A47" s="373"/>
      <c r="B47" s="374"/>
      <c r="C47" s="373"/>
      <c r="D47" s="374"/>
      <c r="E47" s="374"/>
      <c r="F47" s="373"/>
      <c r="G47" s="477"/>
      <c r="H47" s="477"/>
      <c r="I47" s="477"/>
      <c r="J47" s="378"/>
      <c r="K47" s="183"/>
    </row>
    <row r="48" spans="1:12" ht="15">
      <c r="A48" s="373"/>
      <c r="B48" s="374"/>
      <c r="C48" s="472" t="s">
        <v>139</v>
      </c>
      <c r="D48" s="472"/>
      <c r="E48" s="387"/>
      <c r="F48" s="377"/>
      <c r="G48" s="373"/>
      <c r="H48" s="373"/>
      <c r="I48" s="373"/>
      <c r="J48" s="373"/>
      <c r="K48" s="183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26</vt:i4>
      </vt:variant>
    </vt:vector>
  </HeadingPairs>
  <TitlesOfParts>
    <vt:vector size="58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Лист1</vt:lpstr>
      <vt:lpstr>Sheet2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2017-08-08T08:20:40Z</cp:lastPrinted>
  <dcterms:created xsi:type="dcterms:W3CDTF">2011-12-27T13:20:18Z</dcterms:created>
  <dcterms:modified xsi:type="dcterms:W3CDTF">2017-08-18T12:57:25Z</dcterms:modified>
</cp:coreProperties>
</file>