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8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4.2'!$A$1:$I$35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N4.1'!$A$1:$F$38</definedName>
    <definedName name="_xlnm.Print_Area" localSheetId="9">'ფორმა N5'!$A$1:$D$86</definedName>
    <definedName name="_xlnm.Print_Area" localSheetId="10">'ფორმა N5.1'!$A$1:$F$38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5725"/>
</workbook>
</file>

<file path=xl/calcChain.xml><?xml version="1.0" encoding="utf-8"?>
<calcChain xmlns="http://schemas.openxmlformats.org/spreadsheetml/2006/main">
  <c r="D50" i="40"/>
  <c r="C37"/>
  <c r="D37" s="1"/>
  <c r="I10" i="29"/>
  <c r="I11"/>
  <c r="I12"/>
  <c r="I13"/>
  <c r="I14"/>
  <c r="H10"/>
  <c r="H11"/>
  <c r="H12"/>
  <c r="H13"/>
  <c r="H14"/>
  <c r="H15"/>
  <c r="H16"/>
  <c r="H17"/>
  <c r="H9"/>
  <c r="I9" s="1"/>
  <c r="I31" i="10"/>
  <c r="F11" i="9"/>
  <c r="D28" i="40"/>
  <c r="D26"/>
  <c r="D27"/>
  <c r="D29"/>
  <c r="C29"/>
  <c r="D23"/>
  <c r="F27" i="33"/>
  <c r="H18" i="29"/>
  <c r="H19"/>
  <c r="H20"/>
  <c r="H21"/>
  <c r="H22"/>
  <c r="H23"/>
  <c r="D17" i="3"/>
  <c r="C17" i="28"/>
  <c r="D28" i="42"/>
  <c r="I38" i="35"/>
  <c r="A5" i="9"/>
  <c r="I10" l="1"/>
  <c r="K35" i="55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31" i="3"/>
  <c r="C31"/>
  <c r="D10" i="7" l="1"/>
  <c r="D9"/>
  <c r="C10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C12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A6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I33" i="30" l="1"/>
  <c r="H33"/>
  <c r="C17" i="40" s="1"/>
  <c r="A4" i="30"/>
  <c r="H25" i="29"/>
  <c r="D13" i="40" s="1"/>
  <c r="D12" s="1"/>
  <c r="G25" i="29"/>
  <c r="A4"/>
  <c r="C16" i="40" l="1"/>
  <c r="C15" s="1"/>
  <c r="D17"/>
  <c r="D16" s="1"/>
  <c r="D15" s="1"/>
  <c r="D11" s="1"/>
  <c r="H11" i="9" s="1"/>
  <c r="C13" i="40"/>
  <c r="C12" s="1"/>
  <c r="A5" i="28"/>
  <c r="D25" i="27"/>
  <c r="C25"/>
  <c r="A5"/>
  <c r="D24" i="26"/>
  <c r="C24"/>
  <c r="A5"/>
  <c r="C11" i="40" l="1"/>
  <c r="G39" i="18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C16"/>
  <c r="D12"/>
  <c r="C10" l="1"/>
  <c r="D10" i="5"/>
  <c r="C10"/>
  <c r="C26" i="3"/>
  <c r="D10"/>
  <c r="B9" i="10"/>
  <c r="D10" i="12"/>
  <c r="D44"/>
  <c r="J9" i="10"/>
  <c r="D26" i="3"/>
  <c r="C10" i="12"/>
  <c r="C44"/>
  <c r="D9" i="10"/>
  <c r="F9"/>
  <c r="C9" i="3" l="1"/>
  <c r="G11" i="9" s="1"/>
  <c r="I11" s="1"/>
  <c r="D9" i="3"/>
</calcChain>
</file>

<file path=xl/sharedStrings.xml><?xml version="1.0" encoding="utf-8"?>
<sst xmlns="http://schemas.openxmlformats.org/spreadsheetml/2006/main" count="1252" uniqueCount="609">
  <si>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</si>
  <si>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</si>
  <si>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</si>
  <si>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</si>
  <si>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</si>
  <si>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</si>
  <si>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</si>
  <si>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</si>
  <si>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</si>
  <si>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</si>
  <si>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</si>
  <si>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</si>
  <si>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</si>
  <si>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</si>
  <si>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</si>
  <si>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</si>
  <si>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</si>
  <si>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</si>
  <si>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</si>
  <si>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</si>
  <si>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</si>
  <si>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</si>
  <si>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</si>
  <si>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</si>
  <si>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</si>
  <si>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</si>
  <si>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</si>
  <si>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</si>
  <si>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</si>
  <si>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</si>
  <si>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</si>
  <si>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</si>
  <si>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</si>
  <si>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</si>
  <si>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</si>
  <si>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</si>
  <si>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</si>
  <si>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</si>
  <si>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</si>
  <si>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</si>
  <si>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</si>
  <si>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</si>
  <si>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</si>
  <si>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</si>
  <si>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</si>
  <si>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</si>
  <si>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</si>
  <si>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</si>
  <si>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</si>
  <si>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</si>
  <si>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</si>
  <si>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</si>
  <si>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</si>
  <si>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</si>
  <si>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</si>
  <si>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</si>
  <si>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</si>
  <si>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</si>
  <si>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</si>
  <si>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</si>
  <si>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</si>
  <si>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</si>
  <si>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</si>
  <si>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</si>
  <si>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</si>
  <si>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</si>
  <si>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</si>
  <si>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</si>
  <si>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</si>
  <si>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</si>
  <si>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</si>
  <si>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</si>
  <si>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</si>
  <si>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</si>
  <si>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</si>
  <si>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</si>
  <si>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</si>
  <si>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</si>
  <si>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</si>
  <si>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</si>
  <si>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</si>
  <si>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</si>
  <si>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</si>
  <si>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</si>
  <si>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</si>
  <si>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</si>
  <si>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</si>
  <si>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</si>
  <si>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</si>
  <si>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</si>
  <si>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</si>
  <si>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</si>
  <si>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</si>
  <si>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</si>
  <si>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</si>
  <si>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</si>
  <si>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</si>
  <si>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</si>
  <si>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</si>
  <si>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</si>
  <si>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</si>
  <si>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</si>
  <si>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</si>
  <si>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</si>
  <si>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</si>
  <si>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</si>
  <si>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</si>
  <si>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</si>
  <si>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</si>
  <si>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</si>
  <si>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</si>
  <si>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</si>
  <si>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</si>
  <si>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</si>
  <si>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</si>
  <si>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</si>
  <si>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</si>
  <si>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</si>
  <si>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</si>
  <si>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</si>
  <si>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</si>
  <si>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</si>
  <si>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</si>
  <si>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</si>
  <si>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</si>
  <si>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</si>
  <si>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</si>
  <si>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</si>
  <si>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</si>
  <si>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</si>
  <si>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</si>
  <si>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</si>
  <si>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</si>
  <si>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</si>
  <si>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</si>
  <si>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</si>
  <si>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</si>
  <si>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</si>
  <si>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</si>
  <si>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</si>
  <si>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</si>
  <si>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</si>
  <si>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</si>
  <si>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</si>
  <si>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</si>
  <si>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</si>
  <si>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</si>
  <si>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</si>
  <si>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</si>
  <si>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</si>
  <si>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</si>
  <si>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</si>
  <si>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</si>
  <si>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</si>
  <si>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</si>
  <si>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</si>
  <si>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</si>
  <si>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</si>
  <si>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</si>
  <si>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</si>
  <si>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</si>
  <si>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</si>
  <si>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</si>
  <si>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</si>
  <si>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</si>
  <si>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</si>
  <si>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</si>
  <si>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</si>
  <si>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</si>
  <si>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</si>
  <si>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</si>
  <si>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</si>
  <si>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</si>
  <si>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</si>
  <si>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</si>
  <si>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</si>
  <si>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</si>
  <si>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</si>
  <si>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</si>
  <si>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</si>
  <si>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</si>
  <si>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</si>
  <si>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</si>
  <si>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</si>
  <si>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</si>
  <si>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</si>
  <si>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</si>
  <si>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</si>
  <si>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</si>
  <si>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</si>
  <si>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</si>
  <si>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</si>
  <si>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</si>
  <si>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</si>
  <si>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</si>
  <si>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</si>
  <si>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</si>
  <si>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</si>
  <si>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</si>
  <si>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</si>
  <si>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</si>
  <si>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</si>
  <si>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</si>
  <si>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</si>
  <si>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</si>
  <si>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</si>
  <si>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</si>
  <si>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</si>
  <si>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</si>
  <si>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</si>
  <si>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</si>
  <si>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</si>
  <si>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</si>
  <si>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</si>
  <si>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</si>
  <si>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</si>
  <si>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</si>
  <si>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</si>
  <si>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</si>
  <si>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</si>
  <si>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</si>
  <si>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</si>
  <si>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</si>
  <si>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</si>
  <si>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</si>
  <si>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</si>
  <si>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</si>
  <si>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</si>
  <si>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</si>
  <si>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</si>
  <si>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</si>
  <si>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</si>
  <si>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</si>
  <si>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</si>
  <si>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</si>
  <si>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</si>
  <si>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</si>
  <si>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</si>
  <si>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</si>
  <si>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</si>
  <si>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</si>
  <si>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</si>
  <si>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</si>
  <si>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</si>
  <si>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</si>
  <si>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</si>
  <si>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</si>
  <si>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</si>
  <si>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</si>
  <si>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</si>
  <si>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</si>
  <si>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</si>
  <si>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</si>
  <si>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</si>
  <si>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</si>
  <si>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</si>
  <si>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</si>
  <si>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</si>
  <si>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</si>
  <si>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</si>
  <si>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</si>
  <si>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</si>
  <si>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</si>
  <si>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</si>
  <si>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</si>
  <si>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</si>
  <si>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</si>
  <si>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</si>
  <si>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</si>
  <si>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</si>
  <si>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</si>
  <si>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</si>
  <si>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</si>
  <si>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</si>
  <si>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</si>
  <si>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</si>
  <si>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</si>
  <si>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</si>
  <si>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</si>
  <si>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</si>
  <si>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</si>
  <si>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</si>
  <si>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</si>
  <si>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</si>
  <si>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</si>
  <si>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</si>
  <si>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</si>
  <si>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</si>
  <si>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</si>
  <si>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</si>
  <si>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</si>
  <si>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</si>
  <si>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</si>
  <si>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</si>
  <si>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</si>
  <si>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</si>
  <si>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</si>
  <si>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</si>
  <si>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</si>
  <si>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</si>
  <si>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</si>
  <si>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</si>
  <si>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</si>
  <si>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</si>
  <si>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</si>
  <si>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</si>
  <si>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</si>
  <si>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</si>
  <si>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</si>
  <si>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</si>
  <si>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</si>
  <si>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</si>
  <si>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</si>
  <si>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</si>
  <si>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</si>
  <si>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</si>
  <si>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</si>
  <si>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</si>
  <si>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</si>
  <si>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</si>
  <si>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</si>
  <si>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</si>
  <si>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</si>
  <si>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</si>
  <si>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</si>
  <si>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</si>
  <si>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</si>
  <si>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</si>
  <si>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</si>
  <si>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</si>
  <si>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</si>
  <si>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</si>
  <si>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</si>
  <si>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</si>
  <si>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</si>
  <si>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</si>
  <si>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</si>
  <si>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</si>
  <si>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</si>
  <si>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</si>
  <si>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</si>
  <si>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</si>
  <si>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</si>
  <si>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</si>
  <si>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</si>
  <si>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</si>
  <si>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</si>
  <si>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</si>
  <si>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</si>
  <si>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</si>
  <si>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</si>
  <si>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</si>
  <si>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</si>
  <si>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</si>
  <si>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</si>
  <si>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</si>
  <si>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</si>
  <si>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</si>
  <si>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</si>
  <si>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</si>
  <si>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</si>
  <si>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</si>
  <si>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</si>
  <si>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</si>
  <si>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</si>
  <si>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</si>
  <si>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</si>
  <si>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</si>
  <si>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</si>
  <si>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</si>
  <si>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</si>
  <si>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</si>
  <si>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</si>
  <si>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</si>
  <si>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</si>
  <si>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</si>
  <si>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</si>
  <si>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</si>
  <si>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</si>
  <si>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</si>
  <si>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</si>
  <si>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</si>
  <si>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</si>
  <si>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</si>
  <si>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</si>
  <si>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</si>
  <si>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</si>
  <si>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</si>
  <si>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</si>
  <si>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</si>
  <si>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</si>
  <si>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</si>
  <si>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</si>
  <si>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</si>
  <si>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</si>
  <si>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</si>
  <si>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</si>
  <si>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</si>
  <si>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</si>
  <si>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</si>
  <si>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</si>
  <si>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</si>
  <si>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</si>
  <si>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</si>
  <si>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</si>
  <si>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</si>
  <si>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</si>
  <si>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</si>
  <si>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</si>
  <si>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</si>
  <si>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</si>
  <si>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</si>
  <si>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</si>
  <si>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</si>
  <si>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</si>
  <si>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</si>
  <si>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</si>
  <si>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</si>
  <si>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</si>
  <si>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</si>
  <si>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</si>
  <si>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</si>
  <si>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</si>
  <si>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</si>
  <si>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</si>
  <si>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</si>
  <si>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</si>
  <si>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</si>
  <si>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</si>
  <si>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</si>
  <si>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</si>
  <si>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</si>
  <si>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</si>
  <si>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</si>
  <si>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</si>
  <si>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</si>
  <si>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</si>
  <si>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</si>
  <si>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</si>
  <si>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</si>
  <si>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</si>
  <si>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</si>
  <si>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</si>
  <si>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</si>
  <si>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</si>
  <si>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</si>
  <si>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</si>
  <si>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</si>
  <si>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</si>
  <si>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</si>
  <si>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</si>
  <si>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</si>
  <si>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</si>
  <si>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</si>
  <si>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</si>
  <si>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</si>
  <si>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</si>
  <si>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</si>
  <si>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</si>
  <si>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</si>
  <si>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</si>
  <si>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</si>
  <si>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</si>
  <si>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</si>
  <si>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</si>
  <si>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</si>
  <si>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</si>
  <si>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</si>
  <si>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</si>
  <si>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</si>
  <si>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</si>
  <si>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</si>
  <si>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</si>
  <si>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</si>
  <si>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</si>
  <si>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</si>
  <si>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</si>
  <si>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</si>
  <si>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</si>
  <si>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</si>
  <si>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</si>
  <si>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</si>
  <si>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</si>
  <si>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</si>
  <si>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</si>
  <si>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</si>
  <si>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</si>
  <si>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</si>
  <si>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</si>
  <si>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</si>
  <si>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</si>
  <si>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</si>
  <si>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</si>
  <si>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</si>
  <si>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</si>
  <si>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</si>
  <si>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</si>
  <si>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</si>
  <si>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</si>
  <si>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</si>
  <si>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</si>
  <si>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</si>
  <si>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</si>
  <si>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</si>
  <si>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</si>
  <si>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</si>
  <si>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</si>
  <si>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</si>
  <si>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</si>
  <si>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</si>
  <si>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</si>
  <si>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</si>
  <si>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</si>
  <si>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</si>
  <si>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</si>
  <si>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საქ. ძალოვან ვეტერანთა და პატრიოტთა პოლიტიკური მოძრაობა</t>
  </si>
  <si>
    <t>ქეთევან</t>
  </si>
  <si>
    <t>ურდულშვილი</t>
  </si>
  <si>
    <t>მთ. ბუღალტერი</t>
  </si>
  <si>
    <t xml:space="preserve">რუსუდან </t>
  </si>
  <si>
    <t>ცერაძე</t>
  </si>
  <si>
    <t>საქმისწ მენეჯერი</t>
  </si>
  <si>
    <t xml:space="preserve">ბესიკი </t>
  </si>
  <si>
    <t>ნადირაძე</t>
  </si>
  <si>
    <t xml:space="preserve">ნიკოლოზი </t>
  </si>
  <si>
    <t>პეტრიაშვილი</t>
  </si>
  <si>
    <t>რეგ. მენეჯერი</t>
  </si>
  <si>
    <t xml:space="preserve">ნოდარი </t>
  </si>
  <si>
    <t>ობოლაშვილი</t>
  </si>
  <si>
    <t>რეგ მენეჯერი</t>
  </si>
  <si>
    <t xml:space="preserve">ნათელა </t>
  </si>
  <si>
    <t>საჩალელი</t>
  </si>
  <si>
    <t>დამლაგებელი</t>
  </si>
  <si>
    <t>თიბისი</t>
  </si>
  <si>
    <t>GE34TB7790836080100003</t>
  </si>
  <si>
    <t>GEL</t>
  </si>
  <si>
    <t>GE77TB7790836080100005</t>
  </si>
  <si>
    <t>15.11.2016</t>
  </si>
  <si>
    <t>ფონდის კურატორი</t>
  </si>
  <si>
    <t>ემზარი</t>
  </si>
  <si>
    <t>ქვარიანი</t>
  </si>
  <si>
    <t xml:space="preserve">ალექსანდრე </t>
  </si>
  <si>
    <t>რუაძე</t>
  </si>
  <si>
    <t>საორგანიზაც კომიტეტის თავჯდომარე</t>
  </si>
  <si>
    <t>ისნის რ, ორგანიზ თავ-რე</t>
  </si>
  <si>
    <t>სხვა კომუნალური ხარჯი -დასუფთავება</t>
  </si>
  <si>
    <t>თემური</t>
  </si>
  <si>
    <t>ნოზაძე</t>
  </si>
  <si>
    <t>01027047509</t>
  </si>
  <si>
    <t>შეხ. ამომრჩეველთან</t>
  </si>
  <si>
    <t>ურდულაშვილი</t>
  </si>
  <si>
    <t xml:space="preserve">ზურაბ </t>
  </si>
  <si>
    <t>აფციაური</t>
  </si>
  <si>
    <t>ჯუმბერ</t>
  </si>
  <si>
    <t>ანანიძე</t>
  </si>
  <si>
    <t>გელაშვილი</t>
  </si>
  <si>
    <t>01011037455</t>
  </si>
  <si>
    <t>ზაზა</t>
  </si>
  <si>
    <t>ჩიკვილაძე</t>
  </si>
  <si>
    <t>ვახტანგ</t>
  </si>
  <si>
    <t>მიროტაძე</t>
  </si>
  <si>
    <t>ბესიკი</t>
  </si>
  <si>
    <t>01/07/2017--31/07/2017</t>
  </si>
  <si>
    <t>ლევანი</t>
  </si>
  <si>
    <t>ხოზრევანიძე</t>
  </si>
  <si>
    <t>ზესტაფონი</t>
  </si>
  <si>
    <t>ქედა</t>
  </si>
  <si>
    <t>გოჩა</t>
  </si>
  <si>
    <t>მაგრაქველიძე</t>
  </si>
  <si>
    <t>01001038300</t>
  </si>
  <si>
    <t>01021001314</t>
  </si>
  <si>
    <t>01/08/2017--21/08/2017</t>
  </si>
  <si>
    <t>სხვადასხვა ხარჯები (გადახდილი საშემოსავლო)</t>
  </si>
  <si>
    <t>ბიუჯეტში გადახდილი საშემოსავლო</t>
  </si>
  <si>
    <t>20001014022</t>
  </si>
  <si>
    <t>თელავი</t>
  </si>
  <si>
    <t>10,08,2017-08,08,20170</t>
  </si>
  <si>
    <t>დავით</t>
  </si>
  <si>
    <t>ჩახმახაშვილი</t>
  </si>
  <si>
    <t>23001002892</t>
  </si>
  <si>
    <t>03/08/2017-08/08/2017</t>
  </si>
  <si>
    <t>ბადრი</t>
  </si>
  <si>
    <t>ლომიშვილი</t>
  </si>
  <si>
    <t>05/08/2017-10/08/2017</t>
  </si>
  <si>
    <t>ცაგერი</t>
  </si>
  <si>
    <t>ნოდარი</t>
  </si>
  <si>
    <t>06/08/2017-10/08/2017</t>
  </si>
  <si>
    <t>რომან</t>
  </si>
  <si>
    <t>დოდაშვილი</t>
  </si>
  <si>
    <t>01008051399</t>
  </si>
  <si>
    <t>გია</t>
  </si>
  <si>
    <t>ბერძენაძე</t>
  </si>
  <si>
    <t>01005002122</t>
  </si>
  <si>
    <t>ახმეტა</t>
  </si>
  <si>
    <t>01/08/2017-06/08/2017</t>
  </si>
  <si>
    <t>ალექსანდრე</t>
  </si>
  <si>
    <t>მელქაძე</t>
  </si>
  <si>
    <t>01011034901</t>
  </si>
  <si>
    <t>ქობულეთი</t>
  </si>
  <si>
    <t>02/08/2017-07/08/2017</t>
  </si>
  <si>
    <t>01029013535</t>
  </si>
  <si>
    <t>სამტრედია</t>
  </si>
  <si>
    <t>გელა</t>
  </si>
  <si>
    <t>ხუციშვილი</t>
  </si>
  <si>
    <t>ონი</t>
  </si>
  <si>
    <t>010120015571</t>
  </si>
  <si>
    <t>ბათუმი</t>
  </si>
  <si>
    <t>ნიკოლოზ</t>
  </si>
  <si>
    <t>რუსუდან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</si>
</sst>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9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2" fontId="16" fillId="0" borderId="1" xfId="2" applyNumberFormat="1" applyFont="1" applyFill="1" applyBorder="1" applyAlignment="1" applyProtection="1">
      <alignment horizontal="left" vertical="top"/>
      <protection locked="0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vertical="center" wrapText="1"/>
    </xf>
    <xf numFmtId="0" fontId="23" fillId="0" borderId="42" xfId="2" applyFont="1" applyFill="1" applyBorder="1" applyAlignment="1" applyProtection="1">
      <alignment horizontal="center" vertical="top" wrapText="1"/>
      <protection locked="0"/>
    </xf>
    <xf numFmtId="1" fontId="23" fillId="0" borderId="33" xfId="2" applyNumberFormat="1" applyFont="1" applyFill="1" applyBorder="1" applyAlignment="1" applyProtection="1">
      <alignment horizontal="left" vertical="top" wrapText="1"/>
      <protection locked="0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14" fontId="26" fillId="0" borderId="33" xfId="5" applyNumberFormat="1" applyFont="1" applyBorder="1" applyAlignment="1" applyProtection="1">
      <alignment wrapText="1"/>
      <protection locked="0"/>
    </xf>
    <xf numFmtId="0" fontId="24" fillId="0" borderId="9" xfId="2" applyFont="1" applyFill="1" applyBorder="1" applyAlignment="1" applyProtection="1">
      <alignment horizontal="right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4" fontId="16" fillId="5" borderId="1" xfId="0" applyNumberFormat="1" applyFont="1" applyFill="1" applyBorder="1" applyProtection="1"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2" fontId="16" fillId="0" borderId="1" xfId="2" applyNumberFormat="1" applyFont="1" applyFill="1" applyBorder="1" applyAlignment="1" applyProtection="1">
      <alignment horizontal="center" vertical="top"/>
      <protection locked="0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vertical="center"/>
    </xf>
    <xf numFmtId="0" fontId="16" fillId="5" borderId="1" xfId="1" applyFont="1" applyFill="1" applyBorder="1" applyAlignment="1" applyProtection="1">
      <alignment horizontal="left" vertical="center" wrapText="1" indent="1"/>
    </xf>
    <xf numFmtId="4" fontId="24" fillId="0" borderId="9" xfId="2" applyNumberFormat="1" applyFont="1" applyFill="1" applyBorder="1" applyAlignment="1" applyProtection="1">
      <alignment horizontal="right" vertical="top" wrapText="1"/>
      <protection locked="0"/>
    </xf>
    <xf numFmtId="0" fontId="15" fillId="2" borderId="1" xfId="0" applyFont="1" applyFill="1" applyBorder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14" fontId="16" fillId="0" borderId="1" xfId="1" applyNumberFormat="1" applyFont="1" applyFill="1" applyBorder="1" applyAlignment="1" applyProtection="1">
      <alignment horizontal="left" vertical="center" wrapText="1" indent="1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42</xdr:row>
      <xdr:rowOff>4082</xdr:rowOff>
    </xdr:from>
    <xdr:to>
      <xdr:col>5</xdr:col>
      <xdr:colOff>110219</xdr:colOff>
      <xdr:row>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C15" sqref="C15"/>
    </sheetView>
  </sheetViews>
  <sheetFormatPr defaultRowHeight="15"/>
  <cols>
    <col min="1" max="1" width="6.28515625" style="294" bestFit="1" customWidth="1"/>
    <col min="2" max="2" width="13.140625" style="294" customWidth="1"/>
    <col min="3" max="3" width="17.85546875" style="294" customWidth="1"/>
    <col min="4" max="4" width="15.140625" style="294" customWidth="1"/>
    <col min="5" max="5" width="24.5703125" style="294" customWidth="1"/>
    <col min="6" max="8" width="19.140625" style="295" customWidth="1"/>
    <col min="9" max="9" width="16.42578125" style="294" bestFit="1" customWidth="1"/>
    <col min="10" max="10" width="17.42578125" style="294" customWidth="1"/>
    <col min="11" max="11" width="13.140625" style="294" bestFit="1" customWidth="1"/>
    <col min="12" max="12" width="15.28515625" style="294" customWidth="1"/>
    <col min="13" max="16384" width="9.140625" style="294"/>
  </cols>
  <sheetData>
    <row r="1" spans="1:12" s="305" customFormat="1">
      <c r="A1" s="374" t="s">
        <v>307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109</v>
      </c>
    </row>
    <row r="2" spans="1:12" s="305" customFormat="1">
      <c r="A2" s="371" t="s">
        <v>140</v>
      </c>
      <c r="B2" s="359"/>
      <c r="C2" s="359"/>
      <c r="D2" s="359"/>
      <c r="E2" s="360"/>
      <c r="F2" s="354"/>
      <c r="G2" s="360"/>
      <c r="H2" s="370"/>
      <c r="I2" s="359"/>
      <c r="J2" s="360"/>
      <c r="K2" s="360" t="s">
        <v>571</v>
      </c>
      <c r="L2" s="369"/>
    </row>
    <row r="3" spans="1:12" s="305" customFormat="1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5" customFormat="1">
      <c r="A4" s="405" t="s">
        <v>274</v>
      </c>
      <c r="B4" s="354"/>
      <c r="C4" s="354"/>
      <c r="D4" s="407" t="s">
        <v>515</v>
      </c>
      <c r="E4" s="397"/>
      <c r="F4" s="304"/>
      <c r="G4" s="297"/>
      <c r="H4" s="398"/>
      <c r="I4" s="397"/>
      <c r="J4" s="399"/>
      <c r="K4" s="297"/>
      <c r="L4" s="400"/>
    </row>
    <row r="5" spans="1:12" s="305" customFormat="1" ht="15.75" thickBot="1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>
      <c r="A6" s="357"/>
      <c r="B6" s="356"/>
      <c r="C6" s="355"/>
      <c r="D6" s="355"/>
      <c r="E6" s="355"/>
      <c r="F6" s="354"/>
      <c r="G6" s="354"/>
      <c r="H6" s="354"/>
      <c r="I6" s="434" t="s">
        <v>475</v>
      </c>
      <c r="J6" s="435"/>
      <c r="K6" s="436"/>
      <c r="L6" s="353"/>
    </row>
    <row r="7" spans="1:12" s="341" customFormat="1" ht="51.75" thickBot="1">
      <c r="A7" s="352" t="s">
        <v>64</v>
      </c>
      <c r="B7" s="351" t="s">
        <v>141</v>
      </c>
      <c r="C7" s="351" t="s">
        <v>474</v>
      </c>
      <c r="D7" s="350" t="s">
        <v>280</v>
      </c>
      <c r="E7" s="349" t="s">
        <v>473</v>
      </c>
      <c r="F7" s="348" t="s">
        <v>472</v>
      </c>
      <c r="G7" s="347" t="s">
        <v>228</v>
      </c>
      <c r="H7" s="346" t="s">
        <v>225</v>
      </c>
      <c r="I7" s="345" t="s">
        <v>471</v>
      </c>
      <c r="J7" s="344" t="s">
        <v>277</v>
      </c>
      <c r="K7" s="343" t="s">
        <v>229</v>
      </c>
      <c r="L7" s="342" t="s">
        <v>230</v>
      </c>
    </row>
    <row r="8" spans="1:12" s="335" customFormat="1" ht="15.75" thickBot="1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>
      <c r="A9" s="334">
        <v>1</v>
      </c>
      <c r="B9" s="325"/>
      <c r="C9" s="324"/>
      <c r="D9" s="333"/>
      <c r="E9" s="332"/>
      <c r="F9" s="321"/>
      <c r="G9" s="331"/>
      <c r="H9" s="331"/>
      <c r="I9" s="330"/>
      <c r="J9" s="329"/>
      <c r="K9" s="328"/>
      <c r="L9" s="327"/>
    </row>
    <row r="10" spans="1:12">
      <c r="A10" s="326">
        <v>2</v>
      </c>
      <c r="B10" s="325"/>
      <c r="C10" s="324"/>
      <c r="D10" s="323"/>
      <c r="E10" s="322"/>
      <c r="F10" s="321"/>
      <c r="G10" s="321"/>
      <c r="H10" s="321"/>
      <c r="I10" s="320"/>
      <c r="J10" s="319"/>
      <c r="K10" s="318"/>
      <c r="L10" s="317"/>
    </row>
    <row r="11" spans="1:12">
      <c r="A11" s="326">
        <v>3</v>
      </c>
      <c r="B11" s="325"/>
      <c r="C11" s="324"/>
      <c r="D11" s="323"/>
      <c r="E11" s="322"/>
      <c r="F11" s="361"/>
      <c r="G11" s="321"/>
      <c r="H11" s="321"/>
      <c r="I11" s="320"/>
      <c r="J11" s="319"/>
      <c r="K11" s="318"/>
      <c r="L11" s="317"/>
    </row>
    <row r="12" spans="1:12">
      <c r="A12" s="326">
        <v>4</v>
      </c>
      <c r="B12" s="325"/>
      <c r="C12" s="324"/>
      <c r="D12" s="323"/>
      <c r="E12" s="322"/>
      <c r="F12" s="321"/>
      <c r="G12" s="321"/>
      <c r="H12" s="321"/>
      <c r="I12" s="320"/>
      <c r="J12" s="319"/>
      <c r="K12" s="318"/>
      <c r="L12" s="317"/>
    </row>
    <row r="13" spans="1:12">
      <c r="A13" s="326">
        <v>5</v>
      </c>
      <c r="B13" s="325"/>
      <c r="C13" s="324"/>
      <c r="D13" s="323"/>
      <c r="E13" s="322"/>
      <c r="F13" s="321"/>
      <c r="G13" s="321"/>
      <c r="H13" s="321"/>
      <c r="I13" s="320"/>
      <c r="J13" s="319"/>
      <c r="K13" s="318"/>
      <c r="L13" s="317"/>
    </row>
    <row r="14" spans="1:12">
      <c r="A14" s="326">
        <v>6</v>
      </c>
      <c r="B14" s="325"/>
      <c r="C14" s="324"/>
      <c r="D14" s="323"/>
      <c r="E14" s="332"/>
      <c r="F14" s="321"/>
      <c r="G14" s="321"/>
      <c r="H14" s="321"/>
      <c r="I14" s="320"/>
      <c r="J14" s="319"/>
      <c r="K14" s="318"/>
      <c r="L14" s="317"/>
    </row>
    <row r="15" spans="1:12">
      <c r="A15" s="326">
        <v>7</v>
      </c>
      <c r="B15" s="325"/>
      <c r="C15" s="324"/>
      <c r="D15" s="323"/>
      <c r="E15" s="322"/>
      <c r="F15" s="321"/>
      <c r="G15" s="321"/>
      <c r="H15" s="321"/>
      <c r="I15" s="320"/>
      <c r="J15" s="319"/>
      <c r="K15" s="318"/>
      <c r="L15" s="317"/>
    </row>
    <row r="16" spans="1:12">
      <c r="A16" s="326">
        <v>8</v>
      </c>
      <c r="B16" s="325"/>
      <c r="C16" s="324"/>
      <c r="D16" s="323"/>
      <c r="E16" s="332"/>
      <c r="F16" s="321"/>
      <c r="G16" s="321"/>
      <c r="H16" s="321"/>
      <c r="I16" s="320"/>
      <c r="J16" s="319"/>
      <c r="K16" s="318"/>
      <c r="L16" s="317"/>
    </row>
    <row r="17" spans="1:12">
      <c r="A17" s="326">
        <v>9</v>
      </c>
      <c r="B17" s="325"/>
      <c r="C17" s="324"/>
      <c r="D17" s="323"/>
      <c r="E17" s="322"/>
      <c r="F17" s="321"/>
      <c r="G17" s="321"/>
      <c r="H17" s="321"/>
      <c r="I17" s="320"/>
      <c r="J17" s="319"/>
      <c r="K17" s="318"/>
      <c r="L17" s="317"/>
    </row>
    <row r="18" spans="1:12">
      <c r="A18" s="326">
        <v>10</v>
      </c>
      <c r="B18" s="325"/>
      <c r="C18" s="324"/>
      <c r="D18" s="323"/>
      <c r="E18" s="322"/>
      <c r="F18" s="321"/>
      <c r="G18" s="321"/>
      <c r="H18" s="321"/>
      <c r="I18" s="320"/>
      <c r="J18" s="319"/>
      <c r="K18" s="318"/>
      <c r="L18" s="317"/>
    </row>
    <row r="19" spans="1:12">
      <c r="A19" s="326">
        <v>11</v>
      </c>
      <c r="B19" s="325"/>
      <c r="C19" s="324"/>
      <c r="D19" s="323"/>
      <c r="E19" s="322"/>
      <c r="F19" s="321"/>
      <c r="G19" s="321"/>
      <c r="H19" s="321"/>
      <c r="I19" s="320"/>
      <c r="J19" s="319"/>
      <c r="K19" s="318"/>
      <c r="L19" s="317"/>
    </row>
    <row r="20" spans="1:12">
      <c r="A20" s="326">
        <v>12</v>
      </c>
      <c r="B20" s="325"/>
      <c r="C20" s="324"/>
      <c r="D20" s="323"/>
      <c r="E20" s="322"/>
      <c r="F20" s="321"/>
      <c r="G20" s="321"/>
      <c r="H20" s="321"/>
      <c r="I20" s="320"/>
      <c r="J20" s="319"/>
      <c r="K20" s="318"/>
      <c r="L20" s="317"/>
    </row>
    <row r="21" spans="1:12">
      <c r="A21" s="326">
        <v>13</v>
      </c>
      <c r="B21" s="325"/>
      <c r="C21" s="324"/>
      <c r="D21" s="323"/>
      <c r="E21" s="322"/>
      <c r="F21" s="321"/>
      <c r="G21" s="321"/>
      <c r="H21" s="321"/>
      <c r="I21" s="320"/>
      <c r="J21" s="319"/>
      <c r="K21" s="318"/>
      <c r="L21" s="317"/>
    </row>
    <row r="22" spans="1:12">
      <c r="A22" s="326">
        <v>14</v>
      </c>
      <c r="B22" s="325"/>
      <c r="C22" s="324"/>
      <c r="D22" s="323"/>
      <c r="E22" s="322"/>
      <c r="F22" s="321"/>
      <c r="G22" s="321"/>
      <c r="H22" s="321"/>
      <c r="I22" s="320"/>
      <c r="J22" s="319"/>
      <c r="K22" s="318"/>
      <c r="L22" s="317"/>
    </row>
    <row r="23" spans="1:12">
      <c r="A23" s="326">
        <v>15</v>
      </c>
      <c r="B23" s="325"/>
      <c r="C23" s="324"/>
      <c r="D23" s="323"/>
      <c r="E23" s="322"/>
      <c r="F23" s="321"/>
      <c r="G23" s="321"/>
      <c r="H23" s="321"/>
      <c r="I23" s="320"/>
      <c r="J23" s="319"/>
      <c r="K23" s="318"/>
      <c r="L23" s="317"/>
    </row>
    <row r="24" spans="1:12">
      <c r="A24" s="326">
        <v>16</v>
      </c>
      <c r="B24" s="325"/>
      <c r="C24" s="324"/>
      <c r="D24" s="323"/>
      <c r="E24" s="322"/>
      <c r="F24" s="321"/>
      <c r="G24" s="321"/>
      <c r="H24" s="321"/>
      <c r="I24" s="320"/>
      <c r="J24" s="319"/>
      <c r="K24" s="318"/>
      <c r="L24" s="317"/>
    </row>
    <row r="25" spans="1:12">
      <c r="A25" s="326">
        <v>17</v>
      </c>
      <c r="B25" s="325"/>
      <c r="C25" s="324"/>
      <c r="D25" s="323"/>
      <c r="E25" s="322"/>
      <c r="F25" s="321"/>
      <c r="G25" s="321"/>
      <c r="H25" s="321"/>
      <c r="I25" s="320"/>
      <c r="J25" s="319"/>
      <c r="K25" s="318"/>
      <c r="L25" s="317"/>
    </row>
    <row r="26" spans="1:12">
      <c r="A26" s="326">
        <v>18</v>
      </c>
      <c r="B26" s="325"/>
      <c r="C26" s="324"/>
      <c r="D26" s="323"/>
      <c r="E26" s="322"/>
      <c r="F26" s="321"/>
      <c r="G26" s="321"/>
      <c r="H26" s="321"/>
      <c r="I26" s="320"/>
      <c r="J26" s="319"/>
      <c r="K26" s="318"/>
      <c r="L26" s="317"/>
    </row>
    <row r="27" spans="1:12">
      <c r="A27" s="326">
        <v>19</v>
      </c>
      <c r="B27" s="325"/>
      <c r="C27" s="324"/>
      <c r="D27" s="323"/>
      <c r="E27" s="322"/>
      <c r="F27" s="321"/>
      <c r="G27" s="321"/>
      <c r="H27" s="321"/>
      <c r="I27" s="320"/>
      <c r="J27" s="319"/>
      <c r="K27" s="318"/>
      <c r="L27" s="317"/>
    </row>
    <row r="28" spans="1:12" ht="15.75" thickBot="1">
      <c r="A28" s="316" t="s">
        <v>276</v>
      </c>
      <c r="B28" s="315"/>
      <c r="C28" s="314"/>
      <c r="D28" s="313">
        <f>SUM(D9:D24)</f>
        <v>0</v>
      </c>
      <c r="E28" s="312"/>
      <c r="F28" s="311"/>
      <c r="G28" s="311"/>
      <c r="H28" s="311"/>
      <c r="I28" s="310"/>
      <c r="J28" s="309"/>
      <c r="K28" s="308"/>
      <c r="L28" s="307"/>
    </row>
    <row r="29" spans="1:12">
      <c r="A29" s="297"/>
      <c r="B29" s="298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>
      <c r="A30" s="297"/>
      <c r="B30" s="304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>
      <c r="A31" s="433" t="s">
        <v>433</v>
      </c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</row>
    <row r="32" spans="1:12" s="306" customFormat="1" ht="12.75">
      <c r="A32" s="433" t="s">
        <v>470</v>
      </c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</row>
    <row r="33" spans="1:12" s="306" customFormat="1" ht="12.75">
      <c r="A33" s="433"/>
      <c r="B33" s="433"/>
      <c r="C33" s="433"/>
      <c r="D33" s="433"/>
      <c r="E33" s="433"/>
      <c r="F33" s="433"/>
      <c r="G33" s="433"/>
      <c r="H33" s="433"/>
      <c r="I33" s="433"/>
      <c r="J33" s="433"/>
      <c r="K33" s="433"/>
      <c r="L33" s="433"/>
    </row>
    <row r="34" spans="1:12" s="305" customFormat="1">
      <c r="A34" s="433" t="s">
        <v>469</v>
      </c>
      <c r="B34" s="433"/>
      <c r="C34" s="433"/>
      <c r="D34" s="433"/>
      <c r="E34" s="433"/>
      <c r="F34" s="433"/>
      <c r="G34" s="433"/>
      <c r="H34" s="433"/>
      <c r="I34" s="433"/>
      <c r="J34" s="433"/>
      <c r="K34" s="433"/>
      <c r="L34" s="433"/>
    </row>
    <row r="35" spans="1:12" s="305" customFormat="1">
      <c r="A35" s="433"/>
      <c r="B35" s="433"/>
      <c r="C35" s="433"/>
      <c r="D35" s="433"/>
      <c r="E35" s="433"/>
      <c r="F35" s="433"/>
      <c r="G35" s="433"/>
      <c r="H35" s="433"/>
      <c r="I35" s="433"/>
      <c r="J35" s="433"/>
      <c r="K35" s="433"/>
      <c r="L35" s="433"/>
    </row>
    <row r="36" spans="1:12" s="305" customFormat="1">
      <c r="A36" s="433" t="s">
        <v>468</v>
      </c>
      <c r="B36" s="433"/>
      <c r="C36" s="433"/>
      <c r="D36" s="433"/>
      <c r="E36" s="433"/>
      <c r="F36" s="433"/>
      <c r="G36" s="433"/>
      <c r="H36" s="433"/>
      <c r="I36" s="433"/>
      <c r="J36" s="433"/>
      <c r="K36" s="433"/>
      <c r="L36" s="433"/>
    </row>
    <row r="37" spans="1:12" s="305" customFormat="1">
      <c r="A37" s="297"/>
      <c r="B37" s="298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>
      <c r="A38" s="297"/>
      <c r="B38" s="304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 s="305" customFormat="1">
      <c r="A39" s="297"/>
      <c r="B39" s="298"/>
      <c r="C39" s="297"/>
      <c r="D39" s="298"/>
      <c r="E39" s="297"/>
      <c r="F39" s="298"/>
      <c r="G39" s="297"/>
      <c r="H39" s="298"/>
      <c r="I39" s="297"/>
      <c r="J39" s="298"/>
      <c r="K39" s="297"/>
      <c r="L39" s="298"/>
    </row>
    <row r="40" spans="1:12">
      <c r="A40" s="297"/>
      <c r="B40" s="304"/>
      <c r="C40" s="297"/>
      <c r="D40" s="304"/>
      <c r="E40" s="297"/>
      <c r="F40" s="304"/>
      <c r="G40" s="297"/>
      <c r="H40" s="304"/>
      <c r="I40" s="297"/>
      <c r="J40" s="304"/>
      <c r="K40" s="297"/>
      <c r="L40" s="304"/>
    </row>
    <row r="41" spans="1:12" s="299" customFormat="1">
      <c r="A41" s="439" t="s">
        <v>107</v>
      </c>
      <c r="B41" s="439"/>
      <c r="C41" s="298"/>
      <c r="D41" s="297"/>
      <c r="E41" s="298"/>
      <c r="F41" s="298"/>
      <c r="G41" s="297"/>
      <c r="H41" s="298"/>
      <c r="I41" s="298"/>
      <c r="J41" s="297"/>
      <c r="K41" s="298"/>
      <c r="L41" s="297"/>
    </row>
    <row r="42" spans="1:12" s="299" customFormat="1">
      <c r="A42" s="298"/>
      <c r="B42" s="297"/>
      <c r="C42" s="302"/>
      <c r="D42" s="303"/>
      <c r="E42" s="302"/>
      <c r="F42" s="298"/>
      <c r="G42" s="297"/>
      <c r="H42" s="301"/>
      <c r="I42" s="298"/>
      <c r="J42" s="297"/>
      <c r="K42" s="298"/>
      <c r="L42" s="297"/>
    </row>
    <row r="43" spans="1:12" s="299" customFormat="1" ht="15" customHeight="1">
      <c r="A43" s="298"/>
      <c r="B43" s="297"/>
      <c r="C43" s="432" t="s">
        <v>268</v>
      </c>
      <c r="D43" s="432"/>
      <c r="E43" s="432"/>
      <c r="F43" s="298"/>
      <c r="G43" s="297"/>
      <c r="H43" s="437" t="s">
        <v>467</v>
      </c>
      <c r="I43" s="300"/>
      <c r="J43" s="297"/>
      <c r="K43" s="298"/>
      <c r="L43" s="297"/>
    </row>
    <row r="44" spans="1:12" s="299" customFormat="1">
      <c r="A44" s="298"/>
      <c r="B44" s="297"/>
      <c r="C44" s="298"/>
      <c r="D44" s="297"/>
      <c r="E44" s="298"/>
      <c r="F44" s="298"/>
      <c r="G44" s="297"/>
      <c r="H44" s="438"/>
      <c r="I44" s="300"/>
      <c r="J44" s="297"/>
      <c r="K44" s="298"/>
      <c r="L44" s="297"/>
    </row>
    <row r="45" spans="1:12" s="296" customFormat="1">
      <c r="A45" s="298"/>
      <c r="B45" s="297"/>
      <c r="C45" s="432" t="s">
        <v>139</v>
      </c>
      <c r="D45" s="432"/>
      <c r="E45" s="432"/>
      <c r="F45" s="298"/>
      <c r="G45" s="297"/>
      <c r="H45" s="298"/>
      <c r="I45" s="298"/>
      <c r="J45" s="297"/>
      <c r="K45" s="298"/>
      <c r="L45" s="297"/>
    </row>
    <row r="46" spans="1:12" s="296" customFormat="1">
      <c r="E46" s="294"/>
    </row>
    <row r="47" spans="1:12" s="296" customFormat="1">
      <c r="E47" s="294"/>
    </row>
    <row r="48" spans="1:12" s="296" customFormat="1">
      <c r="E48" s="294"/>
    </row>
    <row r="49" spans="5:5" s="296" customFormat="1">
      <c r="E49" s="294"/>
    </row>
    <row r="50" spans="5:5" s="29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302</v>
      </c>
      <c r="B1" s="115"/>
      <c r="C1" s="442" t="s">
        <v>109</v>
      </c>
      <c r="D1" s="442"/>
      <c r="E1" s="154"/>
    </row>
    <row r="2" spans="1:12">
      <c r="A2" s="77" t="s">
        <v>140</v>
      </c>
      <c r="B2" s="115"/>
      <c r="C2" s="440" t="s">
        <v>571</v>
      </c>
      <c r="D2" s="441"/>
      <c r="E2" s="154"/>
    </row>
    <row r="3" spans="1:12">
      <c r="A3" s="77"/>
      <c r="B3" s="115"/>
      <c r="C3" s="376"/>
      <c r="D3" s="376"/>
      <c r="E3" s="154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საქ. ძალოვან ვეტერანთა და პატრიოტთა პოლიტიკური მოძრაობა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75"/>
      <c r="B7" s="375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5"/>
      <c r="D15" s="36"/>
      <c r="E15" s="154"/>
    </row>
    <row r="16" spans="1:12" ht="17.25" customHeight="1">
      <c r="A16" s="17" t="s">
        <v>99</v>
      </c>
      <c r="B16" s="17" t="s">
        <v>62</v>
      </c>
      <c r="C16" s="35"/>
      <c r="D16" s="36"/>
      <c r="E16" s="154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>
      <c r="A18" s="17" t="s">
        <v>12</v>
      </c>
      <c r="B18" s="17" t="s">
        <v>250</v>
      </c>
      <c r="C18" s="37"/>
      <c r="D18" s="38"/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30">
      <c r="A20" s="17" t="s">
        <v>281</v>
      </c>
      <c r="B20" s="17" t="s">
        <v>22</v>
      </c>
      <c r="C20" s="37"/>
      <c r="D20" s="40"/>
      <c r="E20" s="154"/>
    </row>
    <row r="21" spans="1:5">
      <c r="A21" s="17" t="s">
        <v>282</v>
      </c>
      <c r="B21" s="17" t="s">
        <v>15</v>
      </c>
      <c r="C21" s="37"/>
      <c r="D21" s="40"/>
      <c r="E21" s="154"/>
    </row>
    <row r="22" spans="1:5">
      <c r="A22" s="17" t="s">
        <v>283</v>
      </c>
      <c r="B22" s="17" t="s">
        <v>16</v>
      </c>
      <c r="C22" s="37"/>
      <c r="D22" s="40"/>
      <c r="E22" s="154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285</v>
      </c>
      <c r="B24" s="18" t="s">
        <v>18</v>
      </c>
      <c r="C24" s="37"/>
      <c r="D24" s="40"/>
      <c r="E24" s="154"/>
    </row>
    <row r="25" spans="1:5" ht="16.5" customHeight="1">
      <c r="A25" s="18" t="s">
        <v>286</v>
      </c>
      <c r="B25" s="18" t="s">
        <v>19</v>
      </c>
      <c r="C25" s="37"/>
      <c r="D25" s="40"/>
      <c r="E25" s="154"/>
    </row>
    <row r="26" spans="1:5" ht="16.5" customHeight="1">
      <c r="A26" s="18" t="s">
        <v>287</v>
      </c>
      <c r="B26" s="18" t="s">
        <v>20</v>
      </c>
      <c r="C26" s="37"/>
      <c r="D26" s="40"/>
      <c r="E26" s="154"/>
    </row>
    <row r="27" spans="1:5" ht="16.5" customHeight="1">
      <c r="A27" s="18" t="s">
        <v>288</v>
      </c>
      <c r="B27" s="18" t="s">
        <v>23</v>
      </c>
      <c r="C27" s="37"/>
      <c r="D27" s="41"/>
      <c r="E27" s="154"/>
    </row>
    <row r="28" spans="1:5">
      <c r="A28" s="17" t="s">
        <v>289</v>
      </c>
      <c r="B28" s="17" t="s">
        <v>21</v>
      </c>
      <c r="C28" s="37"/>
      <c r="D28" s="41"/>
      <c r="E28" s="154"/>
    </row>
    <row r="29" spans="1:5">
      <c r="A29" s="16" t="s">
        <v>34</v>
      </c>
      <c r="B29" s="16" t="s">
        <v>3</v>
      </c>
      <c r="C29" s="33"/>
      <c r="D29" s="34"/>
      <c r="E29" s="154"/>
    </row>
    <row r="30" spans="1:5">
      <c r="A30" s="16" t="s">
        <v>35</v>
      </c>
      <c r="B30" s="16" t="s">
        <v>4</v>
      </c>
      <c r="C30" s="33"/>
      <c r="D30" s="34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290</v>
      </c>
      <c r="B33" s="17" t="s">
        <v>56</v>
      </c>
      <c r="C33" s="33"/>
      <c r="D33" s="34"/>
      <c r="E33" s="154"/>
    </row>
    <row r="34" spans="1:5">
      <c r="A34" s="17" t="s">
        <v>291</v>
      </c>
      <c r="B34" s="17" t="s">
        <v>55</v>
      </c>
      <c r="C34" s="33"/>
      <c r="D34" s="34"/>
      <c r="E34" s="154"/>
    </row>
    <row r="35" spans="1:5">
      <c r="A35" s="16" t="s">
        <v>38</v>
      </c>
      <c r="B35" s="16" t="s">
        <v>49</v>
      </c>
      <c r="C35" s="33"/>
      <c r="D35" s="34"/>
      <c r="E35" s="154"/>
    </row>
    <row r="36" spans="1:5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>
      <c r="A37" s="17" t="s">
        <v>355</v>
      </c>
      <c r="B37" s="17" t="s">
        <v>359</v>
      </c>
      <c r="C37" s="33"/>
      <c r="D37" s="33"/>
      <c r="E37" s="154"/>
    </row>
    <row r="38" spans="1:5">
      <c r="A38" s="17" t="s">
        <v>356</v>
      </c>
      <c r="B38" s="17" t="s">
        <v>360</v>
      </c>
      <c r="C38" s="33"/>
      <c r="D38" s="33"/>
      <c r="E38" s="154"/>
    </row>
    <row r="39" spans="1:5">
      <c r="A39" s="17" t="s">
        <v>357</v>
      </c>
      <c r="B39" s="17" t="s">
        <v>363</v>
      </c>
      <c r="C39" s="33"/>
      <c r="D39" s="34"/>
      <c r="E39" s="154"/>
    </row>
    <row r="40" spans="1:5">
      <c r="A40" s="17" t="s">
        <v>362</v>
      </c>
      <c r="B40" s="17" t="s">
        <v>364</v>
      </c>
      <c r="C40" s="33"/>
      <c r="D40" s="34"/>
      <c r="E40" s="154"/>
    </row>
    <row r="41" spans="1:5">
      <c r="A41" s="17" t="s">
        <v>365</v>
      </c>
      <c r="B41" s="17" t="s">
        <v>499</v>
      </c>
      <c r="C41" s="33"/>
      <c r="D41" s="34"/>
      <c r="E41" s="154"/>
    </row>
    <row r="42" spans="1:5">
      <c r="A42" s="17" t="s">
        <v>500</v>
      </c>
      <c r="B42" s="17" t="s">
        <v>361</v>
      </c>
      <c r="C42" s="33"/>
      <c r="D42" s="34"/>
      <c r="E42" s="154"/>
    </row>
    <row r="43" spans="1:5" ht="30">
      <c r="A43" s="16" t="s">
        <v>40</v>
      </c>
      <c r="B43" s="16" t="s">
        <v>28</v>
      </c>
      <c r="C43" s="33"/>
      <c r="D43" s="34"/>
      <c r="E43" s="154"/>
    </row>
    <row r="44" spans="1:5">
      <c r="A44" s="16" t="s">
        <v>41</v>
      </c>
      <c r="B44" s="16" t="s">
        <v>24</v>
      </c>
      <c r="C44" s="33"/>
      <c r="D44" s="34"/>
      <c r="E44" s="154"/>
    </row>
    <row r="45" spans="1:5">
      <c r="A45" s="16" t="s">
        <v>42</v>
      </c>
      <c r="B45" s="16" t="s">
        <v>25</v>
      </c>
      <c r="C45" s="33"/>
      <c r="D45" s="34"/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371</v>
      </c>
      <c r="B48" s="98" t="s">
        <v>374</v>
      </c>
      <c r="C48" s="33"/>
      <c r="D48" s="34"/>
      <c r="E48" s="154"/>
    </row>
    <row r="49" spans="1:5">
      <c r="A49" s="98" t="s">
        <v>372</v>
      </c>
      <c r="B49" s="98" t="s">
        <v>373</v>
      </c>
      <c r="C49" s="33"/>
      <c r="D49" s="34"/>
      <c r="E49" s="154"/>
    </row>
    <row r="50" spans="1:5">
      <c r="A50" s="98" t="s">
        <v>375</v>
      </c>
      <c r="B50" s="98" t="s">
        <v>376</v>
      </c>
      <c r="C50" s="33"/>
      <c r="D50" s="34"/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/>
      <c r="D52" s="34"/>
      <c r="E52" s="154"/>
    </row>
    <row r="53" spans="1:5" ht="30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3"/>
      <c r="D54" s="34"/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417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297</v>
      </c>
      <c r="B59" s="46" t="s">
        <v>52</v>
      </c>
      <c r="C59" s="37"/>
      <c r="D59" s="40"/>
      <c r="E59" s="154"/>
    </row>
    <row r="60" spans="1:5" ht="30">
      <c r="A60" s="16" t="s">
        <v>298</v>
      </c>
      <c r="B60" s="46" t="s">
        <v>54</v>
      </c>
      <c r="C60" s="37"/>
      <c r="D60" s="40"/>
      <c r="E60" s="154"/>
    </row>
    <row r="61" spans="1:5">
      <c r="A61" s="16" t="s">
        <v>299</v>
      </c>
      <c r="B61" s="46" t="s">
        <v>53</v>
      </c>
      <c r="C61" s="40"/>
      <c r="D61" s="40"/>
      <c r="E61" s="154"/>
    </row>
    <row r="62" spans="1:5">
      <c r="A62" s="16" t="s">
        <v>300</v>
      </c>
      <c r="B62" s="46" t="s">
        <v>27</v>
      </c>
      <c r="C62" s="37"/>
      <c r="D62" s="40"/>
      <c r="E62" s="154"/>
    </row>
    <row r="63" spans="1:5">
      <c r="A63" s="16" t="s">
        <v>337</v>
      </c>
      <c r="B63" s="218" t="s">
        <v>338</v>
      </c>
      <c r="C63" s="37"/>
      <c r="D63" s="219"/>
      <c r="E63" s="154"/>
    </row>
    <row r="64" spans="1:5">
      <c r="A64" s="13">
        <v>2</v>
      </c>
      <c r="B64" s="47" t="s">
        <v>106</v>
      </c>
      <c r="C64" s="285"/>
      <c r="D64" s="119">
        <f>SUM(D65:D70)</f>
        <v>0</v>
      </c>
      <c r="E64" s="154"/>
    </row>
    <row r="65" spans="1:5">
      <c r="A65" s="15">
        <v>2.1</v>
      </c>
      <c r="B65" s="48" t="s">
        <v>100</v>
      </c>
      <c r="C65" s="285"/>
      <c r="D65" s="42"/>
      <c r="E65" s="154"/>
    </row>
    <row r="66" spans="1:5">
      <c r="A66" s="15">
        <v>2.2000000000000002</v>
      </c>
      <c r="B66" s="48" t="s">
        <v>104</v>
      </c>
      <c r="C66" s="287"/>
      <c r="D66" s="43"/>
      <c r="E66" s="154"/>
    </row>
    <row r="67" spans="1:5">
      <c r="A67" s="15">
        <v>2.2999999999999998</v>
      </c>
      <c r="B67" s="48" t="s">
        <v>103</v>
      </c>
      <c r="C67" s="287"/>
      <c r="D67" s="43"/>
      <c r="E67" s="154"/>
    </row>
    <row r="68" spans="1:5">
      <c r="A68" s="15">
        <v>2.4</v>
      </c>
      <c r="B68" s="48" t="s">
        <v>105</v>
      </c>
      <c r="C68" s="287"/>
      <c r="D68" s="43"/>
      <c r="E68" s="154"/>
    </row>
    <row r="69" spans="1:5">
      <c r="A69" s="15">
        <v>2.5</v>
      </c>
      <c r="B69" s="48" t="s">
        <v>101</v>
      </c>
      <c r="C69" s="287"/>
      <c r="D69" s="43"/>
      <c r="E69" s="154"/>
    </row>
    <row r="70" spans="1:5">
      <c r="A70" s="15">
        <v>2.6</v>
      </c>
      <c r="B70" s="48" t="s">
        <v>102</v>
      </c>
      <c r="C70" s="287"/>
      <c r="D70" s="43"/>
      <c r="E70" s="154"/>
    </row>
    <row r="71" spans="1:5" s="2" customFormat="1">
      <c r="A71" s="13">
        <v>3</v>
      </c>
      <c r="B71" s="283" t="s">
        <v>451</v>
      </c>
      <c r="C71" s="286"/>
      <c r="D71" s="284"/>
      <c r="E71" s="106"/>
    </row>
    <row r="72" spans="1:5" s="2" customFormat="1">
      <c r="A72" s="13">
        <v>4</v>
      </c>
      <c r="B72" s="13" t="s">
        <v>252</v>
      </c>
      <c r="C72" s="286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81" t="s">
        <v>279</v>
      </c>
      <c r="C75" s="8"/>
      <c r="D75" s="86"/>
      <c r="E75" s="106"/>
    </row>
    <row r="76" spans="1:5" s="2" customFormat="1">
      <c r="A76" s="385"/>
      <c r="B76" s="385"/>
      <c r="C76" s="12"/>
      <c r="D76" s="12"/>
      <c r="E76" s="106"/>
    </row>
    <row r="77" spans="1:5" s="2" customFormat="1">
      <c r="A77" s="445" t="s">
        <v>501</v>
      </c>
      <c r="B77" s="445"/>
      <c r="C77" s="445"/>
      <c r="D77" s="445"/>
      <c r="E77" s="106"/>
    </row>
    <row r="78" spans="1:5" s="2" customFormat="1">
      <c r="A78" s="385"/>
      <c r="B78" s="385"/>
      <c r="C78" s="12"/>
      <c r="D78" s="12"/>
      <c r="E78" s="106"/>
    </row>
    <row r="79" spans="1:5" s="23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502</v>
      </c>
      <c r="D83" s="12"/>
      <c r="E83"/>
      <c r="F83"/>
      <c r="G83"/>
      <c r="H83"/>
      <c r="I83"/>
    </row>
    <row r="84" spans="1:9" s="2" customFormat="1">
      <c r="A84"/>
      <c r="B84" s="453" t="s">
        <v>503</v>
      </c>
      <c r="C84" s="453"/>
      <c r="D84" s="453"/>
      <c r="E84"/>
      <c r="F84"/>
      <c r="G84"/>
      <c r="H84"/>
      <c r="I84"/>
    </row>
    <row r="85" spans="1:9" customFormat="1" ht="12.75">
      <c r="B85" s="66" t="s">
        <v>504</v>
      </c>
    </row>
    <row r="86" spans="1:9" s="2" customFormat="1">
      <c r="A86" s="11"/>
      <c r="B86" s="453" t="s">
        <v>505</v>
      </c>
      <c r="C86" s="453"/>
      <c r="D86" s="453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6" width="6.5703125" style="2" customWidth="1"/>
    <col min="7" max="16384" width="9.140625" style="2"/>
  </cols>
  <sheetData>
    <row r="1" spans="1:5" s="6" customFormat="1">
      <c r="A1" s="75" t="s">
        <v>334</v>
      </c>
      <c r="B1" s="78"/>
      <c r="C1" s="442" t="s">
        <v>109</v>
      </c>
      <c r="D1" s="442"/>
      <c r="E1" s="92"/>
    </row>
    <row r="2" spans="1:5" s="6" customFormat="1">
      <c r="A2" s="75" t="s">
        <v>328</v>
      </c>
      <c r="B2" s="78"/>
      <c r="C2" s="440" t="s">
        <v>571</v>
      </c>
      <c r="D2" s="440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7" t="s">
        <v>420</v>
      </c>
    </row>
    <row r="30" spans="1:5">
      <c r="A30" s="217"/>
    </row>
    <row r="31" spans="1:5">
      <c r="A31" s="217" t="s">
        <v>352</v>
      </c>
    </row>
    <row r="32" spans="1:5" s="23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8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476</v>
      </c>
      <c r="B1" s="75"/>
      <c r="C1" s="78"/>
      <c r="D1" s="78"/>
      <c r="E1" s="78"/>
      <c r="F1" s="78"/>
      <c r="G1" s="292"/>
      <c r="H1" s="292"/>
      <c r="I1" s="442" t="s">
        <v>109</v>
      </c>
      <c r="J1" s="442"/>
    </row>
    <row r="2" spans="1:10" ht="15">
      <c r="A2" s="77" t="s">
        <v>140</v>
      </c>
      <c r="B2" s="75"/>
      <c r="C2" s="78"/>
      <c r="D2" s="78"/>
      <c r="E2" s="78"/>
      <c r="F2" s="78"/>
      <c r="G2" s="292"/>
      <c r="H2" s="292"/>
      <c r="I2" s="440" t="s">
        <v>571</v>
      </c>
      <c r="J2" s="440"/>
    </row>
    <row r="3" spans="1:10" ht="15">
      <c r="A3" s="77"/>
      <c r="B3" s="77"/>
      <c r="C3" s="75"/>
      <c r="D3" s="75"/>
      <c r="E3" s="75"/>
      <c r="F3" s="75"/>
      <c r="G3" s="292"/>
      <c r="H3" s="292"/>
      <c r="I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91"/>
      <c r="B7" s="291"/>
      <c r="C7" s="291"/>
      <c r="D7" s="291"/>
      <c r="E7" s="291"/>
      <c r="F7" s="291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3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>
      <c r="A27" s="232" t="s">
        <v>477</v>
      </c>
      <c r="B27" s="232"/>
      <c r="C27" s="231"/>
      <c r="D27" s="231"/>
      <c r="E27" s="231"/>
      <c r="F27" s="231"/>
      <c r="G27" s="231"/>
      <c r="H27" s="186"/>
      <c r="I27" s="186"/>
    </row>
    <row r="28" spans="1:9" ht="15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 ht="15">
      <c r="A29" s="232"/>
      <c r="B29" s="232"/>
      <c r="C29" s="186"/>
      <c r="D29" s="186"/>
      <c r="E29" s="186"/>
      <c r="F29" s="186"/>
      <c r="G29" s="186"/>
      <c r="H29" s="186"/>
      <c r="I29" s="186"/>
    </row>
    <row r="30" spans="1:9" ht="15">
      <c r="A30" s="232"/>
      <c r="B30" s="232"/>
      <c r="C30" s="186"/>
      <c r="D30" s="186"/>
      <c r="E30" s="186"/>
      <c r="F30" s="186"/>
      <c r="G30" s="186"/>
      <c r="H30" s="186"/>
      <c r="I30" s="186"/>
    </row>
    <row r="31" spans="1:9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395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394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478</v>
      </c>
      <c r="B1" s="78"/>
      <c r="C1" s="78"/>
      <c r="D1" s="78"/>
      <c r="E1" s="78"/>
      <c r="F1" s="78"/>
      <c r="G1" s="442" t="s">
        <v>109</v>
      </c>
      <c r="H1" s="442"/>
      <c r="I1" s="390"/>
    </row>
    <row r="2" spans="1:9" ht="15">
      <c r="A2" s="77" t="s">
        <v>140</v>
      </c>
      <c r="B2" s="78"/>
      <c r="C2" s="78"/>
      <c r="D2" s="78"/>
      <c r="E2" s="78"/>
      <c r="F2" s="78"/>
      <c r="G2" s="440" t="s">
        <v>571</v>
      </c>
      <c r="H2" s="440"/>
      <c r="I2" s="77"/>
    </row>
    <row r="3" spans="1:9" ht="15">
      <c r="A3" s="77"/>
      <c r="B3" s="77"/>
      <c r="C3" s="77"/>
      <c r="D3" s="77"/>
      <c r="E3" s="77"/>
      <c r="F3" s="77"/>
      <c r="G3" s="292"/>
      <c r="H3" s="292"/>
      <c r="I3" s="390"/>
    </row>
    <row r="4" spans="1:9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91"/>
      <c r="B7" s="291"/>
      <c r="C7" s="291"/>
      <c r="D7" s="291"/>
      <c r="E7" s="291"/>
      <c r="F7" s="291"/>
      <c r="G7" s="79"/>
      <c r="H7" s="79"/>
      <c r="I7" s="390"/>
    </row>
    <row r="8" spans="1:9" ht="45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7"/>
      <c r="B9" s="388"/>
      <c r="C9" s="99"/>
      <c r="D9" s="99"/>
      <c r="E9" s="99"/>
      <c r="F9" s="99"/>
      <c r="G9" s="99"/>
      <c r="H9" s="4"/>
      <c r="I9" s="4"/>
    </row>
    <row r="10" spans="1:9" ht="15">
      <c r="A10" s="387"/>
      <c r="B10" s="388"/>
      <c r="C10" s="99"/>
      <c r="D10" s="99"/>
      <c r="E10" s="99"/>
      <c r="F10" s="99"/>
      <c r="G10" s="99"/>
      <c r="H10" s="4"/>
      <c r="I10" s="4"/>
    </row>
    <row r="11" spans="1:9" ht="15">
      <c r="A11" s="387"/>
      <c r="B11" s="388"/>
      <c r="C11" s="88"/>
      <c r="D11" s="88"/>
      <c r="E11" s="88"/>
      <c r="F11" s="88"/>
      <c r="G11" s="88"/>
      <c r="H11" s="4"/>
      <c r="I11" s="4"/>
    </row>
    <row r="12" spans="1:9" ht="15">
      <c r="A12" s="387"/>
      <c r="B12" s="388"/>
      <c r="C12" s="88"/>
      <c r="D12" s="88"/>
      <c r="E12" s="88"/>
      <c r="F12" s="88"/>
      <c r="G12" s="88"/>
      <c r="H12" s="4"/>
      <c r="I12" s="4"/>
    </row>
    <row r="13" spans="1:9" ht="15">
      <c r="A13" s="387"/>
      <c r="B13" s="388"/>
      <c r="C13" s="88"/>
      <c r="D13" s="88"/>
      <c r="E13" s="88"/>
      <c r="F13" s="88"/>
      <c r="G13" s="88"/>
      <c r="H13" s="4"/>
      <c r="I13" s="4"/>
    </row>
    <row r="14" spans="1:9" ht="15">
      <c r="A14" s="387"/>
      <c r="B14" s="388"/>
      <c r="C14" s="88"/>
      <c r="D14" s="88"/>
      <c r="E14" s="88"/>
      <c r="F14" s="88"/>
      <c r="G14" s="88"/>
      <c r="H14" s="4"/>
      <c r="I14" s="4"/>
    </row>
    <row r="15" spans="1:9" ht="15">
      <c r="A15" s="387"/>
      <c r="B15" s="388"/>
      <c r="C15" s="88"/>
      <c r="D15" s="88"/>
      <c r="E15" s="88"/>
      <c r="F15" s="88"/>
      <c r="G15" s="88"/>
      <c r="H15" s="4"/>
      <c r="I15" s="4"/>
    </row>
    <row r="16" spans="1:9" ht="15">
      <c r="A16" s="387"/>
      <c r="B16" s="388"/>
      <c r="C16" s="88"/>
      <c r="D16" s="88"/>
      <c r="E16" s="88"/>
      <c r="F16" s="88"/>
      <c r="G16" s="88"/>
      <c r="H16" s="4"/>
      <c r="I16" s="4"/>
    </row>
    <row r="17" spans="1:9" ht="15">
      <c r="A17" s="387"/>
      <c r="B17" s="388"/>
      <c r="C17" s="88"/>
      <c r="D17" s="88"/>
      <c r="E17" s="88"/>
      <c r="F17" s="88"/>
      <c r="G17" s="88"/>
      <c r="H17" s="4"/>
      <c r="I17" s="4"/>
    </row>
    <row r="18" spans="1:9" ht="15">
      <c r="A18" s="387"/>
      <c r="B18" s="388"/>
      <c r="C18" s="88"/>
      <c r="D18" s="88"/>
      <c r="E18" s="88"/>
      <c r="F18" s="88"/>
      <c r="G18" s="88"/>
      <c r="H18" s="4"/>
      <c r="I18" s="4"/>
    </row>
    <row r="19" spans="1:9" ht="15">
      <c r="A19" s="387"/>
      <c r="B19" s="388"/>
      <c r="C19" s="88"/>
      <c r="D19" s="88"/>
      <c r="E19" s="88"/>
      <c r="F19" s="88"/>
      <c r="G19" s="88"/>
      <c r="H19" s="4"/>
      <c r="I19" s="4"/>
    </row>
    <row r="20" spans="1:9" ht="15">
      <c r="A20" s="387"/>
      <c r="B20" s="388"/>
      <c r="C20" s="88"/>
      <c r="D20" s="88"/>
      <c r="E20" s="88"/>
      <c r="F20" s="88"/>
      <c r="G20" s="88"/>
      <c r="H20" s="4"/>
      <c r="I20" s="4"/>
    </row>
    <row r="21" spans="1:9" ht="15">
      <c r="A21" s="387"/>
      <c r="B21" s="388"/>
      <c r="C21" s="88"/>
      <c r="D21" s="88"/>
      <c r="E21" s="88"/>
      <c r="F21" s="88"/>
      <c r="G21" s="88"/>
      <c r="H21" s="4"/>
      <c r="I21" s="4"/>
    </row>
    <row r="22" spans="1:9" ht="15">
      <c r="A22" s="387"/>
      <c r="B22" s="388"/>
      <c r="C22" s="88"/>
      <c r="D22" s="88"/>
      <c r="E22" s="88"/>
      <c r="F22" s="88"/>
      <c r="G22" s="88"/>
      <c r="H22" s="4"/>
      <c r="I22" s="4"/>
    </row>
    <row r="23" spans="1:9" ht="15">
      <c r="A23" s="387"/>
      <c r="B23" s="388"/>
      <c r="C23" s="88"/>
      <c r="D23" s="88"/>
      <c r="E23" s="88"/>
      <c r="F23" s="88"/>
      <c r="G23" s="88"/>
      <c r="H23" s="4"/>
      <c r="I23" s="4"/>
    </row>
    <row r="24" spans="1:9" ht="15">
      <c r="A24" s="387"/>
      <c r="B24" s="388"/>
      <c r="C24" s="88"/>
      <c r="D24" s="88"/>
      <c r="E24" s="88"/>
      <c r="F24" s="88"/>
      <c r="G24" s="88"/>
      <c r="H24" s="4"/>
      <c r="I24" s="4"/>
    </row>
    <row r="25" spans="1:9" ht="15">
      <c r="A25" s="387"/>
      <c r="B25" s="388"/>
      <c r="C25" s="88"/>
      <c r="D25" s="88"/>
      <c r="E25" s="88"/>
      <c r="F25" s="88"/>
      <c r="G25" s="88"/>
      <c r="H25" s="4"/>
      <c r="I25" s="4"/>
    </row>
    <row r="26" spans="1:9" ht="15">
      <c r="A26" s="387"/>
      <c r="B26" s="388"/>
      <c r="C26" s="88"/>
      <c r="D26" s="88"/>
      <c r="E26" s="88"/>
      <c r="F26" s="88"/>
      <c r="G26" s="88"/>
      <c r="H26" s="4"/>
      <c r="I26" s="4"/>
    </row>
    <row r="27" spans="1:9" ht="15">
      <c r="A27" s="387"/>
      <c r="B27" s="388"/>
      <c r="C27" s="88"/>
      <c r="D27" s="88"/>
      <c r="E27" s="88"/>
      <c r="F27" s="88"/>
      <c r="G27" s="88"/>
      <c r="H27" s="4"/>
      <c r="I27" s="4"/>
    </row>
    <row r="28" spans="1:9" ht="15">
      <c r="A28" s="387"/>
      <c r="B28" s="388"/>
      <c r="C28" s="88"/>
      <c r="D28" s="88"/>
      <c r="E28" s="88"/>
      <c r="F28" s="88"/>
      <c r="G28" s="88"/>
      <c r="H28" s="4"/>
      <c r="I28" s="4"/>
    </row>
    <row r="29" spans="1:9" ht="15">
      <c r="A29" s="387"/>
      <c r="B29" s="388"/>
      <c r="C29" s="88"/>
      <c r="D29" s="88"/>
      <c r="E29" s="88"/>
      <c r="F29" s="88"/>
      <c r="G29" s="88"/>
      <c r="H29" s="4"/>
      <c r="I29" s="4"/>
    </row>
    <row r="30" spans="1:9" ht="15">
      <c r="A30" s="387"/>
      <c r="B30" s="388"/>
      <c r="C30" s="88"/>
      <c r="D30" s="88"/>
      <c r="E30" s="88"/>
      <c r="F30" s="88"/>
      <c r="G30" s="88"/>
      <c r="H30" s="4"/>
      <c r="I30" s="4"/>
    </row>
    <row r="31" spans="1:9" ht="15">
      <c r="A31" s="387"/>
      <c r="B31" s="388"/>
      <c r="C31" s="88"/>
      <c r="D31" s="88"/>
      <c r="E31" s="88"/>
      <c r="F31" s="88"/>
      <c r="G31" s="88"/>
      <c r="H31" s="4"/>
      <c r="I31" s="4"/>
    </row>
    <row r="32" spans="1:9" ht="15">
      <c r="A32" s="387"/>
      <c r="B32" s="388"/>
      <c r="C32" s="88"/>
      <c r="D32" s="88"/>
      <c r="E32" s="88"/>
      <c r="F32" s="88"/>
      <c r="G32" s="88"/>
      <c r="H32" s="4"/>
      <c r="I32" s="4"/>
    </row>
    <row r="33" spans="1:9" ht="15">
      <c r="A33" s="387"/>
      <c r="B33" s="388"/>
      <c r="C33" s="88"/>
      <c r="D33" s="88"/>
      <c r="E33" s="88"/>
      <c r="F33" s="88"/>
      <c r="G33" s="88"/>
      <c r="H33" s="4"/>
      <c r="I33" s="4"/>
    </row>
    <row r="34" spans="1:9" ht="15">
      <c r="A34" s="387"/>
      <c r="B34" s="389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7" t="s">
        <v>479</v>
      </c>
      <c r="B36" s="44"/>
      <c r="C36" s="44"/>
      <c r="D36" s="44"/>
      <c r="E36" s="44"/>
      <c r="F36" s="44"/>
      <c r="G36" s="2"/>
      <c r="H36" s="2"/>
    </row>
    <row r="37" spans="1:9" ht="15">
      <c r="A37" s="217"/>
      <c r="B37" s="44"/>
      <c r="C37" s="44"/>
      <c r="D37" s="44"/>
      <c r="E37" s="44"/>
      <c r="F37" s="44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480</v>
      </c>
      <c r="B1" s="75"/>
      <c r="C1" s="78"/>
      <c r="D1" s="78"/>
      <c r="E1" s="78"/>
      <c r="F1" s="78"/>
      <c r="G1" s="442" t="s">
        <v>109</v>
      </c>
      <c r="H1" s="442"/>
    </row>
    <row r="2" spans="1:10" ht="15">
      <c r="A2" s="77" t="s">
        <v>140</v>
      </c>
      <c r="B2" s="75"/>
      <c r="C2" s="78"/>
      <c r="D2" s="78"/>
      <c r="E2" s="78"/>
      <c r="F2" s="78"/>
      <c r="G2" s="440" t="s">
        <v>571</v>
      </c>
      <c r="H2" s="440"/>
    </row>
    <row r="3" spans="1:10" ht="15">
      <c r="A3" s="77"/>
      <c r="B3" s="77"/>
      <c r="C3" s="77"/>
      <c r="D3" s="77"/>
      <c r="E3" s="77"/>
      <c r="F3" s="77"/>
      <c r="G3" s="292"/>
      <c r="H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91"/>
      <c r="B7" s="291"/>
      <c r="C7" s="291"/>
      <c r="D7" s="291"/>
      <c r="E7" s="291"/>
      <c r="F7" s="291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>
      <c r="A36" s="232" t="s">
        <v>481</v>
      </c>
      <c r="B36" s="232"/>
      <c r="C36" s="231"/>
      <c r="D36" s="231"/>
      <c r="E36" s="231"/>
      <c r="F36" s="231"/>
      <c r="G36" s="231"/>
      <c r="H36" s="186"/>
      <c r="I36" s="186"/>
    </row>
    <row r="37" spans="1:9" ht="15">
      <c r="A37" s="232"/>
      <c r="B37" s="232"/>
      <c r="C37" s="231"/>
      <c r="D37" s="231"/>
      <c r="E37" s="231"/>
      <c r="F37" s="231"/>
      <c r="G37" s="231"/>
      <c r="H37" s="186"/>
      <c r="I37" s="186"/>
    </row>
    <row r="38" spans="1:9" ht="15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47" t="s">
        <v>482</v>
      </c>
      <c r="B2" s="447"/>
      <c r="C2" s="447"/>
      <c r="D2" s="447"/>
      <c r="E2" s="377"/>
      <c r="F2" s="78"/>
      <c r="G2" s="78"/>
      <c r="H2" s="78"/>
      <c r="I2" s="78"/>
      <c r="J2" s="292"/>
      <c r="K2" s="293"/>
      <c r="L2" s="293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2"/>
      <c r="K3" s="440" t="s">
        <v>571</v>
      </c>
      <c r="L3" s="440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92"/>
      <c r="K4" s="292"/>
      <c r="L4" s="292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91"/>
      <c r="B8" s="291"/>
      <c r="C8" s="291"/>
      <c r="D8" s="291"/>
      <c r="E8" s="291"/>
      <c r="F8" s="291"/>
      <c r="G8" s="291"/>
      <c r="H8" s="291"/>
      <c r="I8" s="291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497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452" t="s">
        <v>514</v>
      </c>
      <c r="B41" s="452"/>
      <c r="C41" s="452"/>
      <c r="D41" s="452"/>
      <c r="E41" s="452"/>
      <c r="F41" s="452"/>
      <c r="G41" s="452"/>
      <c r="H41" s="452"/>
      <c r="I41" s="452"/>
      <c r="J41" s="452"/>
      <c r="K41" s="452"/>
    </row>
    <row r="42" spans="1:12" ht="15" customHeight="1">
      <c r="A42" s="452"/>
      <c r="B42" s="452"/>
      <c r="C42" s="452"/>
      <c r="D42" s="452"/>
      <c r="E42" s="452"/>
      <c r="F42" s="452"/>
      <c r="G42" s="452"/>
      <c r="H42" s="452"/>
      <c r="I42" s="452"/>
      <c r="J42" s="452"/>
      <c r="K42" s="452"/>
    </row>
    <row r="43" spans="1:12" ht="12.75" customHeight="1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</row>
    <row r="44" spans="1:12" ht="15">
      <c r="A44" s="448" t="s">
        <v>107</v>
      </c>
      <c r="B44" s="448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>
      <c r="A46" s="379"/>
      <c r="B46" s="380"/>
      <c r="C46" s="449" t="s">
        <v>268</v>
      </c>
      <c r="D46" s="449"/>
      <c r="E46" s="382"/>
      <c r="F46" s="383"/>
      <c r="G46" s="450" t="s">
        <v>498</v>
      </c>
      <c r="H46" s="450"/>
      <c r="I46" s="450"/>
      <c r="J46" s="384"/>
      <c r="K46" s="186"/>
    </row>
    <row r="47" spans="1:12" ht="15">
      <c r="A47" s="379"/>
      <c r="B47" s="380"/>
      <c r="C47" s="379"/>
      <c r="D47" s="380"/>
      <c r="E47" s="380"/>
      <c r="F47" s="379"/>
      <c r="G47" s="451"/>
      <c r="H47" s="451"/>
      <c r="I47" s="451"/>
      <c r="J47" s="384"/>
      <c r="K47" s="186"/>
    </row>
    <row r="48" spans="1:12" ht="15">
      <c r="A48" s="379"/>
      <c r="B48" s="380"/>
      <c r="C48" s="446" t="s">
        <v>139</v>
      </c>
      <c r="D48" s="446"/>
      <c r="E48" s="382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4" sqref="C24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458</v>
      </c>
      <c r="B1" s="77"/>
      <c r="C1" s="454" t="s">
        <v>109</v>
      </c>
      <c r="D1" s="454"/>
    </row>
    <row r="2" spans="1:5">
      <c r="A2" s="75" t="s">
        <v>459</v>
      </c>
      <c r="B2" s="77"/>
      <c r="C2" s="440" t="s">
        <v>571</v>
      </c>
      <c r="D2" s="441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0" t="str">
        <f>'ფორმა N1'!D4</f>
        <v>საქ. ძალოვან ვეტერანთა და პატრიოტთა პოლიტიკური მოძრაობა</v>
      </c>
      <c r="B6" s="121"/>
      <c r="C6" s="121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2500</v>
      </c>
      <c r="D10" s="83">
        <f>SUM(D11,D14,D17,D20:D22)</f>
        <v>2500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2500</v>
      </c>
      <c r="D17" s="83">
        <f>SUM(D18:D19)</f>
        <v>2500</v>
      </c>
    </row>
    <row r="18" spans="1:9">
      <c r="A18" s="16" t="s">
        <v>50</v>
      </c>
      <c r="B18" s="16" t="s">
        <v>75</v>
      </c>
      <c r="C18" s="33">
        <v>2500</v>
      </c>
      <c r="D18" s="34">
        <v>2500</v>
      </c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4.7109375" style="2" customWidth="1"/>
    <col min="5" max="5" width="0.7109375" style="2" customWidth="1"/>
    <col min="6" max="16384" width="9.140625" style="2"/>
  </cols>
  <sheetData>
    <row r="1" spans="1:5" s="6" customFormat="1">
      <c r="A1" s="75" t="s">
        <v>460</v>
      </c>
      <c r="B1" s="78"/>
      <c r="C1" s="442" t="s">
        <v>109</v>
      </c>
      <c r="D1" s="442"/>
      <c r="E1" s="92"/>
    </row>
    <row r="2" spans="1:5" s="6" customFormat="1">
      <c r="A2" s="75" t="s">
        <v>457</v>
      </c>
      <c r="B2" s="78"/>
      <c r="C2" s="440" t="s">
        <v>571</v>
      </c>
      <c r="D2" s="440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297</v>
      </c>
      <c r="B10" s="99" t="s">
        <v>58</v>
      </c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>
        <f>SUM(C10:C16)</f>
        <v>0</v>
      </c>
      <c r="D17" s="87">
        <v>0</v>
      </c>
      <c r="E17" s="97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7"/>
    </row>
    <row r="22" spans="1:9">
      <c r="A22" s="217" t="s">
        <v>403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J93"/>
  <sheetViews>
    <sheetView showGridLines="0" view="pageBreakPreview" topLeftCell="A7" zoomScale="80" zoomScaleSheetLayoutView="80" workbookViewId="0">
      <selection activeCell="D25" sqref="D25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10">
      <c r="A1" s="75" t="s">
        <v>224</v>
      </c>
      <c r="B1" s="122"/>
      <c r="C1" s="455" t="s">
        <v>198</v>
      </c>
      <c r="D1" s="455"/>
      <c r="E1" s="106"/>
    </row>
    <row r="2" spans="1:10">
      <c r="A2" s="77" t="s">
        <v>140</v>
      </c>
      <c r="B2" s="122"/>
      <c r="C2" s="360" t="s">
        <v>571</v>
      </c>
      <c r="D2" s="227"/>
      <c r="E2" s="106"/>
      <c r="I2" s="360" t="s">
        <v>562</v>
      </c>
      <c r="J2" s="360" t="s">
        <v>562</v>
      </c>
    </row>
    <row r="3" spans="1:10">
      <c r="A3" s="117"/>
      <c r="B3" s="122"/>
      <c r="C3" s="78"/>
      <c r="D3" s="78"/>
      <c r="E3" s="106"/>
    </row>
    <row r="4" spans="1:10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10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59"/>
      <c r="E5" s="109"/>
    </row>
    <row r="6" spans="1:10">
      <c r="A6" s="78"/>
      <c r="B6" s="77"/>
      <c r="C6" s="77"/>
      <c r="D6" s="77"/>
      <c r="E6" s="109"/>
    </row>
    <row r="7" spans="1:10">
      <c r="A7" s="116"/>
      <c r="B7" s="123"/>
      <c r="C7" s="124"/>
      <c r="D7" s="124"/>
      <c r="E7" s="106"/>
    </row>
    <row r="8" spans="1:10" ht="45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10">
      <c r="A9" s="49"/>
      <c r="B9" s="50"/>
      <c r="C9" s="159"/>
      <c r="D9" s="159"/>
      <c r="E9" s="106"/>
    </row>
    <row r="10" spans="1:10">
      <c r="A10" s="51" t="s">
        <v>191</v>
      </c>
      <c r="B10" s="52"/>
      <c r="C10" s="126">
        <f>SUM(C11,C34)</f>
        <v>4480.25</v>
      </c>
      <c r="D10" s="126">
        <f>SUM(D11,D34)</f>
        <v>3774.49</v>
      </c>
      <c r="E10" s="106"/>
    </row>
    <row r="11" spans="1:10">
      <c r="A11" s="53" t="s">
        <v>192</v>
      </c>
      <c r="B11" s="54"/>
      <c r="C11" s="86">
        <f>SUM(C12:C32)</f>
        <v>4480.25</v>
      </c>
      <c r="D11" s="86">
        <f>SUM(D12:D32)</f>
        <v>3774.49</v>
      </c>
      <c r="E11" s="106"/>
    </row>
    <row r="12" spans="1:10">
      <c r="A12" s="57">
        <v>1110</v>
      </c>
      <c r="B12" s="56" t="s">
        <v>142</v>
      </c>
      <c r="C12" s="8"/>
      <c r="D12" s="8"/>
      <c r="E12" s="106"/>
    </row>
    <row r="13" spans="1:10">
      <c r="A13" s="57">
        <v>1120</v>
      </c>
      <c r="B13" s="56" t="s">
        <v>143</v>
      </c>
      <c r="C13" s="8"/>
      <c r="D13" s="8"/>
      <c r="E13" s="106"/>
    </row>
    <row r="14" spans="1:10">
      <c r="A14" s="57">
        <v>1211</v>
      </c>
      <c r="B14" s="56" t="s">
        <v>144</v>
      </c>
      <c r="C14" s="8">
        <v>4480.25</v>
      </c>
      <c r="D14" s="8">
        <v>3774.49</v>
      </c>
      <c r="E14" s="106"/>
    </row>
    <row r="15" spans="1:10">
      <c r="A15" s="57">
        <v>1212</v>
      </c>
      <c r="B15" s="56" t="s">
        <v>145</v>
      </c>
      <c r="C15" s="8"/>
      <c r="D15" s="8"/>
      <c r="E15" s="106"/>
    </row>
    <row r="16" spans="1:10">
      <c r="A16" s="57">
        <v>1213</v>
      </c>
      <c r="B16" s="56" t="s">
        <v>146</v>
      </c>
      <c r="C16" s="8"/>
      <c r="D16" s="8"/>
      <c r="E16" s="106"/>
    </row>
    <row r="17" spans="1:5">
      <c r="A17" s="57">
        <v>1214</v>
      </c>
      <c r="B17" s="56" t="s">
        <v>147</v>
      </c>
      <c r="C17" s="8"/>
      <c r="D17" s="8"/>
      <c r="E17" s="106"/>
    </row>
    <row r="18" spans="1:5">
      <c r="A18" s="57">
        <v>1215</v>
      </c>
      <c r="B18" s="56" t="s">
        <v>148</v>
      </c>
      <c r="C18" s="8"/>
      <c r="D18" s="8"/>
      <c r="E18" s="106"/>
    </row>
    <row r="19" spans="1:5">
      <c r="A19" s="57">
        <v>1300</v>
      </c>
      <c r="B19" s="56" t="s">
        <v>149</v>
      </c>
      <c r="C19" s="8"/>
      <c r="D19" s="8"/>
      <c r="E19" s="106"/>
    </row>
    <row r="20" spans="1:5">
      <c r="A20" s="57">
        <v>1410</v>
      </c>
      <c r="B20" s="56" t="s">
        <v>150</v>
      </c>
      <c r="C20" s="8"/>
      <c r="D20" s="8"/>
      <c r="E20" s="106"/>
    </row>
    <row r="21" spans="1:5">
      <c r="A21" s="57">
        <v>1421</v>
      </c>
      <c r="B21" s="56" t="s">
        <v>151</v>
      </c>
      <c r="C21" s="8"/>
      <c r="D21" s="8"/>
      <c r="E21" s="106"/>
    </row>
    <row r="22" spans="1:5">
      <c r="A22" s="57">
        <v>1422</v>
      </c>
      <c r="B22" s="56" t="s">
        <v>152</v>
      </c>
      <c r="C22" s="8"/>
      <c r="D22" s="8"/>
      <c r="E22" s="106"/>
    </row>
    <row r="23" spans="1:5">
      <c r="A23" s="57">
        <v>1423</v>
      </c>
      <c r="B23" s="56" t="s">
        <v>153</v>
      </c>
      <c r="C23" s="8"/>
      <c r="D23" s="8"/>
      <c r="E23" s="106"/>
    </row>
    <row r="24" spans="1:5">
      <c r="A24" s="57">
        <v>1431</v>
      </c>
      <c r="B24" s="56" t="s">
        <v>154</v>
      </c>
      <c r="C24" s="8"/>
      <c r="D24" s="8"/>
      <c r="E24" s="106"/>
    </row>
    <row r="25" spans="1:5">
      <c r="A25" s="57">
        <v>1432</v>
      </c>
      <c r="B25" s="56" t="s">
        <v>155</v>
      </c>
      <c r="C25" s="8"/>
      <c r="D25" s="8"/>
      <c r="E25" s="106"/>
    </row>
    <row r="26" spans="1:5">
      <c r="A26" s="57">
        <v>1433</v>
      </c>
      <c r="B26" s="56" t="s">
        <v>156</v>
      </c>
      <c r="C26" s="8"/>
      <c r="D26" s="8"/>
      <c r="E26" s="106"/>
    </row>
    <row r="27" spans="1:5">
      <c r="A27" s="57">
        <v>1441</v>
      </c>
      <c r="B27" s="56" t="s">
        <v>157</v>
      </c>
      <c r="C27" s="8"/>
      <c r="D27" s="8"/>
      <c r="E27" s="106"/>
    </row>
    <row r="28" spans="1:5">
      <c r="A28" s="57">
        <v>1442</v>
      </c>
      <c r="B28" s="56" t="s">
        <v>158</v>
      </c>
      <c r="C28" s="8"/>
      <c r="D28" s="8"/>
      <c r="E28" s="106"/>
    </row>
    <row r="29" spans="1:5">
      <c r="A29" s="57">
        <v>1443</v>
      </c>
      <c r="B29" s="56" t="s">
        <v>159</v>
      </c>
      <c r="C29" s="8"/>
      <c r="D29" s="8"/>
      <c r="E29" s="106"/>
    </row>
    <row r="30" spans="1:5">
      <c r="A30" s="57">
        <v>1444</v>
      </c>
      <c r="B30" s="56" t="s">
        <v>160</v>
      </c>
      <c r="C30" s="8"/>
      <c r="D30" s="8"/>
      <c r="E30" s="106"/>
    </row>
    <row r="31" spans="1:5">
      <c r="A31" s="57">
        <v>1445</v>
      </c>
      <c r="B31" s="56" t="s">
        <v>161</v>
      </c>
      <c r="C31" s="8"/>
      <c r="D31" s="8"/>
      <c r="E31" s="106"/>
    </row>
    <row r="32" spans="1:5">
      <c r="A32" s="57">
        <v>1446</v>
      </c>
      <c r="B32" s="56" t="s">
        <v>162</v>
      </c>
      <c r="C32" s="8"/>
      <c r="D32" s="8"/>
      <c r="E32" s="106"/>
    </row>
    <row r="33" spans="1:5">
      <c r="A33" s="30"/>
      <c r="E33" s="106"/>
    </row>
    <row r="34" spans="1:5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163</v>
      </c>
      <c r="C36" s="8"/>
      <c r="D36" s="8"/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412</v>
      </c>
      <c r="C38" s="8"/>
      <c r="D38" s="8"/>
      <c r="E38" s="106"/>
    </row>
    <row r="39" spans="1:5">
      <c r="A39" s="57">
        <v>2150</v>
      </c>
      <c r="B39" s="56" t="s">
        <v>416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164</v>
      </c>
      <c r="C41" s="8"/>
      <c r="D41" s="8"/>
      <c r="E41" s="106"/>
    </row>
    <row r="42" spans="1:5">
      <c r="A42" s="57">
        <v>2400</v>
      </c>
      <c r="B42" s="56" t="s">
        <v>165</v>
      </c>
      <c r="C42" s="8"/>
      <c r="D42" s="8"/>
      <c r="E42" s="106"/>
    </row>
    <row r="43" spans="1:5">
      <c r="A43" s="31"/>
      <c r="E43" s="106"/>
    </row>
    <row r="44" spans="1:5">
      <c r="A44" s="55" t="s">
        <v>197</v>
      </c>
      <c r="B44" s="56"/>
      <c r="C44" s="86">
        <f>SUM(C45,C64)</f>
        <v>0</v>
      </c>
      <c r="D44" s="86">
        <f>SUM(D45,D64)</f>
        <v>0</v>
      </c>
      <c r="E44" s="106"/>
    </row>
    <row r="45" spans="1:5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166</v>
      </c>
      <c r="C46" s="8"/>
      <c r="D46" s="8"/>
      <c r="E46" s="106"/>
    </row>
    <row r="47" spans="1:5">
      <c r="A47" s="57">
        <v>3210</v>
      </c>
      <c r="B47" s="56" t="s">
        <v>167</v>
      </c>
      <c r="C47" s="8"/>
      <c r="D47" s="8"/>
      <c r="E47" s="106"/>
    </row>
    <row r="48" spans="1:5">
      <c r="A48" s="57">
        <v>3221</v>
      </c>
      <c r="B48" s="56" t="s">
        <v>168</v>
      </c>
      <c r="C48" s="8"/>
      <c r="D48" s="8"/>
      <c r="E48" s="106"/>
    </row>
    <row r="49" spans="1:5">
      <c r="A49" s="57">
        <v>3222</v>
      </c>
      <c r="B49" s="56" t="s">
        <v>169</v>
      </c>
      <c r="C49" s="8"/>
      <c r="D49" s="8"/>
      <c r="E49" s="106"/>
    </row>
    <row r="50" spans="1:5">
      <c r="A50" s="57">
        <v>3223</v>
      </c>
      <c r="B50" s="56" t="s">
        <v>170</v>
      </c>
      <c r="C50" s="8"/>
      <c r="D50" s="8"/>
      <c r="E50" s="106"/>
    </row>
    <row r="51" spans="1:5">
      <c r="A51" s="57">
        <v>3224</v>
      </c>
      <c r="B51" s="56" t="s">
        <v>171</v>
      </c>
      <c r="C51" s="8"/>
      <c r="D51" s="8"/>
      <c r="E51" s="106"/>
    </row>
    <row r="52" spans="1:5">
      <c r="A52" s="57">
        <v>3231</v>
      </c>
      <c r="B52" s="56" t="s">
        <v>172</v>
      </c>
      <c r="C52" s="8"/>
      <c r="D52" s="8"/>
      <c r="E52" s="106"/>
    </row>
    <row r="53" spans="1:5">
      <c r="A53" s="57">
        <v>3232</v>
      </c>
      <c r="B53" s="56" t="s">
        <v>173</v>
      </c>
      <c r="C53" s="8"/>
      <c r="D53" s="8"/>
      <c r="E53" s="106"/>
    </row>
    <row r="54" spans="1:5">
      <c r="A54" s="57">
        <v>3234</v>
      </c>
      <c r="B54" s="56" t="s">
        <v>174</v>
      </c>
      <c r="C54" s="8"/>
      <c r="D54" s="8"/>
      <c r="E54" s="106"/>
    </row>
    <row r="55" spans="1:5" ht="30">
      <c r="A55" s="57">
        <v>3236</v>
      </c>
      <c r="B55" s="56" t="s">
        <v>189</v>
      </c>
      <c r="C55" s="8"/>
      <c r="D55" s="8"/>
      <c r="E55" s="106"/>
    </row>
    <row r="56" spans="1:5" ht="45">
      <c r="A56" s="57">
        <v>3237</v>
      </c>
      <c r="B56" s="56" t="s">
        <v>175</v>
      </c>
      <c r="C56" s="8"/>
      <c r="D56" s="8"/>
      <c r="E56" s="106"/>
    </row>
    <row r="57" spans="1:5">
      <c r="A57" s="57">
        <v>3241</v>
      </c>
      <c r="B57" s="56" t="s">
        <v>176</v>
      </c>
      <c r="C57" s="8"/>
      <c r="D57" s="8"/>
      <c r="E57" s="106"/>
    </row>
    <row r="58" spans="1:5">
      <c r="A58" s="57">
        <v>3242</v>
      </c>
      <c r="B58" s="56" t="s">
        <v>177</v>
      </c>
      <c r="C58" s="8"/>
      <c r="D58" s="8"/>
      <c r="E58" s="106"/>
    </row>
    <row r="59" spans="1:5">
      <c r="A59" s="57">
        <v>3243</v>
      </c>
      <c r="B59" s="56" t="s">
        <v>178</v>
      </c>
      <c r="C59" s="8"/>
      <c r="D59" s="8"/>
      <c r="E59" s="106"/>
    </row>
    <row r="60" spans="1:5">
      <c r="A60" s="57">
        <v>3245</v>
      </c>
      <c r="B60" s="56" t="s">
        <v>179</v>
      </c>
      <c r="C60" s="8"/>
      <c r="D60" s="8"/>
      <c r="E60" s="106"/>
    </row>
    <row r="61" spans="1:5">
      <c r="A61" s="57">
        <v>3246</v>
      </c>
      <c r="B61" s="56" t="s">
        <v>180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195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255</v>
      </c>
      <c r="C65" s="8"/>
      <c r="D65" s="8"/>
      <c r="E65" s="106"/>
    </row>
    <row r="66" spans="1:5">
      <c r="A66" s="57">
        <v>5220</v>
      </c>
      <c r="B66" s="56" t="s">
        <v>436</v>
      </c>
      <c r="C66" s="8"/>
      <c r="D66" s="8"/>
      <c r="E66" s="106"/>
    </row>
    <row r="67" spans="1:5">
      <c r="A67" s="57">
        <v>5230</v>
      </c>
      <c r="B67" s="56" t="s">
        <v>437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196</v>
      </c>
      <c r="B70" s="56"/>
      <c r="C70" s="8"/>
      <c r="D70" s="8"/>
      <c r="E70" s="106"/>
    </row>
    <row r="71" spans="1:5" ht="30">
      <c r="A71" s="57">
        <v>1</v>
      </c>
      <c r="B71" s="56" t="s">
        <v>181</v>
      </c>
      <c r="C71" s="8"/>
      <c r="D71" s="8"/>
      <c r="E71" s="106"/>
    </row>
    <row r="72" spans="1:5">
      <c r="A72" s="57">
        <v>2</v>
      </c>
      <c r="B72" s="56" t="s">
        <v>182</v>
      </c>
      <c r="C72" s="8"/>
      <c r="D72" s="8"/>
      <c r="E72" s="106"/>
    </row>
    <row r="73" spans="1:5">
      <c r="A73" s="57">
        <v>3</v>
      </c>
      <c r="B73" s="56" t="s">
        <v>183</v>
      </c>
      <c r="C73" s="8"/>
      <c r="D73" s="8"/>
      <c r="E73" s="106"/>
    </row>
    <row r="74" spans="1:5">
      <c r="A74" s="57">
        <v>4</v>
      </c>
      <c r="B74" s="56" t="s">
        <v>367</v>
      </c>
      <c r="C74" s="8"/>
      <c r="D74" s="8"/>
      <c r="E74" s="106"/>
    </row>
    <row r="75" spans="1:5">
      <c r="A75" s="57">
        <v>5</v>
      </c>
      <c r="B75" s="56" t="s">
        <v>184</v>
      </c>
      <c r="C75" s="8"/>
      <c r="D75" s="8"/>
      <c r="E75" s="106"/>
    </row>
    <row r="76" spans="1:5">
      <c r="A76" s="57">
        <v>6</v>
      </c>
      <c r="B76" s="56" t="s">
        <v>185</v>
      </c>
      <c r="C76" s="8"/>
      <c r="D76" s="8"/>
      <c r="E76" s="106"/>
    </row>
    <row r="77" spans="1:5">
      <c r="A77" s="57">
        <v>7</v>
      </c>
      <c r="B77" s="56" t="s">
        <v>186</v>
      </c>
      <c r="C77" s="8"/>
      <c r="D77" s="8"/>
      <c r="E77" s="106"/>
    </row>
    <row r="78" spans="1:5">
      <c r="A78" s="57">
        <v>8</v>
      </c>
      <c r="B78" s="56" t="s">
        <v>187</v>
      </c>
      <c r="C78" s="8"/>
      <c r="D78" s="8"/>
      <c r="E78" s="106"/>
    </row>
    <row r="79" spans="1:5">
      <c r="A79" s="57">
        <v>9</v>
      </c>
      <c r="B79" s="56" t="s">
        <v>188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H11" sqref="H11"/>
    </sheetView>
  </sheetViews>
  <sheetFormatPr defaultRowHeight="15"/>
  <cols>
    <col min="1" max="1" width="4.85546875" style="2" customWidth="1"/>
    <col min="2" max="2" width="26.5703125" style="2" customWidth="1"/>
    <col min="3" max="3" width="26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454</v>
      </c>
      <c r="B1" s="77"/>
      <c r="C1" s="77"/>
      <c r="D1" s="77"/>
      <c r="E1" s="77"/>
      <c r="F1" s="77"/>
      <c r="G1" s="77"/>
      <c r="H1" s="77"/>
      <c r="I1" s="442" t="s">
        <v>109</v>
      </c>
      <c r="J1" s="442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440" t="s">
        <v>571</v>
      </c>
      <c r="J2" s="441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4" t="str">
        <f>'ფორმა N1'!D4</f>
        <v>საქ. ძალოვან ვეტერანთა და პატრიოტთა პოლიტიკური მოძრაობა</v>
      </c>
      <c r="B5" s="403"/>
      <c r="C5" s="403"/>
      <c r="D5" s="403"/>
      <c r="E5" s="403"/>
      <c r="F5" s="404"/>
      <c r="G5" s="403"/>
      <c r="H5" s="403"/>
      <c r="I5" s="403"/>
      <c r="J5" s="403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15.75">
      <c r="A10" s="418">
        <v>1</v>
      </c>
      <c r="B10" s="423" t="s">
        <v>533</v>
      </c>
      <c r="C10" s="419" t="s">
        <v>534</v>
      </c>
      <c r="D10" s="420" t="s">
        <v>535</v>
      </c>
      <c r="E10" s="421"/>
      <c r="F10" s="422">
        <v>0</v>
      </c>
      <c r="G10" s="422">
        <v>0</v>
      </c>
      <c r="H10" s="430">
        <v>0</v>
      </c>
      <c r="I10" s="422">
        <f>F10+G10-H10</f>
        <v>0</v>
      </c>
      <c r="J10" s="422"/>
      <c r="K10" s="106"/>
    </row>
    <row r="11" spans="1:11" ht="15.75">
      <c r="A11" s="280"/>
      <c r="B11" s="423" t="s">
        <v>533</v>
      </c>
      <c r="C11" s="280" t="s">
        <v>536</v>
      </c>
      <c r="D11" s="280" t="s">
        <v>535</v>
      </c>
      <c r="E11" s="280" t="s">
        <v>537</v>
      </c>
      <c r="F11" s="280">
        <f>'ფორმა N7'!C14</f>
        <v>4480.25</v>
      </c>
      <c r="G11" s="280">
        <f>'ფორმა N2'!C9</f>
        <v>7252</v>
      </c>
      <c r="H11" s="424">
        <f>'ფორმა N4'!D11</f>
        <v>7957.76</v>
      </c>
      <c r="I11" s="424">
        <f>F11+G11-H11</f>
        <v>3774.49</v>
      </c>
      <c r="J11" s="280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6" t="s">
        <v>107</v>
      </c>
      <c r="C15" s="105"/>
      <c r="D15" s="105"/>
      <c r="E15" s="105"/>
      <c r="F15" s="237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9"/>
      <c r="D17" s="105"/>
      <c r="E17" s="105"/>
      <c r="F17" s="289"/>
      <c r="G17" s="290"/>
      <c r="H17" s="290"/>
      <c r="I17" s="102"/>
      <c r="J17" s="102"/>
    </row>
    <row r="18" spans="1:10">
      <c r="A18" s="102"/>
      <c r="B18" s="105"/>
      <c r="C18" s="238" t="s">
        <v>268</v>
      </c>
      <c r="D18" s="238"/>
      <c r="E18" s="105"/>
      <c r="F18" s="105" t="s">
        <v>273</v>
      </c>
      <c r="G18" s="102"/>
      <c r="H18" s="102"/>
      <c r="I18" s="102"/>
      <c r="J18" s="102"/>
    </row>
    <row r="19" spans="1:10">
      <c r="A19" s="102"/>
      <c r="B19" s="105"/>
      <c r="C19" s="239" t="s">
        <v>139</v>
      </c>
      <c r="D19" s="105"/>
      <c r="E19" s="105"/>
      <c r="F19" s="105" t="s">
        <v>269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9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18" sqref="C1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301</v>
      </c>
      <c r="B1" s="77"/>
      <c r="C1" s="442" t="s">
        <v>109</v>
      </c>
      <c r="D1" s="442"/>
      <c r="E1" s="109"/>
    </row>
    <row r="2" spans="1:7">
      <c r="A2" s="77" t="s">
        <v>140</v>
      </c>
      <c r="B2" s="77"/>
      <c r="C2" s="440" t="s">
        <v>571</v>
      </c>
      <c r="D2" s="441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406" t="str">
        <f>'ფორმა N1'!D4</f>
        <v>საქ. ძალოვან ვეტერანთა და პატრიოტთა პოლიტიკური მოძრაობა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3">
        <v>1</v>
      </c>
      <c r="B9" s="243" t="s">
        <v>65</v>
      </c>
      <c r="C9" s="86">
        <f>SUM(C10,C26)</f>
        <v>7252</v>
      </c>
      <c r="D9" s="86">
        <f>SUM(D10,D26)</f>
        <v>7252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SUM(C11,C12,C16,C19,C25,C26)</f>
        <v>7252</v>
      </c>
      <c r="D10" s="86">
        <f>SUM(D11,D12,D16,D19,D24,D25)</f>
        <v>7252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8"/>
      <c r="D13" s="8"/>
      <c r="E13" s="109"/>
    </row>
    <row r="14" spans="1:7" s="3" customFormat="1" ht="16.5" customHeight="1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SUM(C17:C18)</f>
        <v>7252</v>
      </c>
      <c r="D16" s="108">
        <f>SUM(D17:D18)</f>
        <v>7252</v>
      </c>
      <c r="E16" s="109"/>
    </row>
    <row r="17" spans="1:5" s="3" customFormat="1" ht="16.5" customHeight="1">
      <c r="A17" s="98" t="s">
        <v>84</v>
      </c>
      <c r="B17" s="98" t="s">
        <v>86</v>
      </c>
      <c r="C17" s="8">
        <v>7252</v>
      </c>
      <c r="D17" s="8">
        <f>C17</f>
        <v>7252</v>
      </c>
      <c r="E17" s="109"/>
    </row>
    <row r="18" spans="1:5" s="3" customFormat="1" ht="30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30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447</v>
      </c>
      <c r="C24" s="280"/>
      <c r="D24" s="8"/>
      <c r="E24" s="109"/>
    </row>
    <row r="25" spans="1:5" s="3" customFormat="1">
      <c r="A25" s="89" t="s">
        <v>251</v>
      </c>
      <c r="B25" s="89" t="s">
        <v>453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51" t="s">
        <v>98</v>
      </c>
      <c r="B28" s="251" t="s">
        <v>309</v>
      </c>
      <c r="C28" s="8"/>
      <c r="D28" s="8"/>
      <c r="E28" s="109"/>
    </row>
    <row r="29" spans="1:5">
      <c r="A29" s="251" t="s">
        <v>99</v>
      </c>
      <c r="B29" s="251" t="s">
        <v>312</v>
      </c>
      <c r="C29" s="8"/>
      <c r="D29" s="8"/>
      <c r="E29" s="109"/>
    </row>
    <row r="30" spans="1:5">
      <c r="A30" s="251" t="s">
        <v>455</v>
      </c>
      <c r="B30" s="251" t="s">
        <v>310</v>
      </c>
      <c r="C30" s="8"/>
      <c r="D30" s="8"/>
      <c r="E30" s="109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>
      <c r="A32" s="251" t="s">
        <v>12</v>
      </c>
      <c r="B32" s="251" t="s">
        <v>509</v>
      </c>
      <c r="C32" s="8"/>
      <c r="D32" s="8"/>
      <c r="E32" s="109"/>
    </row>
    <row r="33" spans="1:9">
      <c r="A33" s="251" t="s">
        <v>13</v>
      </c>
      <c r="B33" s="251" t="s">
        <v>510</v>
      </c>
      <c r="C33" s="8"/>
      <c r="D33" s="8"/>
      <c r="E33" s="109"/>
    </row>
    <row r="34" spans="1:9">
      <c r="A34" s="251" t="s">
        <v>281</v>
      </c>
      <c r="B34" s="251" t="s">
        <v>511</v>
      </c>
      <c r="C34" s="8"/>
      <c r="D34" s="8"/>
      <c r="E34" s="109"/>
    </row>
    <row r="35" spans="1:9">
      <c r="A35" s="89" t="s">
        <v>34</v>
      </c>
      <c r="B35" s="265" t="s">
        <v>452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107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>
      <c r="B45" s="66" t="s">
        <v>139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>
      <c r="A2" s="77" t="s">
        <v>140</v>
      </c>
      <c r="B2" s="77"/>
      <c r="C2" s="77"/>
      <c r="D2" s="77"/>
      <c r="E2" s="77"/>
      <c r="F2" s="77"/>
      <c r="G2" s="360" t="s">
        <v>571</v>
      </c>
      <c r="H2" s="167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4" t="str">
        <f>'ფორმა N1'!D4</f>
        <v>საქ. ძალოვან ვეტერანთა და პატრიოტთა პოლიტიკური მოძრაობა</v>
      </c>
      <c r="B5" s="224"/>
      <c r="C5" s="224"/>
      <c r="D5" s="224"/>
      <c r="E5" s="224"/>
      <c r="F5" s="224"/>
      <c r="G5" s="224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313</v>
      </c>
      <c r="B8" s="168" t="s">
        <v>141</v>
      </c>
      <c r="C8" s="169" t="s">
        <v>368</v>
      </c>
      <c r="D8" s="169" t="s">
        <v>369</v>
      </c>
      <c r="E8" s="169" t="s">
        <v>275</v>
      </c>
      <c r="F8" s="168" t="s">
        <v>320</v>
      </c>
      <c r="G8" s="169" t="s">
        <v>314</v>
      </c>
      <c r="H8" s="106"/>
    </row>
    <row r="9" spans="1:8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8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278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>
      <c r="B44" s="188" t="s">
        <v>107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E36" sqref="E36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304</v>
      </c>
      <c r="B1" s="139"/>
      <c r="C1" s="139"/>
      <c r="D1" s="139"/>
      <c r="E1" s="139"/>
      <c r="F1" s="79"/>
      <c r="G1" s="79"/>
      <c r="H1" s="79"/>
      <c r="I1" s="454" t="s">
        <v>109</v>
      </c>
      <c r="J1" s="454"/>
      <c r="K1" s="145"/>
    </row>
    <row r="2" spans="1:12" s="23" customFormat="1" ht="15">
      <c r="A2" s="106" t="s">
        <v>140</v>
      </c>
      <c r="B2" s="139"/>
      <c r="C2" s="139"/>
      <c r="D2" s="139"/>
      <c r="E2" s="139"/>
      <c r="F2" s="140"/>
      <c r="G2" s="141"/>
      <c r="H2" s="141"/>
      <c r="I2" s="440" t="s">
        <v>571</v>
      </c>
      <c r="J2" s="441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56" t="s">
        <v>220</v>
      </c>
      <c r="C7" s="456"/>
      <c r="D7" s="456" t="s">
        <v>292</v>
      </c>
      <c r="E7" s="456"/>
      <c r="F7" s="456" t="s">
        <v>293</v>
      </c>
      <c r="G7" s="456"/>
      <c r="H7" s="157" t="s">
        <v>279</v>
      </c>
      <c r="I7" s="456" t="s">
        <v>223</v>
      </c>
      <c r="J7" s="456"/>
      <c r="K7" s="146"/>
    </row>
    <row r="8" spans="1:12" ht="15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>
      <c r="A9" s="60" t="s">
        <v>116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121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131</v>
      </c>
      <c r="B24" s="83">
        <f>SUM(B25:B31)</f>
        <v>0</v>
      </c>
      <c r="C24" s="83">
        <f t="shared" ref="C24:J24" si="5">SUM(C25:C31)</f>
        <v>2505.36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2505.36</v>
      </c>
      <c r="J24" s="83">
        <f t="shared" si="5"/>
        <v>0</v>
      </c>
      <c r="K24" s="146"/>
    </row>
    <row r="25" spans="1:11" ht="15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264</v>
      </c>
      <c r="B31" s="26"/>
      <c r="C31" s="26">
        <v>2505.36</v>
      </c>
      <c r="D31" s="425"/>
      <c r="E31" s="425"/>
      <c r="F31" s="425"/>
      <c r="G31" s="425"/>
      <c r="H31" s="425"/>
      <c r="I31" s="26">
        <f>C31+E31</f>
        <v>2505.36</v>
      </c>
      <c r="J31" s="26"/>
      <c r="K31" s="146"/>
    </row>
    <row r="32" spans="1:11" ht="15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268</v>
      </c>
      <c r="F49" s="12" t="s">
        <v>273</v>
      </c>
      <c r="G49" s="73"/>
      <c r="I49"/>
      <c r="J49"/>
    </row>
    <row r="50" spans="1:10" s="2" customFormat="1" ht="15">
      <c r="B50" s="66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47"/>
      <c r="H2" s="360" t="s">
        <v>571</v>
      </c>
      <c r="I2" s="147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139"/>
      <c r="G1" s="139"/>
      <c r="H1" s="145"/>
      <c r="I1" s="391" t="s">
        <v>198</v>
      </c>
      <c r="J1" s="152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571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საქ. ძალოვან ვეტერანთა და პატრიოტთა პოლიტიკური მოძრაობა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>
      <c r="A2" s="199" t="s">
        <v>317</v>
      </c>
      <c r="B2" s="196"/>
      <c r="C2" s="196"/>
      <c r="D2" s="196"/>
      <c r="E2" s="197"/>
      <c r="F2" s="197"/>
      <c r="G2" s="360" t="s">
        <v>571</v>
      </c>
      <c r="H2" s="199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საქ. ძალოვან ვეტერანთა და პატრიოტთა პოლიტიკური მოძრაობა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5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107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268</v>
      </c>
      <c r="F27" s="209" t="s">
        <v>319</v>
      </c>
      <c r="J27" s="210"/>
      <c r="K27" s="210"/>
    </row>
    <row r="28" spans="1:11" s="21" customFormat="1" ht="15">
      <c r="C28" s="212" t="s">
        <v>139</v>
      </c>
      <c r="F28" s="213" t="s">
        <v>269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J19" sqref="J19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1" ht="15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360" t="s">
        <v>571</v>
      </c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7" customFormat="1" ht="15">
      <c r="A5" s="224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5">
      <c r="A9" s="68">
        <v>1</v>
      </c>
      <c r="B9" s="26"/>
      <c r="C9" s="26"/>
      <c r="D9" s="26"/>
      <c r="E9" s="26"/>
      <c r="F9" s="26"/>
      <c r="G9" s="26"/>
      <c r="H9" s="222"/>
      <c r="I9" s="222"/>
      <c r="J9" s="222"/>
      <c r="K9" s="26"/>
    </row>
    <row r="10" spans="1:11" ht="15">
      <c r="A10" s="68">
        <v>2</v>
      </c>
      <c r="B10" s="26"/>
      <c r="C10" s="26"/>
      <c r="D10" s="26"/>
      <c r="E10" s="26"/>
      <c r="F10" s="26"/>
      <c r="G10" s="26"/>
      <c r="H10" s="222"/>
      <c r="I10" s="222"/>
      <c r="J10" s="222"/>
      <c r="K10" s="26"/>
    </row>
    <row r="11" spans="1:11" ht="15">
      <c r="A11" s="68">
        <v>3</v>
      </c>
      <c r="B11" s="26"/>
      <c r="C11" s="26"/>
      <c r="D11" s="26"/>
      <c r="E11" s="26"/>
      <c r="F11" s="26"/>
      <c r="G11" s="26"/>
      <c r="H11" s="222"/>
      <c r="I11" s="222"/>
      <c r="J11" s="222"/>
      <c r="K11" s="26"/>
    </row>
    <row r="12" spans="1:11" ht="15">
      <c r="A12" s="68">
        <v>4</v>
      </c>
      <c r="B12" s="26"/>
      <c r="C12" s="26"/>
      <c r="D12" s="26"/>
      <c r="E12" s="26"/>
      <c r="F12" s="26"/>
      <c r="G12" s="26"/>
      <c r="H12" s="222"/>
      <c r="I12" s="222"/>
      <c r="J12" s="222"/>
      <c r="K12" s="26"/>
    </row>
    <row r="13" spans="1:11" ht="15">
      <c r="A13" s="68">
        <v>5</v>
      </c>
      <c r="B13" s="26"/>
      <c r="C13" s="26"/>
      <c r="D13" s="26"/>
      <c r="E13" s="26"/>
      <c r="F13" s="26"/>
      <c r="G13" s="26"/>
      <c r="H13" s="222"/>
      <c r="I13" s="222"/>
      <c r="J13" s="222"/>
      <c r="K13" s="26"/>
    </row>
    <row r="14" spans="1:11" ht="15">
      <c r="A14" s="68">
        <v>6</v>
      </c>
      <c r="B14" s="26"/>
      <c r="C14" s="26"/>
      <c r="D14" s="26"/>
      <c r="E14" s="26"/>
      <c r="F14" s="26"/>
      <c r="G14" s="26"/>
      <c r="H14" s="222"/>
      <c r="I14" s="222"/>
      <c r="J14" s="222"/>
      <c r="K14" s="26"/>
    </row>
    <row r="15" spans="1:11" ht="15">
      <c r="A15" s="68">
        <v>7</v>
      </c>
      <c r="B15" s="26"/>
      <c r="C15" s="26"/>
      <c r="D15" s="26"/>
      <c r="E15" s="26"/>
      <c r="F15" s="26"/>
      <c r="G15" s="26"/>
      <c r="H15" s="222"/>
      <c r="I15" s="222"/>
      <c r="J15" s="222"/>
      <c r="K15" s="26"/>
    </row>
    <row r="16" spans="1:11" ht="15">
      <c r="A16" s="68">
        <v>8</v>
      </c>
      <c r="B16" s="26"/>
      <c r="C16" s="26"/>
      <c r="D16" s="26"/>
      <c r="E16" s="26"/>
      <c r="F16" s="26"/>
      <c r="G16" s="26"/>
      <c r="H16" s="222"/>
      <c r="I16" s="222"/>
      <c r="J16" s="222"/>
      <c r="K16" s="26"/>
    </row>
    <row r="17" spans="1:11" ht="15">
      <c r="A17" s="68">
        <v>9</v>
      </c>
      <c r="B17" s="26"/>
      <c r="C17" s="26"/>
      <c r="D17" s="26"/>
      <c r="E17" s="26"/>
      <c r="F17" s="26"/>
      <c r="G17" s="26"/>
      <c r="H17" s="222"/>
      <c r="I17" s="222"/>
      <c r="J17" s="222"/>
      <c r="K17" s="26"/>
    </row>
    <row r="18" spans="1:11" ht="15">
      <c r="A18" s="68">
        <v>10</v>
      </c>
      <c r="B18" s="26"/>
      <c r="C18" s="26"/>
      <c r="D18" s="26"/>
      <c r="E18" s="26"/>
      <c r="F18" s="26"/>
      <c r="G18" s="26"/>
      <c r="H18" s="222"/>
      <c r="I18" s="222"/>
      <c r="J18" s="222"/>
      <c r="K18" s="26"/>
    </row>
    <row r="19" spans="1:11" ht="15">
      <c r="A19" s="68">
        <v>11</v>
      </c>
      <c r="B19" s="26"/>
      <c r="C19" s="26"/>
      <c r="D19" s="26"/>
      <c r="E19" s="26"/>
      <c r="F19" s="26"/>
      <c r="G19" s="26"/>
      <c r="H19" s="222"/>
      <c r="I19" s="222"/>
      <c r="J19" s="222"/>
      <c r="K19" s="26"/>
    </row>
    <row r="20" spans="1:11" ht="15">
      <c r="A20" s="68">
        <v>12</v>
      </c>
      <c r="B20" s="26"/>
      <c r="C20" s="26"/>
      <c r="D20" s="26"/>
      <c r="E20" s="26"/>
      <c r="F20" s="26"/>
      <c r="G20" s="26"/>
      <c r="H20" s="222"/>
      <c r="I20" s="222"/>
      <c r="J20" s="222"/>
      <c r="K20" s="26"/>
    </row>
    <row r="21" spans="1:11" ht="15">
      <c r="A21" s="68">
        <v>13</v>
      </c>
      <c r="B21" s="26"/>
      <c r="C21" s="26"/>
      <c r="D21" s="26"/>
      <c r="E21" s="26"/>
      <c r="F21" s="26"/>
      <c r="G21" s="26"/>
      <c r="H21" s="222"/>
      <c r="I21" s="222"/>
      <c r="J21" s="222"/>
      <c r="K21" s="26"/>
    </row>
    <row r="22" spans="1:11" ht="15">
      <c r="A22" s="68">
        <v>14</v>
      </c>
      <c r="B22" s="26"/>
      <c r="C22" s="26"/>
      <c r="D22" s="26"/>
      <c r="E22" s="26"/>
      <c r="F22" s="26"/>
      <c r="G22" s="26"/>
      <c r="H22" s="222"/>
      <c r="I22" s="222"/>
      <c r="J22" s="222"/>
      <c r="K22" s="26"/>
    </row>
    <row r="23" spans="1:11" ht="15">
      <c r="A23" s="68">
        <v>15</v>
      </c>
      <c r="B23" s="26"/>
      <c r="C23" s="26"/>
      <c r="D23" s="26"/>
      <c r="E23" s="26"/>
      <c r="F23" s="26"/>
      <c r="G23" s="26"/>
      <c r="H23" s="222"/>
      <c r="I23" s="222"/>
      <c r="J23" s="222"/>
      <c r="K23" s="26"/>
    </row>
    <row r="24" spans="1:11" ht="15">
      <c r="A24" s="68">
        <v>16</v>
      </c>
      <c r="B24" s="26"/>
      <c r="C24" s="26"/>
      <c r="D24" s="26"/>
      <c r="E24" s="26"/>
      <c r="F24" s="26"/>
      <c r="G24" s="26"/>
      <c r="H24" s="222"/>
      <c r="I24" s="222"/>
      <c r="J24" s="222"/>
      <c r="K24" s="26"/>
    </row>
    <row r="25" spans="1:11" ht="15">
      <c r="A25" s="68">
        <v>17</v>
      </c>
      <c r="B25" s="26"/>
      <c r="C25" s="26"/>
      <c r="D25" s="26"/>
      <c r="E25" s="26"/>
      <c r="F25" s="26"/>
      <c r="G25" s="26"/>
      <c r="H25" s="222"/>
      <c r="I25" s="222"/>
      <c r="J25" s="222"/>
      <c r="K25" s="26"/>
    </row>
    <row r="26" spans="1:11" ht="15">
      <c r="A26" s="68">
        <v>18</v>
      </c>
      <c r="B26" s="26"/>
      <c r="C26" s="26"/>
      <c r="D26" s="26"/>
      <c r="E26" s="26"/>
      <c r="F26" s="26"/>
      <c r="G26" s="26"/>
      <c r="H26" s="222"/>
      <c r="I26" s="222"/>
      <c r="J26" s="222"/>
      <c r="K26" s="26"/>
    </row>
    <row r="27" spans="1:11" ht="15">
      <c r="A27" s="68" t="s">
        <v>278</v>
      </c>
      <c r="B27" s="26"/>
      <c r="C27" s="26"/>
      <c r="D27" s="26"/>
      <c r="E27" s="26"/>
      <c r="F27" s="26">
        <f>SUM(F9:F25)</f>
        <v>0</v>
      </c>
      <c r="G27" s="26"/>
      <c r="H27" s="222"/>
      <c r="I27" s="222"/>
      <c r="J27" s="222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7"/>
      <c r="D32" s="457"/>
      <c r="F32" s="71"/>
      <c r="G32" s="74"/>
    </row>
    <row r="33" spans="2:6" ht="15">
      <c r="B33" s="2"/>
      <c r="C33" s="70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6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360" t="s">
        <v>571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4" t="str">
        <f>'ფორმა N1'!D4</f>
        <v>საქ. ძალოვან ვეტერანთა და პატრიოტთა პოლიტიკური მოძრაობა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>
      <c r="A32" s="186"/>
      <c r="B32" s="186"/>
      <c r="C32" s="186"/>
      <c r="D32" s="190"/>
      <c r="E32" s="186"/>
      <c r="G32" s="190"/>
      <c r="H32" s="234"/>
    </row>
    <row r="33" spans="3:7" ht="15">
      <c r="C33" s="186"/>
      <c r="D33" s="192" t="s">
        <v>268</v>
      </c>
      <c r="E33" s="186"/>
      <c r="G33" s="193" t="s">
        <v>273</v>
      </c>
    </row>
    <row r="34" spans="3:7" ht="15">
      <c r="C34" s="186"/>
      <c r="D34" s="194" t="s">
        <v>139</v>
      </c>
      <c r="E34" s="186"/>
      <c r="G34" s="186" t="s">
        <v>269</v>
      </c>
    </row>
    <row r="35" spans="3:7" ht="15">
      <c r="C35" s="186"/>
      <c r="D35" s="194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571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4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34"/>
    </row>
    <row r="33" spans="2:6" ht="15">
      <c r="B33" s="186"/>
      <c r="C33" s="192" t="s">
        <v>268</v>
      </c>
      <c r="D33" s="186"/>
      <c r="F33" s="193" t="s">
        <v>273</v>
      </c>
    </row>
    <row r="34" spans="2:6" ht="15">
      <c r="B34" s="186"/>
      <c r="C34" s="194" t="s">
        <v>139</v>
      </c>
      <c r="D34" s="186"/>
      <c r="F34" s="186" t="s">
        <v>269</v>
      </c>
    </row>
    <row r="35" spans="2:6" ht="15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360" t="s">
        <v>571</v>
      </c>
      <c r="J2" s="16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4" t="str">
        <f>'ფორმა N1'!D4</f>
        <v>საქ. ძალოვან ვეტერანთა და პატრიოტთა პოლიტიკური მოძრაობა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401" t="s">
        <v>377</v>
      </c>
      <c r="C8" s="402" t="s">
        <v>439</v>
      </c>
      <c r="D8" s="402" t="s">
        <v>440</v>
      </c>
      <c r="E8" s="402" t="s">
        <v>378</v>
      </c>
      <c r="F8" s="402" t="s">
        <v>397</v>
      </c>
      <c r="G8" s="402" t="s">
        <v>398</v>
      </c>
      <c r="H8" s="402" t="s">
        <v>444</v>
      </c>
      <c r="I8" s="169" t="s">
        <v>399</v>
      </c>
      <c r="J8" s="106"/>
    </row>
    <row r="9" spans="1:10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>
      <c r="A29" s="171">
        <v>21</v>
      </c>
      <c r="B29" s="208"/>
      <c r="C29" s="179"/>
      <c r="D29" s="179"/>
      <c r="E29" s="178"/>
      <c r="F29" s="178"/>
      <c r="G29" s="178"/>
      <c r="H29" s="278"/>
      <c r="I29" s="175"/>
      <c r="J29" s="106"/>
    </row>
    <row r="30" spans="1:10">
      <c r="A30" s="171">
        <v>22</v>
      </c>
      <c r="B30" s="208"/>
      <c r="C30" s="179"/>
      <c r="D30" s="179"/>
      <c r="E30" s="178"/>
      <c r="F30" s="178"/>
      <c r="G30" s="178"/>
      <c r="H30" s="278"/>
      <c r="I30" s="175"/>
      <c r="J30" s="106"/>
    </row>
    <row r="31" spans="1:10">
      <c r="A31" s="171">
        <v>23</v>
      </c>
      <c r="B31" s="208"/>
      <c r="C31" s="179"/>
      <c r="D31" s="179"/>
      <c r="E31" s="178"/>
      <c r="F31" s="178"/>
      <c r="G31" s="178"/>
      <c r="H31" s="278"/>
      <c r="I31" s="175"/>
      <c r="J31" s="106"/>
    </row>
    <row r="32" spans="1:10">
      <c r="A32" s="171">
        <v>24</v>
      </c>
      <c r="B32" s="208"/>
      <c r="C32" s="179"/>
      <c r="D32" s="179"/>
      <c r="E32" s="178"/>
      <c r="F32" s="178"/>
      <c r="G32" s="178"/>
      <c r="H32" s="278"/>
      <c r="I32" s="175"/>
      <c r="J32" s="106"/>
    </row>
    <row r="33" spans="1:12">
      <c r="A33" s="171">
        <v>25</v>
      </c>
      <c r="B33" s="208"/>
      <c r="C33" s="179"/>
      <c r="D33" s="179"/>
      <c r="E33" s="178"/>
      <c r="F33" s="178"/>
      <c r="G33" s="178"/>
      <c r="H33" s="278"/>
      <c r="I33" s="175"/>
      <c r="J33" s="106"/>
    </row>
    <row r="34" spans="1:12">
      <c r="A34" s="171">
        <v>26</v>
      </c>
      <c r="B34" s="208"/>
      <c r="C34" s="179"/>
      <c r="D34" s="179"/>
      <c r="E34" s="178"/>
      <c r="F34" s="178"/>
      <c r="G34" s="178"/>
      <c r="H34" s="278"/>
      <c r="I34" s="175"/>
      <c r="J34" s="106"/>
    </row>
    <row r="35" spans="1:12">
      <c r="A35" s="171">
        <v>27</v>
      </c>
      <c r="B35" s="208"/>
      <c r="C35" s="179"/>
      <c r="D35" s="179"/>
      <c r="E35" s="178"/>
      <c r="F35" s="178"/>
      <c r="G35" s="178"/>
      <c r="H35" s="278"/>
      <c r="I35" s="175"/>
      <c r="J35" s="106"/>
    </row>
    <row r="36" spans="1:12">
      <c r="A36" s="171">
        <v>28</v>
      </c>
      <c r="B36" s="208"/>
      <c r="C36" s="179"/>
      <c r="D36" s="179"/>
      <c r="E36" s="178"/>
      <c r="F36" s="178"/>
      <c r="G36" s="178"/>
      <c r="H36" s="278"/>
      <c r="I36" s="175"/>
      <c r="J36" s="106"/>
    </row>
    <row r="37" spans="1:12">
      <c r="A37" s="171">
        <v>29</v>
      </c>
      <c r="B37" s="208"/>
      <c r="C37" s="179"/>
      <c r="D37" s="179"/>
      <c r="E37" s="178"/>
      <c r="F37" s="178"/>
      <c r="G37" s="178"/>
      <c r="H37" s="278"/>
      <c r="I37" s="175"/>
      <c r="J37" s="106"/>
    </row>
    <row r="38" spans="1:12">
      <c r="A38" s="171" t="s">
        <v>278</v>
      </c>
      <c r="B38" s="208"/>
      <c r="C38" s="179"/>
      <c r="D38" s="179"/>
      <c r="E38" s="178"/>
      <c r="F38" s="178"/>
      <c r="G38" s="279"/>
      <c r="H38" s="288" t="s">
        <v>432</v>
      </c>
      <c r="I38" s="408">
        <f>SUM(I9:I37)</f>
        <v>0</v>
      </c>
      <c r="J38" s="106"/>
    </row>
    <row r="40" spans="1:12">
      <c r="A40" s="186" t="s">
        <v>464</v>
      </c>
    </row>
    <row r="42" spans="1:12">
      <c r="B42" s="188" t="s">
        <v>107</v>
      </c>
      <c r="F42" s="189"/>
    </row>
    <row r="43" spans="1:12">
      <c r="F43" s="187"/>
      <c r="I43" s="187"/>
      <c r="J43" s="187"/>
      <c r="K43" s="187"/>
      <c r="L43" s="187"/>
    </row>
    <row r="44" spans="1:12">
      <c r="C44" s="190"/>
      <c r="F44" s="190"/>
      <c r="G44" s="190"/>
      <c r="H44" s="193"/>
      <c r="I44" s="191"/>
      <c r="J44" s="187"/>
      <c r="K44" s="187"/>
      <c r="L44" s="187"/>
    </row>
    <row r="45" spans="1:12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>
      <c r="B47" s="186"/>
      <c r="C47" s="194"/>
      <c r="G47" s="194"/>
      <c r="H47" s="194"/>
    </row>
    <row r="48" spans="1:12" s="187" customFormat="1" ht="12.75"/>
    <row r="49" s="187" customFormat="1" ht="12.75"/>
    <row r="50" s="187" customFormat="1" ht="12.75"/>
    <row r="51" s="18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L30" sqref="L30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5" t="s">
        <v>466</v>
      </c>
      <c r="B1" s="196"/>
      <c r="C1" s="196"/>
      <c r="D1" s="196"/>
      <c r="E1" s="196"/>
      <c r="F1" s="196"/>
      <c r="G1" s="196"/>
      <c r="H1" s="196"/>
      <c r="I1" s="199"/>
      <c r="J1" s="266"/>
      <c r="K1" s="266"/>
      <c r="L1" s="266"/>
      <c r="M1" s="266" t="s">
        <v>421</v>
      </c>
      <c r="N1" s="199"/>
    </row>
    <row r="2" spans="1:14" ht="15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360" t="s">
        <v>571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274</v>
      </c>
      <c r="B4" s="196"/>
      <c r="C4" s="196"/>
      <c r="D4" s="200"/>
      <c r="E4" s="267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საქ. ძალოვან ვეტერანთა და პატრიოტთა პოლიტიკური მოძრაობა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199"/>
    </row>
    <row r="7" spans="1:14" ht="51">
      <c r="A7" s="269" t="s">
        <v>64</v>
      </c>
      <c r="B7" s="270" t="s">
        <v>422</v>
      </c>
      <c r="C7" s="270" t="s">
        <v>423</v>
      </c>
      <c r="D7" s="271" t="s">
        <v>424</v>
      </c>
      <c r="E7" s="271" t="s">
        <v>275</v>
      </c>
      <c r="F7" s="271" t="s">
        <v>425</v>
      </c>
      <c r="G7" s="271" t="s">
        <v>426</v>
      </c>
      <c r="H7" s="270" t="s">
        <v>427</v>
      </c>
      <c r="I7" s="272" t="s">
        <v>428</v>
      </c>
      <c r="J7" s="272" t="s">
        <v>429</v>
      </c>
      <c r="K7" s="273" t="s">
        <v>430</v>
      </c>
      <c r="L7" s="273" t="s">
        <v>431</v>
      </c>
      <c r="M7" s="271" t="s">
        <v>421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74"/>
      <c r="D9" s="207"/>
      <c r="E9" s="207"/>
      <c r="F9" s="207"/>
      <c r="G9" s="207"/>
      <c r="H9" s="207"/>
      <c r="I9" s="207"/>
      <c r="J9" s="207"/>
      <c r="K9" s="207"/>
      <c r="L9" s="207"/>
      <c r="M9" s="275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74"/>
      <c r="D10" s="207"/>
      <c r="E10" s="207"/>
      <c r="F10" s="207"/>
      <c r="G10" s="207"/>
      <c r="H10" s="207"/>
      <c r="I10" s="207"/>
      <c r="J10" s="207"/>
      <c r="K10" s="207"/>
      <c r="L10" s="207"/>
      <c r="M10" s="275" t="str">
        <f t="shared" si="0"/>
        <v/>
      </c>
      <c r="N10" s="199"/>
    </row>
    <row r="11" spans="1:14" ht="15">
      <c r="A11" s="207">
        <v>3</v>
      </c>
      <c r="B11" s="208"/>
      <c r="C11" s="274"/>
      <c r="D11" s="207"/>
      <c r="E11" s="207"/>
      <c r="F11" s="207"/>
      <c r="G11" s="207"/>
      <c r="H11" s="207"/>
      <c r="I11" s="207"/>
      <c r="J11" s="207"/>
      <c r="K11" s="207"/>
      <c r="L11" s="207"/>
      <c r="M11" s="275" t="str">
        <f t="shared" si="0"/>
        <v/>
      </c>
      <c r="N11" s="199"/>
    </row>
    <row r="12" spans="1:14" ht="15">
      <c r="A12" s="207">
        <v>4</v>
      </c>
      <c r="B12" s="208"/>
      <c r="C12" s="274"/>
      <c r="D12" s="207"/>
      <c r="E12" s="207"/>
      <c r="F12" s="207"/>
      <c r="G12" s="207"/>
      <c r="H12" s="207"/>
      <c r="I12" s="207"/>
      <c r="J12" s="207"/>
      <c r="K12" s="207"/>
      <c r="L12" s="207"/>
      <c r="M12" s="275" t="str">
        <f t="shared" si="0"/>
        <v/>
      </c>
      <c r="N12" s="199"/>
    </row>
    <row r="13" spans="1:14" ht="15">
      <c r="A13" s="207">
        <v>5</v>
      </c>
      <c r="B13" s="208"/>
      <c r="C13" s="274"/>
      <c r="D13" s="207"/>
      <c r="E13" s="207"/>
      <c r="F13" s="207"/>
      <c r="G13" s="207"/>
      <c r="H13" s="207"/>
      <c r="I13" s="207"/>
      <c r="J13" s="207"/>
      <c r="K13" s="207"/>
      <c r="L13" s="207"/>
      <c r="M13" s="275" t="str">
        <f t="shared" si="0"/>
        <v/>
      </c>
      <c r="N13" s="199"/>
    </row>
    <row r="14" spans="1:14" ht="15">
      <c r="A14" s="207">
        <v>6</v>
      </c>
      <c r="B14" s="208"/>
      <c r="C14" s="274"/>
      <c r="D14" s="207"/>
      <c r="E14" s="207"/>
      <c r="F14" s="207"/>
      <c r="G14" s="207"/>
      <c r="H14" s="207"/>
      <c r="I14" s="207"/>
      <c r="J14" s="207"/>
      <c r="K14" s="207"/>
      <c r="L14" s="207"/>
      <c r="M14" s="275" t="str">
        <f t="shared" si="0"/>
        <v/>
      </c>
      <c r="N14" s="199"/>
    </row>
    <row r="15" spans="1:14" ht="15">
      <c r="A15" s="207">
        <v>7</v>
      </c>
      <c r="B15" s="208"/>
      <c r="C15" s="274"/>
      <c r="D15" s="207"/>
      <c r="E15" s="207"/>
      <c r="F15" s="207"/>
      <c r="G15" s="207"/>
      <c r="H15" s="207"/>
      <c r="I15" s="207"/>
      <c r="J15" s="207"/>
      <c r="K15" s="207"/>
      <c r="L15" s="207"/>
      <c r="M15" s="275" t="str">
        <f t="shared" si="0"/>
        <v/>
      </c>
      <c r="N15" s="199"/>
    </row>
    <row r="16" spans="1:14" ht="15">
      <c r="A16" s="207">
        <v>8</v>
      </c>
      <c r="B16" s="208"/>
      <c r="C16" s="274"/>
      <c r="D16" s="207"/>
      <c r="E16" s="207"/>
      <c r="F16" s="207"/>
      <c r="G16" s="207"/>
      <c r="H16" s="207"/>
      <c r="I16" s="207"/>
      <c r="J16" s="207"/>
      <c r="K16" s="207"/>
      <c r="L16" s="207"/>
      <c r="M16" s="275" t="str">
        <f t="shared" si="0"/>
        <v/>
      </c>
      <c r="N16" s="199"/>
    </row>
    <row r="17" spans="1:14" ht="15">
      <c r="A17" s="207">
        <v>9</v>
      </c>
      <c r="B17" s="208"/>
      <c r="C17" s="274"/>
      <c r="D17" s="207"/>
      <c r="E17" s="207"/>
      <c r="F17" s="207"/>
      <c r="G17" s="207"/>
      <c r="H17" s="207"/>
      <c r="I17" s="207"/>
      <c r="J17" s="207"/>
      <c r="K17" s="207"/>
      <c r="L17" s="207"/>
      <c r="M17" s="275" t="str">
        <f t="shared" si="0"/>
        <v/>
      </c>
      <c r="N17" s="199"/>
    </row>
    <row r="18" spans="1:14" ht="15">
      <c r="A18" s="207">
        <v>10</v>
      </c>
      <c r="B18" s="208"/>
      <c r="C18" s="274"/>
      <c r="D18" s="207"/>
      <c r="E18" s="207"/>
      <c r="F18" s="207"/>
      <c r="G18" s="207"/>
      <c r="H18" s="207"/>
      <c r="I18" s="207"/>
      <c r="J18" s="207"/>
      <c r="K18" s="207"/>
      <c r="L18" s="207"/>
      <c r="M18" s="275" t="str">
        <f t="shared" si="0"/>
        <v/>
      </c>
      <c r="N18" s="199"/>
    </row>
    <row r="19" spans="1:14" ht="15">
      <c r="A19" s="207">
        <v>11</v>
      </c>
      <c r="B19" s="208"/>
      <c r="C19" s="274"/>
      <c r="D19" s="207"/>
      <c r="E19" s="207"/>
      <c r="F19" s="207"/>
      <c r="G19" s="207"/>
      <c r="H19" s="207"/>
      <c r="I19" s="207"/>
      <c r="J19" s="207"/>
      <c r="K19" s="207"/>
      <c r="L19" s="207"/>
      <c r="M19" s="275" t="str">
        <f t="shared" si="0"/>
        <v/>
      </c>
      <c r="N19" s="199"/>
    </row>
    <row r="20" spans="1:14" ht="15">
      <c r="A20" s="207">
        <v>12</v>
      </c>
      <c r="B20" s="208"/>
      <c r="C20" s="274"/>
      <c r="D20" s="207"/>
      <c r="E20" s="207"/>
      <c r="F20" s="207"/>
      <c r="G20" s="207"/>
      <c r="H20" s="207"/>
      <c r="I20" s="207"/>
      <c r="J20" s="207"/>
      <c r="K20" s="207"/>
      <c r="L20" s="207"/>
      <c r="M20" s="275" t="str">
        <f t="shared" si="0"/>
        <v/>
      </c>
      <c r="N20" s="199"/>
    </row>
    <row r="21" spans="1:14" ht="15">
      <c r="A21" s="207">
        <v>13</v>
      </c>
      <c r="B21" s="208"/>
      <c r="C21" s="274"/>
      <c r="D21" s="207"/>
      <c r="E21" s="207"/>
      <c r="F21" s="207"/>
      <c r="G21" s="207"/>
      <c r="H21" s="207"/>
      <c r="I21" s="207"/>
      <c r="J21" s="207"/>
      <c r="K21" s="207"/>
      <c r="L21" s="207"/>
      <c r="M21" s="275" t="str">
        <f t="shared" si="0"/>
        <v/>
      </c>
      <c r="N21" s="199"/>
    </row>
    <row r="22" spans="1:14" ht="15">
      <c r="A22" s="207">
        <v>14</v>
      </c>
      <c r="B22" s="208"/>
      <c r="C22" s="274"/>
      <c r="D22" s="207"/>
      <c r="E22" s="207"/>
      <c r="F22" s="207"/>
      <c r="G22" s="207"/>
      <c r="H22" s="207"/>
      <c r="I22" s="207"/>
      <c r="J22" s="207"/>
      <c r="K22" s="207"/>
      <c r="L22" s="207"/>
      <c r="M22" s="275" t="str">
        <f t="shared" si="0"/>
        <v/>
      </c>
      <c r="N22" s="199"/>
    </row>
    <row r="23" spans="1:14" ht="15">
      <c r="A23" s="207">
        <v>15</v>
      </c>
      <c r="B23" s="208"/>
      <c r="C23" s="274"/>
      <c r="D23" s="207"/>
      <c r="E23" s="207"/>
      <c r="F23" s="207"/>
      <c r="G23" s="207"/>
      <c r="H23" s="207"/>
      <c r="I23" s="207"/>
      <c r="J23" s="207"/>
      <c r="K23" s="207"/>
      <c r="L23" s="207"/>
      <c r="M23" s="275" t="str">
        <f t="shared" si="0"/>
        <v/>
      </c>
      <c r="N23" s="199"/>
    </row>
    <row r="24" spans="1:14" ht="15">
      <c r="A24" s="207">
        <v>16</v>
      </c>
      <c r="B24" s="208"/>
      <c r="C24" s="274"/>
      <c r="D24" s="207"/>
      <c r="E24" s="207"/>
      <c r="F24" s="207"/>
      <c r="G24" s="207"/>
      <c r="H24" s="207"/>
      <c r="I24" s="207"/>
      <c r="J24" s="207"/>
      <c r="K24" s="207"/>
      <c r="L24" s="207"/>
      <c r="M24" s="275" t="str">
        <f t="shared" si="0"/>
        <v/>
      </c>
      <c r="N24" s="199"/>
    </row>
    <row r="25" spans="1:14" ht="15">
      <c r="A25" s="207">
        <v>17</v>
      </c>
      <c r="B25" s="208"/>
      <c r="C25" s="274"/>
      <c r="D25" s="207"/>
      <c r="E25" s="207"/>
      <c r="F25" s="207"/>
      <c r="G25" s="207"/>
      <c r="H25" s="207"/>
      <c r="I25" s="207"/>
      <c r="J25" s="207"/>
      <c r="K25" s="207"/>
      <c r="L25" s="207"/>
      <c r="M25" s="275" t="str">
        <f t="shared" si="0"/>
        <v/>
      </c>
      <c r="N25" s="199"/>
    </row>
    <row r="26" spans="1:14" ht="15">
      <c r="A26" s="207">
        <v>18</v>
      </c>
      <c r="B26" s="208"/>
      <c r="C26" s="274"/>
      <c r="D26" s="207"/>
      <c r="E26" s="207"/>
      <c r="F26" s="207"/>
      <c r="G26" s="207"/>
      <c r="H26" s="207"/>
      <c r="I26" s="207"/>
      <c r="J26" s="207"/>
      <c r="K26" s="207"/>
      <c r="L26" s="207"/>
      <c r="M26" s="275" t="str">
        <f t="shared" si="0"/>
        <v/>
      </c>
      <c r="N26" s="199"/>
    </row>
    <row r="27" spans="1:14" ht="15">
      <c r="A27" s="207">
        <v>19</v>
      </c>
      <c r="B27" s="208"/>
      <c r="C27" s="274"/>
      <c r="D27" s="207"/>
      <c r="E27" s="207"/>
      <c r="F27" s="207"/>
      <c r="G27" s="207"/>
      <c r="H27" s="207"/>
      <c r="I27" s="207"/>
      <c r="J27" s="207"/>
      <c r="K27" s="207"/>
      <c r="L27" s="207"/>
      <c r="M27" s="275" t="str">
        <f t="shared" si="0"/>
        <v/>
      </c>
      <c r="N27" s="199"/>
    </row>
    <row r="28" spans="1:14" ht="15">
      <c r="A28" s="207">
        <v>20</v>
      </c>
      <c r="B28" s="208"/>
      <c r="C28" s="274"/>
      <c r="D28" s="207"/>
      <c r="E28" s="207"/>
      <c r="F28" s="207"/>
      <c r="G28" s="207"/>
      <c r="H28" s="207"/>
      <c r="I28" s="207"/>
      <c r="J28" s="207"/>
      <c r="K28" s="207"/>
      <c r="L28" s="207"/>
      <c r="M28" s="275" t="str">
        <f t="shared" si="0"/>
        <v/>
      </c>
      <c r="N28" s="199"/>
    </row>
    <row r="29" spans="1:14" ht="15">
      <c r="A29" s="207">
        <v>21</v>
      </c>
      <c r="B29" s="208"/>
      <c r="C29" s="274"/>
      <c r="D29" s="207"/>
      <c r="E29" s="207"/>
      <c r="F29" s="207"/>
      <c r="G29" s="207"/>
      <c r="H29" s="207"/>
      <c r="I29" s="207"/>
      <c r="J29" s="207"/>
      <c r="K29" s="207"/>
      <c r="L29" s="207"/>
      <c r="M29" s="275" t="str">
        <f t="shared" si="0"/>
        <v/>
      </c>
      <c r="N29" s="199"/>
    </row>
    <row r="30" spans="1:14" ht="15">
      <c r="A30" s="207">
        <v>22</v>
      </c>
      <c r="B30" s="208"/>
      <c r="C30" s="274"/>
      <c r="D30" s="207"/>
      <c r="E30" s="207"/>
      <c r="F30" s="207"/>
      <c r="G30" s="207"/>
      <c r="H30" s="207"/>
      <c r="I30" s="207"/>
      <c r="J30" s="207"/>
      <c r="K30" s="207"/>
      <c r="L30" s="207"/>
      <c r="M30" s="275" t="str">
        <f t="shared" si="0"/>
        <v/>
      </c>
      <c r="N30" s="199"/>
    </row>
    <row r="31" spans="1:14" ht="15">
      <c r="A31" s="207">
        <v>23</v>
      </c>
      <c r="B31" s="208"/>
      <c r="C31" s="274"/>
      <c r="D31" s="207"/>
      <c r="E31" s="207"/>
      <c r="F31" s="207"/>
      <c r="G31" s="207"/>
      <c r="H31" s="207"/>
      <c r="I31" s="207"/>
      <c r="J31" s="207"/>
      <c r="K31" s="207"/>
      <c r="L31" s="207"/>
      <c r="M31" s="275" t="str">
        <f t="shared" si="0"/>
        <v/>
      </c>
      <c r="N31" s="199"/>
    </row>
    <row r="32" spans="1:14" ht="15">
      <c r="A32" s="207">
        <v>24</v>
      </c>
      <c r="B32" s="208"/>
      <c r="C32" s="274"/>
      <c r="D32" s="207"/>
      <c r="E32" s="207"/>
      <c r="F32" s="207"/>
      <c r="G32" s="207"/>
      <c r="H32" s="207"/>
      <c r="I32" s="207"/>
      <c r="J32" s="207"/>
      <c r="K32" s="207"/>
      <c r="L32" s="207"/>
      <c r="M32" s="275" t="str">
        <f t="shared" si="0"/>
        <v/>
      </c>
      <c r="N32" s="199"/>
    </row>
    <row r="33" spans="1:14" ht="15">
      <c r="A33" s="276" t="s">
        <v>278</v>
      </c>
      <c r="B33" s="208"/>
      <c r="C33" s="274"/>
      <c r="D33" s="207"/>
      <c r="E33" s="207"/>
      <c r="F33" s="207"/>
      <c r="G33" s="207"/>
      <c r="H33" s="207"/>
      <c r="I33" s="207"/>
      <c r="J33" s="207"/>
      <c r="K33" s="207"/>
      <c r="L33" s="207"/>
      <c r="M33" s="275" t="str">
        <f t="shared" si="0"/>
        <v/>
      </c>
      <c r="N33" s="199"/>
    </row>
    <row r="34" spans="1:14" s="214" customFormat="1"/>
    <row r="37" spans="1:14" s="21" customFormat="1" ht="15">
      <c r="B37" s="209" t="s">
        <v>107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268</v>
      </c>
      <c r="D40" s="210"/>
      <c r="E40" s="210"/>
      <c r="H40" s="209" t="s">
        <v>319</v>
      </c>
      <c r="M40" s="210"/>
    </row>
    <row r="41" spans="1:14" s="21" customFormat="1" ht="15">
      <c r="C41" s="212" t="s">
        <v>139</v>
      </c>
      <c r="D41" s="210"/>
      <c r="E41" s="210"/>
      <c r="H41" s="213" t="s">
        <v>269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272</v>
      </c>
      <c r="B1" s="256"/>
      <c r="C1" s="442" t="s">
        <v>109</v>
      </c>
      <c r="D1" s="442"/>
      <c r="E1" s="114"/>
    </row>
    <row r="2" spans="1:12" s="6" customFormat="1">
      <c r="A2" s="77" t="s">
        <v>140</v>
      </c>
      <c r="B2" s="256"/>
      <c r="C2" s="443" t="s">
        <v>571</v>
      </c>
      <c r="D2" s="444"/>
      <c r="E2" s="114"/>
    </row>
    <row r="3" spans="1:12" s="6" customFormat="1">
      <c r="A3" s="77"/>
      <c r="B3" s="256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7"/>
      <c r="C4" s="77"/>
      <c r="D4" s="77"/>
      <c r="E4" s="109"/>
      <c r="L4" s="6"/>
    </row>
    <row r="5" spans="1:12" s="2" customFormat="1">
      <c r="A5" s="120" t="str">
        <f>'ფორმა N1'!D4</f>
        <v>საქ. ძალოვან ვეტერანთა და პატრიოტთა პოლიტიკური მოძრაობა</v>
      </c>
      <c r="B5" s="258"/>
      <c r="C5" s="59"/>
      <c r="D5" s="59"/>
      <c r="E5" s="109"/>
    </row>
    <row r="6" spans="1:12" s="2" customFormat="1">
      <c r="A6" s="78"/>
      <c r="B6" s="257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3">
        <v>1</v>
      </c>
      <c r="B9" s="243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507</v>
      </c>
      <c r="B14" s="98" t="s">
        <v>506</v>
      </c>
      <c r="C14" s="8"/>
      <c r="D14" s="8"/>
      <c r="E14" s="114"/>
    </row>
    <row r="15" spans="1:12" s="3" customFormat="1">
      <c r="A15" s="98" t="s">
        <v>508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30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30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446</v>
      </c>
      <c r="C23" s="8"/>
      <c r="D23" s="8"/>
      <c r="E23" s="114"/>
    </row>
    <row r="24" spans="1:5" s="3" customFormat="1">
      <c r="A24" s="89" t="s">
        <v>95</v>
      </c>
      <c r="B24" s="89" t="s">
        <v>447</v>
      </c>
      <c r="C24" s="280"/>
      <c r="D24" s="8"/>
      <c r="E24" s="114"/>
    </row>
    <row r="25" spans="1:5" s="3" customFormat="1">
      <c r="A25" s="89" t="s">
        <v>251</v>
      </c>
      <c r="B25" s="89" t="s">
        <v>453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51" t="s">
        <v>98</v>
      </c>
      <c r="B28" s="251" t="s">
        <v>309</v>
      </c>
      <c r="C28" s="8"/>
      <c r="D28" s="8"/>
      <c r="E28" s="114"/>
    </row>
    <row r="29" spans="1:5">
      <c r="A29" s="251" t="s">
        <v>99</v>
      </c>
      <c r="B29" s="251" t="s">
        <v>312</v>
      </c>
      <c r="C29" s="8"/>
      <c r="D29" s="8"/>
      <c r="E29" s="114"/>
    </row>
    <row r="30" spans="1:5">
      <c r="A30" s="251" t="s">
        <v>455</v>
      </c>
      <c r="B30" s="251" t="s">
        <v>310</v>
      </c>
      <c r="C30" s="8"/>
      <c r="D30" s="8"/>
      <c r="E30" s="114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>
      <c r="A32" s="251" t="s">
        <v>12</v>
      </c>
      <c r="B32" s="251" t="s">
        <v>509</v>
      </c>
      <c r="C32" s="8"/>
      <c r="D32" s="8"/>
      <c r="E32" s="114"/>
    </row>
    <row r="33" spans="1:9">
      <c r="A33" s="251" t="s">
        <v>13</v>
      </c>
      <c r="B33" s="251" t="s">
        <v>510</v>
      </c>
      <c r="C33" s="8"/>
      <c r="D33" s="8"/>
      <c r="E33" s="114"/>
    </row>
    <row r="34" spans="1:9">
      <c r="A34" s="251" t="s">
        <v>281</v>
      </c>
      <c r="B34" s="251" t="s">
        <v>511</v>
      </c>
      <c r="C34" s="8"/>
      <c r="D34" s="8"/>
      <c r="E34" s="114"/>
    </row>
    <row r="35" spans="1:9" s="23" customFormat="1">
      <c r="A35" s="89" t="s">
        <v>34</v>
      </c>
      <c r="B35" s="265" t="s">
        <v>452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59"/>
      <c r="E40" s="5"/>
    </row>
    <row r="41" spans="1:9" s="2" customFormat="1">
      <c r="B41" s="259"/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450</v>
      </c>
      <c r="D43" s="12"/>
      <c r="E43"/>
      <c r="F43"/>
      <c r="G43"/>
      <c r="H43"/>
      <c r="I43"/>
    </row>
    <row r="44" spans="1:9" s="2" customFormat="1">
      <c r="A44"/>
      <c r="B44" s="259" t="s">
        <v>270</v>
      </c>
      <c r="D44" s="12"/>
      <c r="E44"/>
      <c r="F44"/>
      <c r="G44"/>
      <c r="H44"/>
      <c r="I44"/>
    </row>
    <row r="45" spans="1:9" customFormat="1" ht="12.75">
      <c r="B45" s="262" t="s">
        <v>139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2">
        <v>40907</v>
      </c>
      <c r="C2" t="s">
        <v>200</v>
      </c>
      <c r="E2" t="s">
        <v>231</v>
      </c>
      <c r="G2" s="63" t="s">
        <v>237</v>
      </c>
    </row>
    <row r="3" spans="1:7" ht="15">
      <c r="A3" s="62">
        <v>40908</v>
      </c>
      <c r="C3" t="s">
        <v>201</v>
      </c>
      <c r="E3" t="s">
        <v>232</v>
      </c>
      <c r="G3" s="63" t="s">
        <v>238</v>
      </c>
    </row>
    <row r="4" spans="1:7" ht="15">
      <c r="A4" s="62">
        <v>40909</v>
      </c>
      <c r="C4" t="s">
        <v>202</v>
      </c>
      <c r="E4" t="s">
        <v>233</v>
      </c>
      <c r="G4" s="63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7" zoomScale="80" zoomScaleSheetLayoutView="80" workbookViewId="0">
      <selection activeCell="B33" sqref="B3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406</v>
      </c>
      <c r="B1" s="240"/>
      <c r="C1" s="442" t="s">
        <v>109</v>
      </c>
      <c r="D1" s="442"/>
      <c r="E1" s="92"/>
    </row>
    <row r="2" spans="1:5" s="6" customFormat="1">
      <c r="A2" s="75" t="s">
        <v>407</v>
      </c>
      <c r="B2" s="240"/>
      <c r="C2" s="440" t="s">
        <v>571</v>
      </c>
      <c r="D2" s="441"/>
      <c r="E2" s="92"/>
    </row>
    <row r="3" spans="1:5" s="6" customFormat="1">
      <c r="A3" s="75" t="s">
        <v>408</v>
      </c>
      <c r="B3" s="240"/>
      <c r="C3" s="241"/>
      <c r="D3" s="241"/>
      <c r="E3" s="92"/>
    </row>
    <row r="4" spans="1:5" s="6" customFormat="1">
      <c r="A4" s="77" t="s">
        <v>140</v>
      </c>
      <c r="B4" s="240"/>
      <c r="C4" s="241"/>
      <c r="D4" s="241"/>
      <c r="E4" s="92"/>
    </row>
    <row r="5" spans="1:5" s="6" customFormat="1">
      <c r="A5" s="77"/>
      <c r="B5" s="240"/>
      <c r="C5" s="241"/>
      <c r="D5" s="241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2" t="str">
        <f>'ფორმა N1'!D4</f>
        <v>საქ. ძალოვან ვეტერანთა და პატრიოტთა პოლიტიკური მოძრაობა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0"/>
      <c r="B9" s="240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3">
        <v>1</v>
      </c>
      <c r="B11" s="243" t="s">
        <v>57</v>
      </c>
      <c r="C11" s="415">
        <f>SUM(C12,C15,C55,C58,C59,C60,C78)</f>
        <v>7957.76</v>
      </c>
      <c r="D11" s="415">
        <f>SUM(D12,D15,D55,D58,D59,D60,D66,D74,D75)</f>
        <v>7957.76</v>
      </c>
      <c r="E11" s="244"/>
    </row>
    <row r="12" spans="1:5" s="9" customFormat="1" ht="18">
      <c r="A12" s="88">
        <v>1.1000000000000001</v>
      </c>
      <c r="B12" s="88" t="s">
        <v>58</v>
      </c>
      <c r="C12" s="414">
        <f>SUM(C13:C14)</f>
        <v>5325</v>
      </c>
      <c r="D12" s="414">
        <f>SUM(D13:D14)</f>
        <v>5325</v>
      </c>
      <c r="E12" s="94"/>
    </row>
    <row r="13" spans="1:5" s="10" customFormat="1">
      <c r="A13" s="89" t="s">
        <v>30</v>
      </c>
      <c r="B13" s="89" t="s">
        <v>59</v>
      </c>
      <c r="C13" s="410">
        <f>'ფორმა 4.2'!G25</f>
        <v>5325</v>
      </c>
      <c r="D13" s="410">
        <f>'ფორმა 4.2'!H25</f>
        <v>5325</v>
      </c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411">
        <f>SUM(C16,C19,C31,C32,C33,C34,C37,C38,C45:C49,C53,C54)</f>
        <v>2607.7599999999998</v>
      </c>
      <c r="D15" s="411">
        <f>SUM(D16,D19,D31,D32,D33,D34,D37,D38,D45:D49,D53,D54)</f>
        <v>2607.7599999999998</v>
      </c>
      <c r="E15" s="244"/>
    </row>
    <row r="16" spans="1:5" s="3" customFormat="1">
      <c r="A16" s="89" t="s">
        <v>32</v>
      </c>
      <c r="B16" s="89" t="s">
        <v>1</v>
      </c>
      <c r="C16" s="84">
        <f>SUM(C17:C18)</f>
        <v>2500</v>
      </c>
      <c r="D16" s="84">
        <f>SUM(D17:D18)</f>
        <v>2500</v>
      </c>
      <c r="E16" s="96"/>
    </row>
    <row r="17" spans="1:6" s="3" customFormat="1">
      <c r="A17" s="98" t="s">
        <v>98</v>
      </c>
      <c r="B17" s="98" t="s">
        <v>61</v>
      </c>
      <c r="C17" s="4">
        <f>'ფორმა N4.3'!H33</f>
        <v>2500</v>
      </c>
      <c r="D17" s="245">
        <f>C17</f>
        <v>2500</v>
      </c>
      <c r="E17" s="96"/>
    </row>
    <row r="18" spans="1:6" s="3" customFormat="1">
      <c r="A18" s="98" t="s">
        <v>99</v>
      </c>
      <c r="B18" s="98" t="s">
        <v>62</v>
      </c>
      <c r="C18" s="4"/>
      <c r="D18" s="245"/>
      <c r="E18" s="96"/>
    </row>
    <row r="19" spans="1:6" s="3" customFormat="1">
      <c r="A19" s="89" t="s">
        <v>33</v>
      </c>
      <c r="B19" s="89" t="s">
        <v>2</v>
      </c>
      <c r="C19" s="414">
        <f>SUM(C20:C25,C30)</f>
        <v>98.06</v>
      </c>
      <c r="D19" s="414">
        <f>SUM(D20:D25,D30)</f>
        <v>98.06</v>
      </c>
      <c r="E19" s="246"/>
      <c r="F19" s="247"/>
    </row>
    <row r="20" spans="1:6" s="250" customFormat="1" ht="30">
      <c r="A20" s="98" t="s">
        <v>12</v>
      </c>
      <c r="B20" s="98" t="s">
        <v>250</v>
      </c>
      <c r="C20" s="412"/>
      <c r="D20" s="412"/>
      <c r="E20" s="249"/>
    </row>
    <row r="21" spans="1:6" s="250" customFormat="1">
      <c r="A21" s="98" t="s">
        <v>13</v>
      </c>
      <c r="B21" s="98" t="s">
        <v>14</v>
      </c>
      <c r="C21" s="412"/>
      <c r="D21" s="412"/>
      <c r="E21" s="249"/>
    </row>
    <row r="22" spans="1:6" s="250" customFormat="1" ht="30">
      <c r="A22" s="98" t="s">
        <v>281</v>
      </c>
      <c r="B22" s="98" t="s">
        <v>22</v>
      </c>
      <c r="C22" s="248"/>
      <c r="D22" s="40"/>
      <c r="E22" s="249"/>
    </row>
    <row r="23" spans="1:6" s="250" customFormat="1" ht="16.5" customHeight="1">
      <c r="A23" s="98" t="s">
        <v>282</v>
      </c>
      <c r="B23" s="98" t="s">
        <v>15</v>
      </c>
      <c r="C23" s="426">
        <v>72.239999999999995</v>
      </c>
      <c r="D23" s="40">
        <f>C23</f>
        <v>72.239999999999995</v>
      </c>
      <c r="E23" s="249"/>
    </row>
    <row r="24" spans="1:6" s="250" customFormat="1" ht="16.5" customHeight="1">
      <c r="A24" s="98" t="s">
        <v>283</v>
      </c>
      <c r="B24" s="98" t="s">
        <v>16</v>
      </c>
      <c r="C24" s="248"/>
      <c r="D24" s="40"/>
      <c r="E24" s="249"/>
    </row>
    <row r="25" spans="1:6" s="250" customFormat="1" ht="16.5" customHeight="1">
      <c r="A25" s="98" t="s">
        <v>284</v>
      </c>
      <c r="B25" s="98" t="s">
        <v>17</v>
      </c>
      <c r="C25" s="414">
        <f>SUM(C26:C29)</f>
        <v>25.82</v>
      </c>
      <c r="D25" s="414">
        <f>SUM(D26:D29)</f>
        <v>25.82</v>
      </c>
      <c r="E25" s="249"/>
    </row>
    <row r="26" spans="1:6" s="250" customFormat="1" ht="16.5" customHeight="1">
      <c r="A26" s="251" t="s">
        <v>285</v>
      </c>
      <c r="B26" s="251" t="s">
        <v>18</v>
      </c>
      <c r="C26" s="248">
        <v>11.55</v>
      </c>
      <c r="D26" s="40">
        <f>C26</f>
        <v>11.55</v>
      </c>
      <c r="E26" s="249"/>
    </row>
    <row r="27" spans="1:6" s="250" customFormat="1" ht="16.5" customHeight="1">
      <c r="A27" s="251" t="s">
        <v>286</v>
      </c>
      <c r="B27" s="251" t="s">
        <v>19</v>
      </c>
      <c r="C27" s="248">
        <v>3.15</v>
      </c>
      <c r="D27" s="40">
        <f>C27</f>
        <v>3.15</v>
      </c>
      <c r="E27" s="249"/>
    </row>
    <row r="28" spans="1:6" s="250" customFormat="1" ht="16.5" customHeight="1">
      <c r="A28" s="251" t="s">
        <v>287</v>
      </c>
      <c r="B28" s="251" t="s">
        <v>20</v>
      </c>
      <c r="C28" s="248">
        <v>8.6199999999999992</v>
      </c>
      <c r="D28" s="40">
        <f>C28</f>
        <v>8.6199999999999992</v>
      </c>
      <c r="E28" s="249"/>
    </row>
    <row r="29" spans="1:6" s="250" customFormat="1" ht="16.5" customHeight="1">
      <c r="A29" s="251" t="s">
        <v>288</v>
      </c>
      <c r="B29" s="251" t="s">
        <v>545</v>
      </c>
      <c r="C29" s="248">
        <f>2.5</f>
        <v>2.5</v>
      </c>
      <c r="D29" s="248">
        <f>2.5</f>
        <v>2.5</v>
      </c>
      <c r="E29" s="249"/>
    </row>
    <row r="30" spans="1:6" s="250" customFormat="1" ht="16.5" customHeight="1">
      <c r="A30" s="98" t="s">
        <v>289</v>
      </c>
      <c r="B30" s="98" t="s">
        <v>21</v>
      </c>
      <c r="C30" s="248"/>
      <c r="D30" s="41"/>
      <c r="E30" s="249"/>
    </row>
    <row r="31" spans="1:6" s="3" customFormat="1" ht="16.5" customHeight="1">
      <c r="A31" s="89" t="s">
        <v>34</v>
      </c>
      <c r="B31" s="89" t="s">
        <v>3</v>
      </c>
      <c r="C31" s="4"/>
      <c r="D31" s="245"/>
      <c r="E31" s="246"/>
    </row>
    <row r="32" spans="1:6" s="3" customFormat="1" ht="16.5" customHeight="1">
      <c r="A32" s="89" t="s">
        <v>35</v>
      </c>
      <c r="B32" s="89" t="s">
        <v>4</v>
      </c>
      <c r="C32" s="4"/>
      <c r="D32" s="245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5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290</v>
      </c>
      <c r="B35" s="98" t="s">
        <v>56</v>
      </c>
      <c r="C35" s="4"/>
      <c r="D35" s="245"/>
      <c r="E35" s="96"/>
    </row>
    <row r="36" spans="1:5" s="3" customFormat="1" ht="16.5" customHeight="1">
      <c r="A36" s="98" t="s">
        <v>291</v>
      </c>
      <c r="B36" s="98" t="s">
        <v>55</v>
      </c>
      <c r="C36" s="4"/>
      <c r="D36" s="245"/>
      <c r="E36" s="96"/>
    </row>
    <row r="37" spans="1:5" s="3" customFormat="1" ht="16.5" customHeight="1">
      <c r="A37" s="89" t="s">
        <v>38</v>
      </c>
      <c r="B37" s="89" t="s">
        <v>49</v>
      </c>
      <c r="C37" s="414">
        <f>3+2+0.9+0.5+0.5+0.5+0.5+0.9+0.9</f>
        <v>9.7000000000000011</v>
      </c>
      <c r="D37" s="414">
        <f>C37</f>
        <v>9.7000000000000011</v>
      </c>
      <c r="E37" s="96"/>
    </row>
    <row r="38" spans="1:5" s="3" customFormat="1" ht="16.5" customHeight="1">
      <c r="A38" s="89" t="s">
        <v>39</v>
      </c>
      <c r="B38" s="89" t="s">
        <v>409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355</v>
      </c>
      <c r="B39" s="17" t="s">
        <v>359</v>
      </c>
      <c r="C39" s="4"/>
      <c r="D39" s="245"/>
      <c r="E39" s="96"/>
    </row>
    <row r="40" spans="1:5" s="3" customFormat="1" ht="16.5" customHeight="1">
      <c r="A40" s="17" t="s">
        <v>356</v>
      </c>
      <c r="B40" s="17" t="s">
        <v>360</v>
      </c>
      <c r="C40" s="4"/>
      <c r="D40" s="4"/>
      <c r="E40" s="96"/>
    </row>
    <row r="41" spans="1:5" s="3" customFormat="1" ht="16.5" customHeight="1">
      <c r="A41" s="17" t="s">
        <v>357</v>
      </c>
      <c r="B41" s="17" t="s">
        <v>363</v>
      </c>
      <c r="C41" s="4"/>
      <c r="D41" s="245"/>
      <c r="E41" s="96"/>
    </row>
    <row r="42" spans="1:5" s="3" customFormat="1" ht="16.5" customHeight="1">
      <c r="A42" s="17" t="s">
        <v>362</v>
      </c>
      <c r="B42" s="17" t="s">
        <v>364</v>
      </c>
      <c r="C42" s="4"/>
      <c r="D42" s="245"/>
      <c r="E42" s="96"/>
    </row>
    <row r="43" spans="1:5" s="3" customFormat="1" ht="16.5" customHeight="1">
      <c r="A43" s="17" t="s">
        <v>365</v>
      </c>
      <c r="B43" s="17" t="s">
        <v>499</v>
      </c>
      <c r="C43" s="4"/>
      <c r="D43" s="245"/>
      <c r="E43" s="96"/>
    </row>
    <row r="44" spans="1:5" s="3" customFormat="1" ht="16.5" customHeight="1">
      <c r="A44" s="17" t="s">
        <v>500</v>
      </c>
      <c r="B44" s="17" t="s">
        <v>361</v>
      </c>
      <c r="C44" s="4"/>
      <c r="D44" s="245"/>
      <c r="E44" s="96"/>
    </row>
    <row r="45" spans="1:5" s="3" customFormat="1" ht="30">
      <c r="A45" s="89" t="s">
        <v>40</v>
      </c>
      <c r="B45" s="89" t="s">
        <v>28</v>
      </c>
      <c r="C45" s="4"/>
      <c r="D45" s="245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5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5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5"/>
      <c r="E48" s="96"/>
    </row>
    <row r="49" spans="1:6" s="3" customFormat="1" ht="16.5" customHeight="1">
      <c r="A49" s="89" t="s">
        <v>44</v>
      </c>
      <c r="B49" s="89" t="s">
        <v>410</v>
      </c>
      <c r="C49" s="411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371</v>
      </c>
      <c r="B50" s="98" t="s">
        <v>374</v>
      </c>
      <c r="C50" s="413"/>
      <c r="D50" s="413">
        <f>C50</f>
        <v>0</v>
      </c>
      <c r="E50" s="96"/>
    </row>
    <row r="51" spans="1:6" s="3" customFormat="1" ht="16.5" customHeight="1">
      <c r="A51" s="98" t="s">
        <v>372</v>
      </c>
      <c r="B51" s="98" t="s">
        <v>373</v>
      </c>
      <c r="C51" s="4"/>
      <c r="D51" s="245"/>
      <c r="E51" s="96"/>
    </row>
    <row r="52" spans="1:6" s="3" customFormat="1" ht="16.5" customHeight="1">
      <c r="A52" s="98" t="s">
        <v>375</v>
      </c>
      <c r="B52" s="98" t="s">
        <v>376</v>
      </c>
      <c r="C52" s="4"/>
      <c r="D52" s="245"/>
      <c r="E52" s="96"/>
    </row>
    <row r="53" spans="1:6" s="3" customFormat="1">
      <c r="A53" s="89" t="s">
        <v>45</v>
      </c>
      <c r="B53" s="89" t="s">
        <v>29</v>
      </c>
      <c r="C53" s="4"/>
      <c r="D53" s="245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45"/>
      <c r="E54" s="246"/>
      <c r="F54" s="247"/>
    </row>
    <row r="55" spans="1:6" s="3" customFormat="1" ht="30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6"/>
      <c r="F55" s="247"/>
    </row>
    <row r="56" spans="1:6" s="3" customFormat="1" ht="30">
      <c r="A56" s="89" t="s">
        <v>50</v>
      </c>
      <c r="B56" s="89" t="s">
        <v>48</v>
      </c>
      <c r="C56" s="4"/>
      <c r="D56" s="245"/>
      <c r="E56" s="246"/>
      <c r="F56" s="247"/>
    </row>
    <row r="57" spans="1:6" s="3" customFormat="1" ht="16.5" customHeight="1">
      <c r="A57" s="89" t="s">
        <v>51</v>
      </c>
      <c r="B57" s="89" t="s">
        <v>47</v>
      </c>
      <c r="C57" s="4"/>
      <c r="D57" s="245"/>
      <c r="E57" s="246"/>
      <c r="F57" s="247"/>
    </row>
    <row r="58" spans="1:6" s="3" customFormat="1">
      <c r="A58" s="88">
        <v>1.4</v>
      </c>
      <c r="B58" s="88" t="s">
        <v>417</v>
      </c>
      <c r="C58" s="4"/>
      <c r="D58" s="245"/>
      <c r="E58" s="246"/>
      <c r="F58" s="247"/>
    </row>
    <row r="59" spans="1:6" s="250" customFormat="1">
      <c r="A59" s="88">
        <v>1.5</v>
      </c>
      <c r="B59" s="88" t="s">
        <v>7</v>
      </c>
      <c r="C59" s="248"/>
      <c r="D59" s="40"/>
      <c r="E59" s="249"/>
    </row>
    <row r="60" spans="1:6" s="250" customFormat="1">
      <c r="A60" s="88">
        <v>1.6</v>
      </c>
      <c r="B60" s="45" t="s">
        <v>8</v>
      </c>
      <c r="C60" s="86">
        <f>SUM(C61:C65)</f>
        <v>25</v>
      </c>
      <c r="D60" s="87">
        <f>SUM(D61:D65)</f>
        <v>25</v>
      </c>
      <c r="E60" s="249"/>
    </row>
    <row r="61" spans="1:6" s="250" customFormat="1">
      <c r="A61" s="89" t="s">
        <v>297</v>
      </c>
      <c r="B61" s="46" t="s">
        <v>52</v>
      </c>
      <c r="C61" s="248"/>
      <c r="D61" s="40"/>
      <c r="E61" s="249"/>
    </row>
    <row r="62" spans="1:6" s="250" customFormat="1" ht="30">
      <c r="A62" s="89" t="s">
        <v>298</v>
      </c>
      <c r="B62" s="46" t="s">
        <v>54</v>
      </c>
      <c r="C62" s="248"/>
      <c r="D62" s="40"/>
      <c r="E62" s="249"/>
    </row>
    <row r="63" spans="1:6" s="250" customFormat="1">
      <c r="A63" s="89" t="s">
        <v>299</v>
      </c>
      <c r="B63" s="46" t="s">
        <v>53</v>
      </c>
      <c r="C63" s="40"/>
      <c r="D63" s="40"/>
      <c r="E63" s="249"/>
    </row>
    <row r="64" spans="1:6" s="250" customFormat="1">
      <c r="A64" s="89" t="s">
        <v>300</v>
      </c>
      <c r="B64" s="46" t="s">
        <v>572</v>
      </c>
      <c r="C64" s="248">
        <v>25</v>
      </c>
      <c r="D64" s="40">
        <v>25</v>
      </c>
      <c r="E64" s="249"/>
    </row>
    <row r="65" spans="1:5" s="250" customFormat="1">
      <c r="A65" s="89" t="s">
        <v>337</v>
      </c>
      <c r="B65" s="46" t="s">
        <v>338</v>
      </c>
      <c r="C65" s="248"/>
      <c r="D65" s="40"/>
      <c r="E65" s="249"/>
    </row>
    <row r="66" spans="1:5">
      <c r="A66" s="243">
        <v>2</v>
      </c>
      <c r="B66" s="243" t="s">
        <v>411</v>
      </c>
      <c r="C66" s="252"/>
      <c r="D66" s="86">
        <f>SUM(D67:D73)</f>
        <v>0</v>
      </c>
      <c r="E66" s="97"/>
    </row>
    <row r="67" spans="1:5">
      <c r="A67" s="99">
        <v>2.1</v>
      </c>
      <c r="B67" s="253" t="s">
        <v>100</v>
      </c>
      <c r="C67" s="254"/>
      <c r="D67" s="22"/>
      <c r="E67" s="97"/>
    </row>
    <row r="68" spans="1:5">
      <c r="A68" s="99">
        <v>2.2000000000000002</v>
      </c>
      <c r="B68" s="253" t="s">
        <v>412</v>
      </c>
      <c r="C68" s="254"/>
      <c r="D68" s="22"/>
      <c r="E68" s="97"/>
    </row>
    <row r="69" spans="1:5">
      <c r="A69" s="99">
        <v>2.2999999999999998</v>
      </c>
      <c r="B69" s="253" t="s">
        <v>104</v>
      </c>
      <c r="C69" s="254"/>
      <c r="D69" s="22"/>
      <c r="E69" s="97"/>
    </row>
    <row r="70" spans="1:5">
      <c r="A70" s="99">
        <v>2.4</v>
      </c>
      <c r="B70" s="253" t="s">
        <v>103</v>
      </c>
      <c r="C70" s="254"/>
      <c r="D70" s="22"/>
      <c r="E70" s="97"/>
    </row>
    <row r="71" spans="1:5">
      <c r="A71" s="99">
        <v>2.5</v>
      </c>
      <c r="B71" s="253" t="s">
        <v>413</v>
      </c>
      <c r="C71" s="254"/>
      <c r="D71" s="22"/>
      <c r="E71" s="97"/>
    </row>
    <row r="72" spans="1:5">
      <c r="A72" s="99">
        <v>2.6</v>
      </c>
      <c r="B72" s="253" t="s">
        <v>101</v>
      </c>
      <c r="C72" s="254"/>
      <c r="D72" s="22"/>
      <c r="E72" s="97"/>
    </row>
    <row r="73" spans="1:5">
      <c r="A73" s="99">
        <v>2.7</v>
      </c>
      <c r="B73" s="253" t="s">
        <v>102</v>
      </c>
      <c r="C73" s="255"/>
      <c r="D73" s="22"/>
      <c r="E73" s="97"/>
    </row>
    <row r="74" spans="1:5">
      <c r="A74" s="243">
        <v>3</v>
      </c>
      <c r="B74" s="243" t="s">
        <v>451</v>
      </c>
      <c r="C74" s="86"/>
      <c r="D74" s="22"/>
      <c r="E74" s="97"/>
    </row>
    <row r="75" spans="1:5">
      <c r="A75" s="243">
        <v>4</v>
      </c>
      <c r="B75" s="243" t="s">
        <v>252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253</v>
      </c>
      <c r="C76" s="254"/>
      <c r="D76" s="8"/>
      <c r="E76" s="97"/>
    </row>
    <row r="77" spans="1:5">
      <c r="A77" s="99">
        <v>4.2</v>
      </c>
      <c r="B77" s="99" t="s">
        <v>254</v>
      </c>
      <c r="C77" s="255"/>
      <c r="D77" s="8"/>
      <c r="E77" s="97"/>
    </row>
    <row r="78" spans="1:5">
      <c r="A78" s="243">
        <v>5</v>
      </c>
      <c r="B78" s="243" t="s">
        <v>279</v>
      </c>
      <c r="C78" s="282"/>
      <c r="D78" s="255"/>
      <c r="E78" s="97"/>
    </row>
    <row r="79" spans="1:5">
      <c r="B79" s="44"/>
    </row>
    <row r="80" spans="1:5">
      <c r="A80" s="445" t="s">
        <v>501</v>
      </c>
      <c r="B80" s="445"/>
      <c r="C80" s="445"/>
      <c r="D80" s="445"/>
      <c r="E80" s="5"/>
    </row>
    <row r="81" spans="1:9">
      <c r="B81" s="44"/>
    </row>
    <row r="82" spans="1:9" s="23" customFormat="1" ht="12.75"/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6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B18" sqref="B18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6" width="4.85546875" style="2" customWidth="1"/>
    <col min="7" max="16384" width="9.140625" style="2"/>
  </cols>
  <sheetData>
    <row r="1" spans="1:5" s="6" customFormat="1">
      <c r="A1" s="75" t="s">
        <v>327</v>
      </c>
      <c r="B1" s="78"/>
      <c r="C1" s="442" t="s">
        <v>109</v>
      </c>
      <c r="D1" s="442"/>
      <c r="E1" s="92"/>
    </row>
    <row r="2" spans="1:5" s="6" customFormat="1">
      <c r="A2" s="75" t="s">
        <v>328</v>
      </c>
      <c r="B2" s="78"/>
      <c r="C2" s="440" t="s">
        <v>571</v>
      </c>
      <c r="D2" s="440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 t="s">
        <v>573</v>
      </c>
      <c r="C10" s="4">
        <v>25</v>
      </c>
      <c r="D10" s="4">
        <v>25</v>
      </c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 t="s">
        <v>336</v>
      </c>
      <c r="C24" s="87">
        <f>SUM(C10:C23)</f>
        <v>25</v>
      </c>
      <c r="D24" s="87">
        <f>SUM(D10:D23)</f>
        <v>25</v>
      </c>
      <c r="E24" s="97"/>
    </row>
    <row r="25" spans="1:5">
      <c r="A25" s="44"/>
      <c r="B25" s="44"/>
    </row>
    <row r="26" spans="1:5">
      <c r="A26" s="264" t="s">
        <v>441</v>
      </c>
      <c r="E26" s="5"/>
    </row>
    <row r="27" spans="1:5">
      <c r="A27" s="2" t="s">
        <v>442</v>
      </c>
    </row>
    <row r="28" spans="1:5">
      <c r="A28" s="217" t="s">
        <v>443</v>
      </c>
    </row>
    <row r="29" spans="1:5">
      <c r="A29" s="217"/>
    </row>
    <row r="30" spans="1:5">
      <c r="A30" s="217" t="s">
        <v>351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I19" sqref="I19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414</v>
      </c>
      <c r="B1" s="75"/>
      <c r="C1" s="78"/>
      <c r="D1" s="78"/>
      <c r="E1" s="78"/>
      <c r="F1" s="78"/>
      <c r="G1" s="230"/>
      <c r="H1" s="230"/>
      <c r="I1" s="442" t="s">
        <v>109</v>
      </c>
      <c r="J1" s="442"/>
    </row>
    <row r="2" spans="1:10" ht="15">
      <c r="A2" s="77" t="s">
        <v>140</v>
      </c>
      <c r="B2" s="75"/>
      <c r="C2" s="78"/>
      <c r="D2" s="78"/>
      <c r="E2" s="78"/>
      <c r="F2" s="78"/>
      <c r="G2" s="230"/>
      <c r="H2" s="230"/>
      <c r="I2" s="440" t="s">
        <v>571</v>
      </c>
      <c r="J2" s="440"/>
    </row>
    <row r="3" spans="1:10" ht="15">
      <c r="A3" s="77"/>
      <c r="B3" s="77"/>
      <c r="C3" s="75"/>
      <c r="D3" s="75"/>
      <c r="E3" s="75"/>
      <c r="F3" s="75"/>
      <c r="G3" s="165"/>
      <c r="H3" s="165"/>
      <c r="I3" s="230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>
      <c r="A9" s="99">
        <v>1</v>
      </c>
      <c r="B9" s="99" t="s">
        <v>516</v>
      </c>
      <c r="C9" s="99" t="s">
        <v>517</v>
      </c>
      <c r="D9" s="99">
        <v>36001002966</v>
      </c>
      <c r="E9" s="417" t="s">
        <v>518</v>
      </c>
      <c r="F9" s="99" t="s">
        <v>348</v>
      </c>
      <c r="G9" s="416">
        <v>2000</v>
      </c>
      <c r="H9" s="416">
        <f>G9</f>
        <v>2000</v>
      </c>
      <c r="I9" s="416">
        <f>H9*20%</f>
        <v>400</v>
      </c>
      <c r="J9" s="233" t="s">
        <v>0</v>
      </c>
    </row>
    <row r="10" spans="1:10" ht="15">
      <c r="A10" s="99">
        <v>2</v>
      </c>
      <c r="B10" s="99" t="s">
        <v>519</v>
      </c>
      <c r="C10" s="99" t="s">
        <v>520</v>
      </c>
      <c r="D10" s="99">
        <v>1001061612</v>
      </c>
      <c r="E10" s="417" t="s">
        <v>521</v>
      </c>
      <c r="F10" s="99" t="s">
        <v>348</v>
      </c>
      <c r="G10" s="416">
        <v>375</v>
      </c>
      <c r="H10" s="416">
        <f t="shared" ref="H10:H17" si="0">G10</f>
        <v>375</v>
      </c>
      <c r="I10" s="416">
        <f t="shared" ref="I10:I14" si="1">H10*20%</f>
        <v>75</v>
      </c>
    </row>
    <row r="11" spans="1:10" ht="30">
      <c r="A11" s="99">
        <v>3</v>
      </c>
      <c r="B11" s="99" t="s">
        <v>522</v>
      </c>
      <c r="C11" s="99" t="s">
        <v>523</v>
      </c>
      <c r="D11" s="99">
        <v>1019000790</v>
      </c>
      <c r="E11" s="99" t="s">
        <v>538</v>
      </c>
      <c r="F11" s="99" t="s">
        <v>348</v>
      </c>
      <c r="G11" s="416">
        <v>625</v>
      </c>
      <c r="H11" s="416">
        <f t="shared" si="0"/>
        <v>625</v>
      </c>
      <c r="I11" s="416">
        <f t="shared" si="1"/>
        <v>125</v>
      </c>
    </row>
    <row r="12" spans="1:10" ht="15">
      <c r="A12" s="99">
        <v>4</v>
      </c>
      <c r="B12" s="99" t="s">
        <v>524</v>
      </c>
      <c r="C12" s="99" t="s">
        <v>525</v>
      </c>
      <c r="D12" s="99">
        <v>8001022822</v>
      </c>
      <c r="E12" s="99" t="s">
        <v>526</v>
      </c>
      <c r="F12" s="99" t="s">
        <v>348</v>
      </c>
      <c r="G12" s="416">
        <v>250</v>
      </c>
      <c r="H12" s="416">
        <f t="shared" si="0"/>
        <v>250</v>
      </c>
      <c r="I12" s="416">
        <f t="shared" si="1"/>
        <v>50</v>
      </c>
    </row>
    <row r="13" spans="1:10" ht="15">
      <c r="A13" s="99">
        <v>5</v>
      </c>
      <c r="B13" s="99" t="s">
        <v>527</v>
      </c>
      <c r="C13" s="99" t="s">
        <v>528</v>
      </c>
      <c r="D13" s="99">
        <v>1011037455</v>
      </c>
      <c r="E13" s="99" t="s">
        <v>529</v>
      </c>
      <c r="F13" s="99" t="s">
        <v>348</v>
      </c>
      <c r="G13" s="416">
        <v>625</v>
      </c>
      <c r="H13" s="416">
        <f t="shared" si="0"/>
        <v>625</v>
      </c>
      <c r="I13" s="416">
        <f t="shared" si="1"/>
        <v>125</v>
      </c>
    </row>
    <row r="14" spans="1:10" ht="15">
      <c r="A14" s="99">
        <v>6</v>
      </c>
      <c r="B14" s="99" t="s">
        <v>530</v>
      </c>
      <c r="C14" s="99" t="s">
        <v>531</v>
      </c>
      <c r="D14" s="99">
        <v>1006003248</v>
      </c>
      <c r="E14" s="99" t="s">
        <v>532</v>
      </c>
      <c r="F14" s="99" t="s">
        <v>348</v>
      </c>
      <c r="G14" s="416">
        <v>250</v>
      </c>
      <c r="H14" s="416">
        <f t="shared" si="0"/>
        <v>250</v>
      </c>
      <c r="I14" s="416">
        <f t="shared" si="1"/>
        <v>50</v>
      </c>
    </row>
    <row r="15" spans="1:10" ht="45">
      <c r="A15" s="99">
        <v>7</v>
      </c>
      <c r="B15" s="99" t="s">
        <v>539</v>
      </c>
      <c r="C15" s="99" t="s">
        <v>540</v>
      </c>
      <c r="D15" s="99">
        <v>20001014022</v>
      </c>
      <c r="E15" s="99" t="s">
        <v>543</v>
      </c>
      <c r="F15" s="99" t="s">
        <v>348</v>
      </c>
      <c r="G15" s="416">
        <v>300</v>
      </c>
      <c r="H15" s="416">
        <f t="shared" si="0"/>
        <v>300</v>
      </c>
      <c r="I15" s="416">
        <v>0</v>
      </c>
    </row>
    <row r="16" spans="1:10" ht="30">
      <c r="A16" s="99">
        <v>8</v>
      </c>
      <c r="B16" s="99" t="s">
        <v>541</v>
      </c>
      <c r="C16" s="99" t="s">
        <v>542</v>
      </c>
      <c r="D16" s="99">
        <v>1011042638</v>
      </c>
      <c r="E16" s="99" t="s">
        <v>544</v>
      </c>
      <c r="F16" s="99" t="s">
        <v>348</v>
      </c>
      <c r="G16" s="416">
        <v>300</v>
      </c>
      <c r="H16" s="416">
        <f t="shared" si="0"/>
        <v>300</v>
      </c>
      <c r="I16" s="416">
        <v>0</v>
      </c>
    </row>
    <row r="17" spans="1:9" ht="15">
      <c r="A17" s="99">
        <v>9</v>
      </c>
      <c r="B17" s="99" t="s">
        <v>563</v>
      </c>
      <c r="C17" s="99" t="s">
        <v>564</v>
      </c>
      <c r="D17" s="99">
        <v>1002019203</v>
      </c>
      <c r="E17" s="99"/>
      <c r="F17" s="99" t="s">
        <v>348</v>
      </c>
      <c r="G17" s="416">
        <v>600</v>
      </c>
      <c r="H17" s="416">
        <f t="shared" si="0"/>
        <v>600</v>
      </c>
      <c r="I17" s="416">
        <v>0</v>
      </c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16">
        <f t="shared" ref="H18:H23" si="2">G18</f>
        <v>0</v>
      </c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16">
        <f t="shared" si="2"/>
        <v>0</v>
      </c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16">
        <f t="shared" si="2"/>
        <v>0</v>
      </c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16">
        <f t="shared" si="2"/>
        <v>0</v>
      </c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16">
        <f t="shared" si="2"/>
        <v>0</v>
      </c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16">
        <f t="shared" si="2"/>
        <v>0</v>
      </c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5325</v>
      </c>
      <c r="H25" s="87">
        <f>SUM(H9:H24)</f>
        <v>5325</v>
      </c>
      <c r="I25" s="87">
        <f>SUM(I9:I24)</f>
        <v>825</v>
      </c>
    </row>
    <row r="26" spans="1:9" ht="15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>
      <c r="A27" s="232" t="s">
        <v>445</v>
      </c>
      <c r="B27" s="232"/>
      <c r="C27" s="231"/>
      <c r="D27" s="231"/>
      <c r="E27" s="231"/>
      <c r="F27" s="231"/>
      <c r="G27" s="231"/>
      <c r="H27" s="186"/>
      <c r="I27" s="186"/>
    </row>
    <row r="28" spans="1:9" ht="15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ht="15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>
      <c r="A33" s="192"/>
      <c r="B33" s="192"/>
      <c r="C33" s="192" t="s">
        <v>395</v>
      </c>
      <c r="D33" s="192"/>
      <c r="E33" s="192"/>
      <c r="F33" s="192"/>
      <c r="G33" s="192"/>
      <c r="H33" s="186"/>
      <c r="I33" s="186"/>
    </row>
    <row r="34" spans="1:9" ht="15">
      <c r="A34" s="186"/>
      <c r="B34" s="186"/>
      <c r="C34" s="186" t="s">
        <v>394</v>
      </c>
      <c r="D34" s="186"/>
      <c r="E34" s="186"/>
      <c r="F34" s="186"/>
      <c r="G34" s="186"/>
      <c r="H34" s="186"/>
      <c r="I34" s="186"/>
    </row>
    <row r="35" spans="1:9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5"/>
  <sheetViews>
    <sheetView view="pageBreakPreview" topLeftCell="A16" zoomScale="80" zoomScaleSheetLayoutView="80" workbookViewId="0">
      <selection activeCell="D23" sqref="D23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366</v>
      </c>
      <c r="B1" s="78"/>
      <c r="C1" s="78"/>
      <c r="D1" s="78"/>
      <c r="E1" s="78"/>
      <c r="F1" s="78"/>
      <c r="G1" s="442" t="s">
        <v>109</v>
      </c>
      <c r="H1" s="442"/>
      <c r="I1" s="390"/>
    </row>
    <row r="2" spans="1:9" ht="15">
      <c r="A2" s="77" t="s">
        <v>140</v>
      </c>
      <c r="B2" s="78"/>
      <c r="C2" s="78"/>
      <c r="D2" s="78"/>
      <c r="E2" s="78"/>
      <c r="F2" s="78"/>
      <c r="G2" s="440" t="s">
        <v>571</v>
      </c>
      <c r="H2" s="440"/>
      <c r="I2" s="77"/>
    </row>
    <row r="3" spans="1:9" ht="15">
      <c r="A3" s="77"/>
      <c r="B3" s="77"/>
      <c r="C3" s="77"/>
      <c r="D3" s="77"/>
      <c r="E3" s="77"/>
      <c r="F3" s="77"/>
      <c r="G3" s="165"/>
      <c r="H3" s="165"/>
      <c r="I3" s="390"/>
    </row>
    <row r="4" spans="1:9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  <c r="I5" s="390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164"/>
      <c r="B7" s="164"/>
      <c r="C7" s="277"/>
      <c r="D7" s="164"/>
      <c r="E7" s="164"/>
      <c r="F7" s="164"/>
      <c r="G7" s="79"/>
      <c r="H7" s="79"/>
      <c r="I7" s="77"/>
    </row>
    <row r="8" spans="1:9" ht="45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30">
      <c r="A9" s="387"/>
      <c r="B9" s="429" t="s">
        <v>539</v>
      </c>
      <c r="C9" s="99" t="s">
        <v>540</v>
      </c>
      <c r="D9" s="427" t="s">
        <v>574</v>
      </c>
      <c r="E9" s="428" t="s">
        <v>549</v>
      </c>
      <c r="F9" s="99" t="s">
        <v>575</v>
      </c>
      <c r="G9" s="99" t="s">
        <v>576</v>
      </c>
      <c r="H9" s="416">
        <v>100</v>
      </c>
      <c r="I9" s="416">
        <v>100</v>
      </c>
    </row>
    <row r="10" spans="1:9" ht="30">
      <c r="A10" s="431"/>
      <c r="B10" s="429" t="s">
        <v>577</v>
      </c>
      <c r="C10" s="99" t="s">
        <v>578</v>
      </c>
      <c r="D10" s="427" t="s">
        <v>579</v>
      </c>
      <c r="E10" s="428" t="s">
        <v>549</v>
      </c>
      <c r="F10" s="417" t="s">
        <v>575</v>
      </c>
      <c r="G10" s="99" t="s">
        <v>580</v>
      </c>
      <c r="H10" s="416">
        <v>100</v>
      </c>
      <c r="I10" s="416">
        <v>100</v>
      </c>
    </row>
    <row r="11" spans="1:9" ht="30">
      <c r="A11" s="431"/>
      <c r="B11" s="429" t="s">
        <v>557</v>
      </c>
      <c r="C11" s="99" t="s">
        <v>558</v>
      </c>
      <c r="D11" s="427" t="s">
        <v>569</v>
      </c>
      <c r="E11" s="428" t="s">
        <v>549</v>
      </c>
      <c r="F11" s="417" t="s">
        <v>575</v>
      </c>
      <c r="G11" s="99" t="s">
        <v>580</v>
      </c>
      <c r="H11" s="416">
        <v>100</v>
      </c>
      <c r="I11" s="416">
        <v>100</v>
      </c>
    </row>
    <row r="12" spans="1:9" ht="30">
      <c r="A12" s="387"/>
      <c r="B12" s="429" t="s">
        <v>581</v>
      </c>
      <c r="C12" s="99" t="s">
        <v>582</v>
      </c>
      <c r="D12" s="99">
        <v>31001012344</v>
      </c>
      <c r="E12" s="428" t="s">
        <v>549</v>
      </c>
      <c r="F12" s="99" t="s">
        <v>575</v>
      </c>
      <c r="G12" s="99" t="s">
        <v>583</v>
      </c>
      <c r="H12" s="416">
        <v>100</v>
      </c>
      <c r="I12" s="416">
        <v>100</v>
      </c>
    </row>
    <row r="13" spans="1:9" ht="30">
      <c r="A13" s="387"/>
      <c r="B13" s="429" t="s">
        <v>546</v>
      </c>
      <c r="C13" s="99" t="s">
        <v>547</v>
      </c>
      <c r="D13" s="99">
        <v>1027047500</v>
      </c>
      <c r="E13" s="428" t="s">
        <v>549</v>
      </c>
      <c r="F13" s="99" t="s">
        <v>584</v>
      </c>
      <c r="G13" s="99" t="s">
        <v>583</v>
      </c>
      <c r="H13" s="416">
        <v>120</v>
      </c>
      <c r="I13" s="416">
        <v>120</v>
      </c>
    </row>
    <row r="14" spans="1:9" ht="30">
      <c r="A14" s="387"/>
      <c r="B14" s="429" t="s">
        <v>585</v>
      </c>
      <c r="C14" s="99" t="s">
        <v>528</v>
      </c>
      <c r="D14" s="99">
        <v>1011037455</v>
      </c>
      <c r="E14" s="428" t="s">
        <v>549</v>
      </c>
      <c r="F14" s="99" t="s">
        <v>584</v>
      </c>
      <c r="G14" s="99" t="s">
        <v>583</v>
      </c>
      <c r="H14" s="416">
        <v>120</v>
      </c>
      <c r="I14" s="416">
        <v>120</v>
      </c>
    </row>
    <row r="15" spans="1:9" ht="30">
      <c r="A15" s="387"/>
      <c r="B15" s="429" t="s">
        <v>563</v>
      </c>
      <c r="C15" s="99" t="s">
        <v>555</v>
      </c>
      <c r="D15" s="99">
        <v>1020015571</v>
      </c>
      <c r="E15" s="428" t="s">
        <v>549</v>
      </c>
      <c r="F15" s="99" t="s">
        <v>584</v>
      </c>
      <c r="G15" s="99" t="s">
        <v>583</v>
      </c>
      <c r="H15" s="416">
        <v>120</v>
      </c>
      <c r="I15" s="416">
        <v>120</v>
      </c>
    </row>
    <row r="16" spans="1:9" ht="30">
      <c r="A16" s="387"/>
      <c r="B16" s="429" t="s">
        <v>559</v>
      </c>
      <c r="C16" s="99" t="s">
        <v>560</v>
      </c>
      <c r="D16" s="427" t="s">
        <v>570</v>
      </c>
      <c r="E16" s="428" t="s">
        <v>549</v>
      </c>
      <c r="F16" s="99" t="s">
        <v>565</v>
      </c>
      <c r="G16" s="99" t="s">
        <v>586</v>
      </c>
      <c r="H16" s="416">
        <v>80</v>
      </c>
      <c r="I16" s="416">
        <v>80</v>
      </c>
    </row>
    <row r="17" spans="1:9" ht="30">
      <c r="A17" s="431"/>
      <c r="B17" s="429" t="s">
        <v>587</v>
      </c>
      <c r="C17" s="99" t="s">
        <v>588</v>
      </c>
      <c r="D17" s="427" t="s">
        <v>589</v>
      </c>
      <c r="E17" s="428" t="s">
        <v>549</v>
      </c>
      <c r="F17" s="99" t="s">
        <v>565</v>
      </c>
      <c r="G17" s="99" t="s">
        <v>586</v>
      </c>
      <c r="H17" s="416">
        <v>80</v>
      </c>
      <c r="I17" s="416">
        <v>80</v>
      </c>
    </row>
    <row r="18" spans="1:9" ht="30">
      <c r="A18" s="431"/>
      <c r="B18" s="429" t="s">
        <v>551</v>
      </c>
      <c r="C18" s="99" t="s">
        <v>552</v>
      </c>
      <c r="D18" s="99">
        <v>1011058692</v>
      </c>
      <c r="E18" s="428" t="s">
        <v>549</v>
      </c>
      <c r="F18" s="99" t="s">
        <v>565</v>
      </c>
      <c r="G18" s="99" t="s">
        <v>586</v>
      </c>
      <c r="H18" s="416">
        <v>80</v>
      </c>
      <c r="I18" s="416">
        <v>80</v>
      </c>
    </row>
    <row r="19" spans="1:9" ht="30">
      <c r="A19" s="387"/>
      <c r="B19" s="429" t="s">
        <v>590</v>
      </c>
      <c r="C19" s="99" t="s">
        <v>591</v>
      </c>
      <c r="D19" s="427" t="s">
        <v>592</v>
      </c>
      <c r="E19" s="428" t="s">
        <v>549</v>
      </c>
      <c r="F19" s="417" t="s">
        <v>593</v>
      </c>
      <c r="G19" s="99" t="s">
        <v>594</v>
      </c>
      <c r="H19" s="416">
        <v>100</v>
      </c>
      <c r="I19" s="416">
        <v>100</v>
      </c>
    </row>
    <row r="20" spans="1:9" ht="30">
      <c r="A20" s="387"/>
      <c r="B20" s="429" t="s">
        <v>595</v>
      </c>
      <c r="C20" s="99" t="s">
        <v>596</v>
      </c>
      <c r="D20" s="427" t="s">
        <v>597</v>
      </c>
      <c r="E20" s="428" t="s">
        <v>549</v>
      </c>
      <c r="F20" s="417" t="s">
        <v>598</v>
      </c>
      <c r="G20" s="99" t="s">
        <v>599</v>
      </c>
      <c r="H20" s="416">
        <v>120</v>
      </c>
      <c r="I20" s="416">
        <v>120</v>
      </c>
    </row>
    <row r="21" spans="1:9" ht="30">
      <c r="A21" s="387"/>
      <c r="B21" s="429" t="s">
        <v>553</v>
      </c>
      <c r="C21" s="99" t="s">
        <v>554</v>
      </c>
      <c r="D21" s="427" t="s">
        <v>600</v>
      </c>
      <c r="E21" s="428" t="s">
        <v>549</v>
      </c>
      <c r="F21" s="417" t="s">
        <v>601</v>
      </c>
      <c r="G21" s="99" t="s">
        <v>594</v>
      </c>
      <c r="H21" s="416">
        <v>120</v>
      </c>
      <c r="I21" s="416">
        <v>120</v>
      </c>
    </row>
    <row r="22" spans="1:9" ht="30">
      <c r="A22" s="387"/>
      <c r="B22" s="429" t="s">
        <v>546</v>
      </c>
      <c r="C22" s="99" t="s">
        <v>547</v>
      </c>
      <c r="D22" s="427" t="s">
        <v>548</v>
      </c>
      <c r="E22" s="428" t="s">
        <v>549</v>
      </c>
      <c r="F22" s="417" t="s">
        <v>598</v>
      </c>
      <c r="G22" s="99" t="s">
        <v>599</v>
      </c>
      <c r="H22" s="416">
        <v>120</v>
      </c>
      <c r="I22" s="416">
        <v>120</v>
      </c>
    </row>
    <row r="23" spans="1:9" ht="30">
      <c r="A23" s="387"/>
      <c r="B23" s="429" t="s">
        <v>539</v>
      </c>
      <c r="C23" s="99" t="s">
        <v>540</v>
      </c>
      <c r="D23" s="427" t="s">
        <v>574</v>
      </c>
      <c r="E23" s="428" t="s">
        <v>549</v>
      </c>
      <c r="F23" s="417" t="s">
        <v>593</v>
      </c>
      <c r="G23" s="99" t="s">
        <v>594</v>
      </c>
      <c r="H23" s="416">
        <v>100</v>
      </c>
      <c r="I23" s="416">
        <v>100</v>
      </c>
    </row>
    <row r="24" spans="1:9" ht="30">
      <c r="A24" s="387"/>
      <c r="B24" s="429" t="s">
        <v>585</v>
      </c>
      <c r="C24" s="99" t="s">
        <v>528</v>
      </c>
      <c r="D24" s="427" t="s">
        <v>556</v>
      </c>
      <c r="E24" s="428" t="s">
        <v>549</v>
      </c>
      <c r="F24" s="417" t="s">
        <v>598</v>
      </c>
      <c r="G24" s="99" t="s">
        <v>599</v>
      </c>
      <c r="H24" s="416">
        <v>120</v>
      </c>
      <c r="I24" s="416">
        <v>120</v>
      </c>
    </row>
    <row r="25" spans="1:9" ht="30">
      <c r="A25" s="387"/>
      <c r="B25" s="429" t="s">
        <v>602</v>
      </c>
      <c r="C25" s="99" t="s">
        <v>603</v>
      </c>
      <c r="D25" s="99">
        <v>1001010689</v>
      </c>
      <c r="E25" s="428" t="s">
        <v>549</v>
      </c>
      <c r="F25" s="417" t="s">
        <v>604</v>
      </c>
      <c r="G25" s="99" t="s">
        <v>580</v>
      </c>
      <c r="H25" s="416">
        <v>120</v>
      </c>
      <c r="I25" s="416">
        <v>120</v>
      </c>
    </row>
    <row r="26" spans="1:9" ht="30">
      <c r="A26" s="387"/>
      <c r="B26" s="429" t="s">
        <v>516</v>
      </c>
      <c r="C26" s="99" t="s">
        <v>550</v>
      </c>
      <c r="D26" s="99">
        <v>36001002966</v>
      </c>
      <c r="E26" s="428" t="s">
        <v>549</v>
      </c>
      <c r="F26" s="417" t="s">
        <v>604</v>
      </c>
      <c r="G26" s="458" t="s">
        <v>580</v>
      </c>
      <c r="H26" s="416">
        <v>120</v>
      </c>
      <c r="I26" s="416">
        <v>120</v>
      </c>
    </row>
    <row r="27" spans="1:9" ht="30">
      <c r="A27" s="387"/>
      <c r="B27" s="429" t="s">
        <v>563</v>
      </c>
      <c r="C27" s="99" t="s">
        <v>555</v>
      </c>
      <c r="D27" s="427" t="s">
        <v>605</v>
      </c>
      <c r="E27" s="428" t="s">
        <v>549</v>
      </c>
      <c r="F27" s="417" t="s">
        <v>598</v>
      </c>
      <c r="G27" s="99" t="s">
        <v>599</v>
      </c>
      <c r="H27" s="416">
        <v>120</v>
      </c>
      <c r="I27" s="416">
        <v>120</v>
      </c>
    </row>
    <row r="28" spans="1:9" ht="30">
      <c r="A28" s="387"/>
      <c r="B28" s="429" t="s">
        <v>561</v>
      </c>
      <c r="C28" s="99" t="s">
        <v>523</v>
      </c>
      <c r="D28" s="99">
        <v>1019000790</v>
      </c>
      <c r="E28" s="99"/>
      <c r="F28" s="99" t="s">
        <v>606</v>
      </c>
      <c r="G28" s="99" t="s">
        <v>594</v>
      </c>
      <c r="H28" s="416">
        <v>130</v>
      </c>
      <c r="I28" s="416">
        <v>130</v>
      </c>
    </row>
    <row r="29" spans="1:9" ht="30">
      <c r="A29" s="387"/>
      <c r="B29" s="429" t="s">
        <v>607</v>
      </c>
      <c r="C29" s="99" t="s">
        <v>525</v>
      </c>
      <c r="D29" s="99">
        <v>8001022822</v>
      </c>
      <c r="E29" s="99"/>
      <c r="F29" s="99" t="s">
        <v>593</v>
      </c>
      <c r="G29" s="99" t="s">
        <v>594</v>
      </c>
      <c r="H29" s="416">
        <v>100</v>
      </c>
      <c r="I29" s="416">
        <v>100</v>
      </c>
    </row>
    <row r="30" spans="1:9" ht="30">
      <c r="A30" s="387"/>
      <c r="B30" s="429" t="s">
        <v>608</v>
      </c>
      <c r="C30" s="99" t="s">
        <v>520</v>
      </c>
      <c r="D30" s="99">
        <v>1001061612</v>
      </c>
      <c r="E30" s="99"/>
      <c r="F30" s="99" t="s">
        <v>593</v>
      </c>
      <c r="G30" s="99" t="s">
        <v>580</v>
      </c>
      <c r="H30" s="416">
        <v>100</v>
      </c>
      <c r="I30" s="416">
        <v>100</v>
      </c>
    </row>
    <row r="31" spans="1:9" ht="30">
      <c r="A31" s="387"/>
      <c r="B31" s="429" t="s">
        <v>567</v>
      </c>
      <c r="C31" s="99" t="s">
        <v>568</v>
      </c>
      <c r="D31" s="99">
        <v>1011050126</v>
      </c>
      <c r="E31" s="99"/>
      <c r="F31" s="99" t="s">
        <v>566</v>
      </c>
      <c r="G31" s="99" t="s">
        <v>594</v>
      </c>
      <c r="H31" s="416">
        <v>130</v>
      </c>
      <c r="I31" s="416">
        <v>130</v>
      </c>
    </row>
    <row r="32" spans="1:9" ht="15">
      <c r="A32" s="387"/>
      <c r="B32" s="388"/>
      <c r="C32" s="88"/>
      <c r="D32" s="88"/>
      <c r="E32" s="88"/>
      <c r="F32" s="88"/>
      <c r="G32" s="88"/>
      <c r="H32" s="4"/>
      <c r="I32" s="4"/>
    </row>
    <row r="33" spans="1:9" ht="15">
      <c r="A33" s="387"/>
      <c r="B33" s="389"/>
      <c r="C33" s="100"/>
      <c r="D33" s="100"/>
      <c r="E33" s="100"/>
      <c r="F33" s="100"/>
      <c r="G33" s="100" t="s">
        <v>339</v>
      </c>
      <c r="H33" s="87">
        <f>SUM(H9:H32)</f>
        <v>2500</v>
      </c>
      <c r="I33" s="87">
        <f>SUM(I9:I32)</f>
        <v>2500</v>
      </c>
    </row>
    <row r="34" spans="1:9" ht="15">
      <c r="A34" s="231"/>
      <c r="B34" s="231"/>
      <c r="C34" s="231"/>
      <c r="D34" s="231"/>
      <c r="E34" s="231"/>
      <c r="F34" s="231"/>
      <c r="G34" s="186"/>
      <c r="H34" s="186"/>
      <c r="I34" s="191"/>
    </row>
    <row r="35" spans="1:9" ht="15">
      <c r="A35" s="232" t="s">
        <v>350</v>
      </c>
      <c r="B35" s="231"/>
      <c r="C35" s="231"/>
      <c r="D35" s="231"/>
      <c r="E35" s="231"/>
      <c r="F35" s="231"/>
      <c r="G35" s="186"/>
      <c r="H35" s="186"/>
      <c r="I35" s="191"/>
    </row>
    <row r="36" spans="1:9" ht="15">
      <c r="A36" s="232" t="s">
        <v>353</v>
      </c>
      <c r="B36" s="231"/>
      <c r="C36" s="231"/>
      <c r="D36" s="231"/>
      <c r="E36" s="231"/>
      <c r="F36" s="231"/>
      <c r="G36" s="186"/>
      <c r="H36" s="186"/>
      <c r="I36" s="191"/>
    </row>
    <row r="37" spans="1:9" ht="15">
      <c r="A37" s="232"/>
      <c r="B37" s="186"/>
      <c r="C37" s="186"/>
      <c r="D37" s="186"/>
      <c r="E37" s="186"/>
      <c r="F37" s="186"/>
      <c r="G37" s="186"/>
      <c r="H37" s="186"/>
      <c r="I37" s="191"/>
    </row>
    <row r="38" spans="1:9" ht="15">
      <c r="A38" s="232"/>
      <c r="B38" s="186"/>
      <c r="C38" s="186"/>
      <c r="D38" s="186"/>
      <c r="E38" s="186"/>
      <c r="G38" s="186"/>
      <c r="H38" s="186"/>
      <c r="I38" s="191"/>
    </row>
    <row r="39" spans="1:9">
      <c r="A39" s="228"/>
      <c r="B39" s="228"/>
      <c r="C39" s="228"/>
      <c r="D39" s="228"/>
      <c r="E39" s="228"/>
      <c r="F39" s="228"/>
      <c r="G39" s="228"/>
      <c r="H39" s="228"/>
      <c r="I39" s="191"/>
    </row>
    <row r="40" spans="1:9" ht="15">
      <c r="A40" s="192" t="s">
        <v>107</v>
      </c>
      <c r="B40" s="186"/>
      <c r="C40" s="186"/>
      <c r="D40" s="186"/>
      <c r="E40" s="186"/>
      <c r="F40" s="186"/>
      <c r="G40" s="186"/>
      <c r="H40" s="186"/>
      <c r="I40" s="191"/>
    </row>
    <row r="41" spans="1:9" ht="15">
      <c r="A41" s="186"/>
      <c r="B41" s="186"/>
      <c r="C41" s="186"/>
      <c r="D41" s="186"/>
      <c r="E41" s="186"/>
      <c r="F41" s="186"/>
      <c r="G41" s="186"/>
      <c r="H41" s="186"/>
      <c r="I41" s="191"/>
    </row>
    <row r="42" spans="1:9" ht="15">
      <c r="A42" s="186"/>
      <c r="B42" s="186"/>
      <c r="C42" s="186"/>
      <c r="D42" s="186"/>
      <c r="E42" s="186"/>
      <c r="F42" s="186"/>
      <c r="G42" s="186"/>
      <c r="H42" s="193"/>
      <c r="I42" s="191"/>
    </row>
    <row r="43" spans="1:9" ht="15">
      <c r="A43" s="192"/>
      <c r="B43" s="192" t="s">
        <v>271</v>
      </c>
      <c r="C43" s="192"/>
      <c r="D43" s="192"/>
      <c r="E43" s="192"/>
      <c r="F43" s="192"/>
      <c r="G43" s="186"/>
      <c r="H43" s="193"/>
      <c r="I43" s="191"/>
    </row>
    <row r="44" spans="1:9" ht="15">
      <c r="A44" s="186"/>
      <c r="B44" s="186" t="s">
        <v>270</v>
      </c>
      <c r="C44" s="186"/>
      <c r="D44" s="186"/>
      <c r="E44" s="186"/>
      <c r="F44" s="186"/>
      <c r="G44" s="186"/>
      <c r="H44" s="193"/>
      <c r="I44" s="191"/>
    </row>
    <row r="45" spans="1:9">
      <c r="A45" s="194"/>
      <c r="B45" s="194" t="s">
        <v>139</v>
      </c>
      <c r="C45" s="194"/>
      <c r="D45" s="194"/>
      <c r="E45" s="194"/>
      <c r="F45" s="194"/>
      <c r="G45" s="187"/>
      <c r="H45" s="187"/>
      <c r="I45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rowBreaks count="1" manualBreakCount="1">
    <brk id="29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465</v>
      </c>
      <c r="B1" s="75"/>
      <c r="C1" s="78"/>
      <c r="D1" s="78"/>
      <c r="E1" s="78"/>
      <c r="F1" s="78"/>
      <c r="G1" s="442" t="s">
        <v>109</v>
      </c>
      <c r="H1" s="442"/>
    </row>
    <row r="2" spans="1:10" ht="15">
      <c r="A2" s="77" t="s">
        <v>140</v>
      </c>
      <c r="B2" s="75"/>
      <c r="C2" s="78"/>
      <c r="D2" s="78"/>
      <c r="E2" s="78"/>
      <c r="F2" s="78"/>
      <c r="G2" s="440" t="s">
        <v>571</v>
      </c>
      <c r="H2" s="440"/>
    </row>
    <row r="3" spans="1:10" ht="15">
      <c r="A3" s="77"/>
      <c r="B3" s="77"/>
      <c r="C3" s="77"/>
      <c r="D3" s="77"/>
      <c r="E3" s="77"/>
      <c r="F3" s="77"/>
      <c r="G3" s="221"/>
      <c r="H3" s="221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საქ. ძალოვან ვეტერანთა და პატრიოტთა პოლიტიკური მოძრაობა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0"/>
      <c r="B7" s="220"/>
      <c r="C7" s="220"/>
      <c r="D7" s="223"/>
      <c r="E7" s="220"/>
      <c r="F7" s="220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>
      <c r="A36" s="232" t="s">
        <v>401</v>
      </c>
      <c r="B36" s="232"/>
      <c r="C36" s="231"/>
      <c r="D36" s="231"/>
      <c r="E36" s="231"/>
      <c r="F36" s="231"/>
      <c r="G36" s="231"/>
      <c r="H36" s="186"/>
      <c r="I36" s="186"/>
    </row>
    <row r="37" spans="1:9" ht="15">
      <c r="A37" s="232" t="s">
        <v>346</v>
      </c>
      <c r="B37" s="232"/>
      <c r="C37" s="231"/>
      <c r="D37" s="231"/>
      <c r="E37" s="231"/>
      <c r="F37" s="231"/>
      <c r="G37" s="231"/>
      <c r="H37" s="186"/>
      <c r="I37" s="186"/>
    </row>
    <row r="38" spans="1:9" ht="15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47" t="s">
        <v>512</v>
      </c>
      <c r="B2" s="447"/>
      <c r="C2" s="447"/>
      <c r="D2" s="447"/>
      <c r="E2" s="394"/>
      <c r="F2" s="78"/>
      <c r="G2" s="78"/>
      <c r="H2" s="78"/>
      <c r="I2" s="78"/>
      <c r="J2" s="395"/>
      <c r="K2" s="396"/>
      <c r="L2" s="396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95"/>
      <c r="K3" s="440" t="s">
        <v>571</v>
      </c>
      <c r="L3" s="440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395"/>
      <c r="K4" s="395"/>
      <c r="L4" s="395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საქ. ძალოვან ვეტერანთა და პატრიოტთა პოლიტიკური მოძრაობა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392"/>
      <c r="B8" s="392"/>
      <c r="C8" s="392"/>
      <c r="D8" s="392"/>
      <c r="E8" s="392"/>
      <c r="F8" s="392"/>
      <c r="G8" s="392"/>
      <c r="H8" s="392"/>
      <c r="I8" s="392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513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>
      <c r="A41" s="452" t="s">
        <v>514</v>
      </c>
      <c r="B41" s="452"/>
      <c r="C41" s="452"/>
      <c r="D41" s="452"/>
      <c r="E41" s="452"/>
      <c r="F41" s="452"/>
      <c r="G41" s="452"/>
      <c r="H41" s="452"/>
      <c r="I41" s="452"/>
      <c r="J41" s="452"/>
      <c r="K41" s="452"/>
    </row>
    <row r="42" spans="1:12" ht="15.75" customHeight="1">
      <c r="A42" s="452"/>
      <c r="B42" s="452"/>
      <c r="C42" s="452"/>
      <c r="D42" s="452"/>
      <c r="E42" s="452"/>
      <c r="F42" s="452"/>
      <c r="G42" s="452"/>
      <c r="H42" s="452"/>
      <c r="I42" s="452"/>
      <c r="J42" s="452"/>
      <c r="K42" s="452"/>
    </row>
    <row r="43" spans="1:1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2" ht="15">
      <c r="A44" s="448" t="s">
        <v>107</v>
      </c>
      <c r="B44" s="448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>
      <c r="A46" s="379"/>
      <c r="B46" s="380"/>
      <c r="C46" s="449" t="s">
        <v>268</v>
      </c>
      <c r="D46" s="449"/>
      <c r="E46" s="393"/>
      <c r="F46" s="383"/>
      <c r="G46" s="450" t="s">
        <v>498</v>
      </c>
      <c r="H46" s="450"/>
      <c r="I46" s="450"/>
      <c r="J46" s="384"/>
      <c r="K46" s="186"/>
    </row>
    <row r="47" spans="1:12" ht="15">
      <c r="A47" s="379"/>
      <c r="B47" s="380"/>
      <c r="C47" s="379"/>
      <c r="D47" s="380"/>
      <c r="E47" s="380"/>
      <c r="F47" s="379"/>
      <c r="G47" s="451"/>
      <c r="H47" s="451"/>
      <c r="I47" s="451"/>
      <c r="J47" s="384"/>
      <c r="K47" s="186"/>
    </row>
    <row r="48" spans="1:12" ht="15">
      <c r="A48" s="379"/>
      <c r="B48" s="380"/>
      <c r="C48" s="446" t="s">
        <v>139</v>
      </c>
      <c r="D48" s="446"/>
      <c r="E48" s="393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2017-09-08T09:28:33Z</cp:lastPrinted>
  <dcterms:created xsi:type="dcterms:W3CDTF">2011-12-27T13:20:18Z</dcterms:created>
  <dcterms:modified xsi:type="dcterms:W3CDTF">2017-09-08T09:31:13Z</dcterms:modified>
</cp:coreProperties>
</file>