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60" windowWidth="19440" windowHeight="12270" tabRatio="833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1" sheetId="48" r:id="rId12"/>
    <sheet name="ფორმა 9.2" sheetId="49" r:id="rId13"/>
    <sheet name="ფორმა 9.6" sheetId="39" r:id="rId14"/>
    <sheet name="ფორმა N 9.7" sheetId="35" r:id="rId15"/>
    <sheet name="შემაჯამებელი ფორმა" sheetId="50" r:id="rId16"/>
    <sheet name="Validation" sheetId="13" state="veryHidden" r:id="rId17"/>
    <sheet name="Лист1" sheetId="51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2">#REF!</definedName>
    <definedName name="Date" localSheetId="13">#REF!</definedName>
    <definedName name="Date" localSheetId="14">#REF!</definedName>
    <definedName name="Date" localSheetId="0">#REF!</definedName>
    <definedName name="Date" localSheetId="2">#REF!</definedName>
    <definedName name="Date" localSheetId="3">#REF!</definedName>
    <definedName name="Date" localSheetId="15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5.5'!$A$1:$M$49</definedName>
    <definedName name="_xlnm.Print_Area" localSheetId="11">'ფორმა 9.1'!$A$1:$I$35</definedName>
    <definedName name="_xlnm.Print_Area" localSheetId="12">'ფორმა 9.2'!$A$1:$K$35</definedName>
    <definedName name="_xlnm.Print_Area" localSheetId="13">'ფორმა 9.6'!$A$1:$I$35</definedName>
    <definedName name="_xlnm.Print_Area" localSheetId="10">'ფორმა N 8.1'!$A$1:$H$51</definedName>
    <definedName name="_xlnm.Print_Area" localSheetId="14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  <definedName name="_xlnm.Print_Area" localSheetId="15">'შემაჯამებელი ფორმა'!$A$1:$C$35</definedName>
  </definedNames>
  <calcPr calcId="145621"/>
</workbook>
</file>

<file path=xl/calcChain.xml><?xml version="1.0" encoding="utf-8"?>
<calcChain xmlns="http://schemas.openxmlformats.org/spreadsheetml/2006/main">
  <c r="D12" i="7" l="1"/>
  <c r="C12" i="7"/>
  <c r="C16" i="7"/>
  <c r="C25" i="50" l="1"/>
  <c r="C23" i="50"/>
  <c r="C21" i="50"/>
  <c r="C19" i="50"/>
  <c r="C18" i="50"/>
  <c r="C12" i="50"/>
  <c r="I2" i="35" l="1"/>
  <c r="I2" i="39"/>
  <c r="K2" i="49"/>
  <c r="I2" i="48"/>
  <c r="G2" i="18"/>
  <c r="I2" i="9"/>
  <c r="D2" i="12"/>
  <c r="L3" i="46"/>
  <c r="G2" i="45"/>
  <c r="G2" i="44"/>
  <c r="I2" i="43"/>
  <c r="C2" i="27"/>
  <c r="C2" i="47"/>
  <c r="C2" i="7"/>
  <c r="C2" i="50"/>
  <c r="A6" i="50"/>
  <c r="A5" i="49" l="1"/>
  <c r="A5" i="48"/>
  <c r="A5" i="35"/>
  <c r="A5" i="39"/>
  <c r="A5" i="18"/>
  <c r="A5" i="9"/>
  <c r="A5" i="12"/>
  <c r="A6" i="46"/>
  <c r="A5" i="45"/>
  <c r="A5" i="44"/>
  <c r="A5" i="43"/>
  <c r="A6" i="27"/>
  <c r="A5" i="47"/>
  <c r="A5" i="7"/>
  <c r="I38" i="35" l="1"/>
  <c r="I34" i="44" l="1"/>
  <c r="H34" i="44"/>
  <c r="D31" i="7" l="1"/>
  <c r="C31" i="7"/>
  <c r="C24" i="50" s="1"/>
  <c r="D27" i="7"/>
  <c r="C27" i="7"/>
  <c r="D26" i="7"/>
  <c r="D19" i="7"/>
  <c r="C19" i="7"/>
  <c r="C10" i="7" s="1"/>
  <c r="D16" i="7"/>
  <c r="D10" i="7" s="1"/>
  <c r="D9" i="7"/>
  <c r="C26" i="7" l="1"/>
  <c r="C17" i="50" s="1"/>
  <c r="C22" i="50"/>
  <c r="C20" i="50" s="1"/>
  <c r="D72" i="47"/>
  <c r="C72" i="47"/>
  <c r="D64" i="47"/>
  <c r="D58" i="47"/>
  <c r="C58" i="47"/>
  <c r="D53" i="47"/>
  <c r="C53" i="47"/>
  <c r="D47" i="47"/>
  <c r="C47" i="47"/>
  <c r="D36" i="47"/>
  <c r="C11" i="50" s="1"/>
  <c r="C36" i="47"/>
  <c r="D32" i="47"/>
  <c r="C32" i="47"/>
  <c r="D23" i="47"/>
  <c r="D17" i="47" s="1"/>
  <c r="C23" i="47"/>
  <c r="C17" i="47" s="1"/>
  <c r="D14" i="47"/>
  <c r="C14" i="50" s="1"/>
  <c r="C14" i="47"/>
  <c r="D10" i="47"/>
  <c r="C13" i="50" s="1"/>
  <c r="C10" i="47"/>
  <c r="C9" i="7" l="1"/>
  <c r="C13" i="47"/>
  <c r="C9" i="47" s="1"/>
  <c r="D13" i="47"/>
  <c r="D9" i="47" s="1"/>
  <c r="C10" i="50" s="1"/>
  <c r="L35" i="46"/>
  <c r="H34" i="45"/>
  <c r="G34" i="45"/>
  <c r="I25" i="43"/>
  <c r="H25" i="43"/>
  <c r="G25" i="43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<sst xmlns="http://schemas.openxmlformats.org/spreadsheetml/2006/main" count="613" uniqueCount="443">
  <si>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</si>
  <si>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</si>
  <si>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</si>
  <si>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</si>
  <si>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</si>
  <si>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</si>
  <si>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</si>
  <si>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</si>
  <si>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</si>
  <si>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</si>
  <si>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</si>
  <si>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</si>
  <si>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</si>
  <si>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</si>
  <si>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</si>
  <si>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</si>
  <si>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</si>
  <si>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</si>
  <si>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</si>
  <si>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</si>
  <si>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</si>
  <si>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</si>
  <si>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</si>
  <si>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</si>
  <si>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</si>
  <si>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</si>
  <si>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</si>
  <si>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</si>
  <si>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</si>
  <si>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</si>
  <si>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</si>
  <si>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</si>
  <si>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</si>
  <si>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</si>
  <si>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</si>
  <si>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</si>
  <si>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</si>
  <si>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</si>
  <si>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</si>
  <si>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</si>
  <si>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</si>
  <si>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</si>
  <si>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</si>
  <si>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</si>
  <si>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</si>
  <si>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</si>
  <si>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</si>
  <si>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</si>
  <si>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</si>
  <si>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</si>
  <si>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</si>
  <si>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</si>
  <si>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</si>
  <si>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</si>
  <si>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</si>
  <si>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</si>
  <si>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</si>
  <si>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</si>
  <si>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</si>
  <si>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</si>
  <si>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</si>
  <si>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</si>
  <si>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</si>
  <si>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</si>
  <si>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</si>
  <si>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</si>
  <si>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</si>
  <si>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</si>
  <si>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</si>
  <si>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</si>
  <si>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</si>
  <si>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</si>
  <si>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</si>
  <si>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</si>
  <si>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</si>
  <si>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</si>
  <si>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</si>
  <si>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</si>
  <si>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</si>
  <si>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</si>
  <si>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</si>
  <si>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</si>
  <si>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</si>
  <si>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</si>
  <si>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</si>
  <si>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</si>
  <si>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</si>
  <si>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</si>
  <si>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</si>
  <si>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</si>
  <si>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</si>
  <si>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</si>
  <si>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</si>
  <si>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</si>
  <si>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</si>
  <si>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</si>
  <si>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</si>
  <si>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</si>
  <si>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</si>
  <si>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</si>
  <si>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</si>
  <si>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</si>
  <si>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</si>
  <si>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</si>
  <si>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</si>
  <si>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</si>
  <si>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</si>
  <si>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</si>
  <si>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</si>
  <si>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</si>
  <si>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</si>
  <si>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</si>
  <si>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</si>
  <si>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</si>
  <si>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</si>
  <si>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</si>
  <si>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</si>
  <si>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</si>
  <si>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</si>
  <si>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</si>
  <si>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</si>
  <si>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</si>
  <si>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</si>
  <si>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</si>
  <si>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</si>
  <si>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</si>
  <si>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</si>
  <si>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</si>
  <si>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</si>
  <si>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</si>
  <si>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</si>
  <si>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</si>
  <si>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</si>
  <si>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</si>
  <si>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</si>
  <si>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</si>
  <si>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</si>
  <si>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</si>
  <si>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</si>
  <si>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</si>
  <si>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</si>
  <si>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</si>
  <si>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</si>
  <si>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</si>
  <si>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</si>
  <si>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</si>
  <si>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</si>
  <si>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</si>
  <si>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</si>
  <si>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</si>
  <si>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</si>
  <si>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</si>
  <si>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</si>
  <si>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</si>
  <si>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</si>
  <si>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</si>
  <si>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</si>
  <si>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</si>
  <si>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</si>
  <si>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</si>
  <si>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</si>
  <si>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</si>
  <si>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</si>
  <si>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</si>
  <si>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</si>
  <si>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</si>
  <si>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</si>
  <si>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</si>
  <si>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</si>
  <si>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</si>
  <si>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</si>
  <si>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</si>
  <si>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</si>
  <si>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</si>
  <si>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</si>
  <si>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</si>
  <si>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</si>
  <si>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</si>
  <si>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</si>
  <si>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</si>
  <si>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</si>
  <si>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</si>
  <si>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</si>
  <si>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</si>
  <si>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</si>
  <si>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</si>
  <si>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</si>
  <si>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</si>
  <si>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</si>
  <si>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</si>
  <si>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</si>
  <si>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</si>
  <si>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</si>
  <si>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</si>
  <si>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</si>
  <si>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</si>
  <si>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</si>
  <si>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</si>
  <si>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</si>
  <si>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</si>
  <si>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</si>
  <si>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</si>
  <si>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</si>
  <si>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</si>
  <si>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</si>
  <si>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</si>
  <si>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</si>
  <si>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</si>
  <si>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</si>
  <si>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</si>
  <si>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</si>
  <si>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</si>
  <si>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</si>
  <si>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</si>
  <si>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</si>
  <si>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</si>
  <si>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</si>
  <si>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</si>
  <si>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</si>
  <si>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</si>
  <si>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</si>
  <si>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</si>
  <si>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</si>
  <si>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</si>
  <si>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</si>
  <si>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</si>
  <si>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</si>
  <si>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</si>
  <si>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</si>
  <si>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</si>
  <si>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</si>
  <si>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</si>
  <si>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</si>
  <si>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</si>
  <si>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</si>
  <si>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</si>
  <si>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</si>
  <si>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</si>
  <si>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</si>
  <si>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</si>
  <si>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</si>
  <si>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</si>
  <si>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</si>
  <si>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</si>
  <si>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</si>
  <si>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</si>
  <si>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</si>
  <si>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</si>
  <si>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</si>
  <si>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</si>
  <si>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</si>
  <si>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</si>
  <si>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</si>
  <si>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</si>
  <si>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</si>
  <si>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</si>
  <si>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</si>
  <si>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</si>
  <si>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</si>
  <si>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</si>
  <si>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</si>
  <si>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</si>
  <si>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</si>
  <si>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</si>
  <si>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</si>
  <si>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</si>
  <si>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</si>
  <si>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</si>
  <si>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</si>
  <si>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</si>
  <si>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</si>
  <si>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</si>
  <si>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</si>
  <si>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</si>
  <si>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</si>
  <si>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</si>
  <si>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</si>
  <si>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</si>
  <si>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</si>
  <si>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</si>
  <si>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</si>
  <si>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</si>
  <si>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</si>
  <si>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</si>
  <si>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</si>
  <si>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</si>
  <si>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</si>
  <si>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</si>
  <si>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</si>
  <si>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</si>
  <si>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</si>
  <si>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</si>
  <si>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</si>
  <si>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</si>
  <si>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</si>
  <si>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</si>
  <si>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</si>
  <si>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</si>
  <si>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</si>
  <si>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</si>
  <si>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</si>
  <si>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</si>
  <si>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</si>
  <si>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</si>
  <si>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</si>
  <si>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</si>
  <si>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</si>
  <si>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</si>
  <si>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</si>
  <si>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</si>
  <si>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</si>
  <si>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</si>
  <si>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</si>
  <si>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</si>
  <si>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</si>
  <si>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</si>
  <si>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</si>
  <si>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</si>
  <si>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</si>
  <si>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</si>
  <si>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</si>
  <si>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</si>
  <si>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</si>
  <si>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</si>
  <si>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</si>
  <si>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</si>
  <si>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</si>
  <si>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</si>
  <si>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</si>
  <si>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</si>
  <si>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</si>
  <si>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</si>
  <si>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</si>
  <si>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</si>
  <si>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</si>
  <si>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</si>
  <si>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</si>
  <si>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</si>
  <si>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</si>
  <si>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</si>
  <si>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</si>
  <si>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</si>
  <si>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</si>
  <si>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</si>
  <si>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</si>
  <si>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</si>
  <si>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</si>
  <si>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</si>
  <si>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</si>
  <si>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</si>
  <si>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</si>
  <si>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</si>
  <si>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</si>
  <si>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</si>
  <si>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</si>
  <si>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</si>
  <si>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</si>
  <si>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</si>
  <si>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</si>
  <si>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</si>
  <si>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</si>
  <si>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</si>
  <si>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</si>
  <si>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</si>
  <si>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</si>
  <si>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</si>
  <si>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</si>
  <si>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</si>
  <si>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</si>
  <si>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</si>
  <si>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</si>
  <si>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</si>
  <si>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</si>
  <si>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</si>
  <si>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</si>
  <si>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</si>
  <si>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</si>
  <si>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</si>
  <si>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</si>
  <si>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</si>
  <si>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</si>
  <si>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</si>
  <si>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</si>
  <si>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</si>
  <si>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</si>
  <si>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</si>
  <si>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</si>
  <si>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</si>
  <si>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</si>
  <si>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</si>
  <si>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</si>
  <si>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</si>
  <si>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</si>
  <si>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</si>
  <si>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</si>
  <si>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</si>
  <si>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</si>
  <si>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</si>
  <si>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</si>
  <si>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</si>
  <si>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</si>
  <si>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</si>
  <si>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ბალანსზე აყვანის თარიღი</t>
  </si>
  <si>
    <t>საბალანსო ღირებულება/ყოველთვური საიჯარო გადასახადი (ლარში)</t>
  </si>
  <si>
    <t>ფორმა N9.2 - სატრანსპორტო საშუალებების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</si>
  <si>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</si>
  <si>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</si>
  <si>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</si>
  <si>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</si>
  <si>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</si>
  <si>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</si>
  <si>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</si>
  <si>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</si>
  <si>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</si>
  <si>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</si>
  <si>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</si>
  <si>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</si>
  <si>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</si>
  <si>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</si>
  <si>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</si>
  <si>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</si>
  <si>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</si>
  <si>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</si>
  <si>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</si>
  <si>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</si>
  <si>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კონსტანტინე შარაშენიძე (პ.N 33001010006)</t>
  </si>
  <si>
    <t>თიბისი</t>
  </si>
  <si>
    <t>GE86TB7067445061100039</t>
  </si>
  <si>
    <t>GEL</t>
  </si>
  <si>
    <t>26/08/2017</t>
  </si>
  <si>
    <t>ბეჭდური რეკლამი ხარჯი</t>
  </si>
  <si>
    <t>კონსტანტინე შარაშენიძე</t>
  </si>
  <si>
    <t>ი.მ. მალხაზ ტუაევი</t>
  </si>
  <si>
    <t>10/22/2017-11/12/2017</t>
  </si>
  <si>
    <t>არაფულადი შემოწირულობა</t>
  </si>
  <si>
    <t>33001010006</t>
  </si>
  <si>
    <t>საცხოვრებელი სახლის ოთახი, (ოფისი) ოზურგეთი, 26 მაისის ქ. N 36</t>
  </si>
  <si>
    <t>უსასყიდლო ქირავნობა</t>
  </si>
  <si>
    <t>იჯარა</t>
  </si>
  <si>
    <t>ქ. ოზურგეთი, 26 მაისის ქ. N 36</t>
  </si>
  <si>
    <t>უსასყიდლო იჯარა</t>
  </si>
  <si>
    <t>კ. შარაშენიძე</t>
  </si>
  <si>
    <t>1 თვე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</si>
</sst>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8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5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7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Border="1" applyProtection="1">
      <protection locked="0"/>
    </xf>
    <xf numFmtId="0" fontId="24" fillId="2" borderId="1" xfId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2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2" borderId="1" xfId="1" applyFont="1" applyFill="1" applyBorder="1" applyAlignment="1" applyProtection="1">
      <alignment horizontal="left" vertical="center" wrapText="1" indent="4"/>
    </xf>
    <xf numFmtId="0" fontId="19" fillId="0" borderId="0" xfId="3" applyFont="1" applyAlignment="1" applyProtection="1">
      <alignment horizontal="center" vertical="center"/>
      <protection locked="0"/>
    </xf>
    <xf numFmtId="0" fontId="20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0" fillId="0" borderId="0" xfId="0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27" fillId="0" borderId="6" xfId="2" applyFont="1" applyFill="1" applyBorder="1" applyAlignment="1" applyProtection="1">
      <alignment horizontal="right" vertical="top" wrapText="1"/>
      <protection locked="0"/>
    </xf>
    <xf numFmtId="0" fontId="19" fillId="0" borderId="0" xfId="0" applyFont="1" applyFill="1" applyBorder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vertical="center" indent="1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3" fontId="2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1" xfId="2" applyFont="1" applyFill="1" applyBorder="1" applyAlignment="1" applyProtection="1">
      <alignment horizontal="right" vertical="top"/>
      <protection locked="0"/>
    </xf>
    <xf numFmtId="165" fontId="19" fillId="0" borderId="1" xfId="2" applyNumberFormat="1" applyFont="1" applyFill="1" applyBorder="1" applyAlignment="1" applyProtection="1">
      <alignment horizontal="right" vertical="center"/>
      <protection locked="0"/>
    </xf>
    <xf numFmtId="166" fontId="19" fillId="0" borderId="1" xfId="2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4" fontId="19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4" xfId="3" applyFont="1" applyFill="1" applyBorder="1" applyAlignment="1" applyProtection="1">
      <alignment horizontal="right"/>
      <protection locked="0"/>
    </xf>
    <xf numFmtId="0" fontId="19" fillId="0" borderId="4" xfId="3" applyFont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24" fillId="2" borderId="5" xfId="1" applyFont="1" applyFill="1" applyBorder="1" applyAlignment="1" applyProtection="1">
      <alignment horizontal="left" vertical="center" wrapText="1"/>
    </xf>
    <xf numFmtId="0" fontId="19" fillId="0" borderId="5" xfId="3" applyFont="1" applyBorder="1" applyAlignment="1" applyProtection="1">
      <alignment horizontal="left" vertical="center" indent="1"/>
    </xf>
    <xf numFmtId="0" fontId="24" fillId="0" borderId="0" xfId="0" applyFont="1" applyFill="1" applyBorder="1" applyAlignment="1" applyProtection="1">
      <alignment horizontal="center" wrapText="1"/>
    </xf>
    <xf numFmtId="0" fontId="24" fillId="0" borderId="0" xfId="0" applyFont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/>
    </xf>
    <xf numFmtId="0" fontId="24" fillId="0" borderId="1" xfId="0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 indent="1"/>
    </xf>
    <xf numFmtId="0" fontId="19" fillId="0" borderId="1" xfId="0" applyFont="1" applyBorder="1" applyAlignment="1" applyProtection="1">
      <alignment wrapText="1"/>
    </xf>
    <xf numFmtId="0" fontId="2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wrapText="1"/>
    </xf>
    <xf numFmtId="0" fontId="19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vertical="center" indent="1"/>
    </xf>
    <xf numFmtId="0" fontId="19" fillId="0" borderId="0" xfId="0" applyFont="1" applyFill="1" applyProtection="1"/>
    <xf numFmtId="15" fontId="0" fillId="0" borderId="0" xfId="0" applyNumberFormat="1"/>
    <xf numFmtId="0" fontId="21" fillId="0" borderId="0" xfId="4" applyFont="1" applyBorder="1" applyAlignment="1" applyProtection="1">
      <alignment vertical="center"/>
    </xf>
    <xf numFmtId="0" fontId="18" fillId="0" borderId="0" xfId="0" applyFont="1"/>
    <xf numFmtId="0" fontId="21" fillId="0" borderId="1" xfId="4" applyFont="1" applyBorder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9" fillId="0" borderId="3" xfId="0" applyFont="1" applyBorder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4" fillId="5" borderId="0" xfId="0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0" applyFont="1" applyFill="1" applyProtection="1"/>
    <xf numFmtId="0" fontId="19" fillId="5" borderId="0" xfId="0" applyFont="1" applyFill="1" applyBorder="1" applyProtection="1"/>
    <xf numFmtId="0" fontId="19" fillId="5" borderId="0" xfId="1" applyFont="1" applyFill="1" applyAlignment="1" applyProtection="1">
      <alignment vertical="center"/>
    </xf>
    <xf numFmtId="3" fontId="24" fillId="5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4" fillId="5" borderId="1" xfId="1" applyNumberFormat="1" applyFont="1" applyFill="1" applyBorder="1" applyAlignment="1" applyProtection="1">
      <alignment horizontal="right" vertical="center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3" fontId="24" fillId="5" borderId="1" xfId="1" applyNumberFormat="1" applyFont="1" applyFill="1" applyBorder="1" applyAlignment="1" applyProtection="1">
      <alignment horizontal="right" vertical="center" wrapText="1"/>
    </xf>
    <xf numFmtId="0" fontId="24" fillId="5" borderId="1" xfId="0" applyFont="1" applyFill="1" applyBorder="1" applyProtection="1"/>
    <xf numFmtId="3" fontId="24" fillId="5" borderId="1" xfId="0" applyNumberFormat="1" applyFont="1" applyFill="1" applyBorder="1" applyProtection="1"/>
    <xf numFmtId="0" fontId="24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4" fillId="6" borderId="1" xfId="1" applyNumberFormat="1" applyFont="1" applyFill="1" applyBorder="1" applyAlignment="1" applyProtection="1">
      <alignment horizontal="left" vertical="center" wrapText="1"/>
    </xf>
    <xf numFmtId="3" fontId="24" fillId="6" borderId="1" xfId="1" applyNumberFormat="1" applyFont="1" applyFill="1" applyBorder="1" applyAlignment="1" applyProtection="1">
      <alignment horizontal="center" vertical="center" wrapText="1"/>
    </xf>
    <xf numFmtId="0" fontId="19" fillId="6" borderId="0" xfId="1" applyFont="1" applyFill="1" applyProtection="1"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25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/>
      <protection locked="0"/>
    </xf>
    <xf numFmtId="0" fontId="19" fillId="6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4" fillId="0" borderId="1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9" fillId="5" borderId="0" xfId="1" applyFont="1" applyFill="1" applyBorder="1" applyAlignment="1" applyProtection="1">
      <alignment horizontal="right" vertical="center"/>
    </xf>
    <xf numFmtId="0" fontId="19" fillId="5" borderId="0" xfId="0" applyFont="1" applyFill="1" applyBorder="1" applyProtection="1">
      <protection locked="0"/>
    </xf>
    <xf numFmtId="0" fontId="19" fillId="5" borderId="0" xfId="0" applyFont="1" applyFill="1" applyProtection="1">
      <protection locked="0"/>
    </xf>
    <xf numFmtId="3" fontId="24" fillId="5" borderId="1" xfId="1" applyNumberFormat="1" applyFont="1" applyFill="1" applyBorder="1" applyAlignment="1" applyProtection="1">
      <alignment horizontal="left" vertical="center" wrapText="1"/>
    </xf>
    <xf numFmtId="0" fontId="19" fillId="5" borderId="1" xfId="0" applyFont="1" applyFill="1" applyBorder="1" applyProtection="1"/>
    <xf numFmtId="0" fontId="19" fillId="5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locked="0"/>
    </xf>
    <xf numFmtId="0" fontId="20" fillId="5" borderId="0" xfId="3" applyFont="1" applyFill="1" applyAlignment="1" applyProtection="1">
      <alignment horizontal="center" vertical="center" wrapText="1"/>
    </xf>
    <xf numFmtId="0" fontId="19" fillId="5" borderId="0" xfId="3" applyFont="1" applyFill="1" applyAlignment="1" applyProtection="1">
      <alignment horizontal="center" vertical="center"/>
      <protection locked="0"/>
    </xf>
    <xf numFmtId="0" fontId="19" fillId="5" borderId="0" xfId="3" applyFont="1" applyFill="1" applyProtection="1"/>
    <xf numFmtId="0" fontId="19" fillId="5" borderId="3" xfId="0" applyFont="1" applyFill="1" applyBorder="1" applyAlignment="1" applyProtection="1">
      <alignment horizontal="left"/>
    </xf>
    <xf numFmtId="0" fontId="19" fillId="5" borderId="0" xfId="0" applyFont="1" applyFill="1" applyBorder="1" applyAlignment="1" applyProtection="1">
      <alignment horizontal="left"/>
    </xf>
    <xf numFmtId="0" fontId="19" fillId="5" borderId="1" xfId="2" applyFont="1" applyFill="1" applyBorder="1" applyAlignment="1" applyProtection="1">
      <alignment horizontal="right" vertical="top"/>
    </xf>
    <xf numFmtId="0" fontId="24" fillId="5" borderId="4" xfId="3" applyFont="1" applyFill="1" applyBorder="1" applyAlignment="1" applyProtection="1">
      <alignment horizontal="right"/>
    </xf>
    <xf numFmtId="0" fontId="24" fillId="0" borderId="0" xfId="0" applyFont="1" applyFill="1" applyBorder="1" applyAlignment="1" applyProtection="1">
      <alignment horizontal="left"/>
    </xf>
    <xf numFmtId="0" fontId="19" fillId="0" borderId="0" xfId="0" applyFont="1" applyFill="1" applyBorder="1" applyProtection="1"/>
    <xf numFmtId="0" fontId="19" fillId="5" borderId="0" xfId="0" applyFont="1" applyFill="1" applyBorder="1" applyAlignment="1" applyProtection="1">
      <alignment horizontal="left" wrapText="1"/>
    </xf>
    <xf numFmtId="0" fontId="19" fillId="5" borderId="3" xfId="0" applyFont="1" applyFill="1" applyBorder="1" applyAlignment="1" applyProtection="1">
      <alignment horizontal="left" wrapText="1"/>
    </xf>
    <xf numFmtId="0" fontId="19" fillId="5" borderId="3" xfId="0" applyFont="1" applyFill="1" applyBorder="1" applyProtection="1"/>
    <xf numFmtId="0" fontId="24" fillId="5" borderId="3" xfId="0" applyFont="1" applyFill="1" applyBorder="1" applyAlignment="1" applyProtection="1">
      <alignment horizontal="center" vertical="center" wrapText="1"/>
    </xf>
    <xf numFmtId="0" fontId="24" fillId="5" borderId="1" xfId="0" applyFont="1" applyFill="1" applyBorder="1" applyAlignment="1" applyProtection="1">
      <alignment horizontal="right" vertical="center" wrapText="1"/>
    </xf>
    <xf numFmtId="0" fontId="19" fillId="5" borderId="0" xfId="0" applyFont="1" applyFill="1" applyAlignment="1" applyProtection="1">
      <alignment horizontal="center" vertical="center"/>
    </xf>
    <xf numFmtId="0" fontId="19" fillId="5" borderId="3" xfId="1" applyFont="1" applyFill="1" applyBorder="1" applyAlignment="1" applyProtection="1">
      <alignment horizontal="left" vertical="center"/>
    </xf>
    <xf numFmtId="0" fontId="26" fillId="5" borderId="8" xfId="2" applyFont="1" applyFill="1" applyBorder="1" applyAlignment="1" applyProtection="1">
      <alignment horizontal="center" vertical="top" wrapText="1"/>
    </xf>
    <xf numFmtId="0" fontId="26" fillId="5" borderId="28" xfId="2" applyFont="1" applyFill="1" applyBorder="1" applyAlignment="1" applyProtection="1">
      <alignment horizontal="center" vertical="top" wrapText="1"/>
    </xf>
    <xf numFmtId="1" fontId="26" fillId="5" borderId="28" xfId="2" applyNumberFormat="1" applyFont="1" applyFill="1" applyBorder="1" applyAlignment="1" applyProtection="1">
      <alignment horizontal="center" vertical="top" wrapText="1"/>
    </xf>
    <xf numFmtId="1" fontId="26" fillId="5" borderId="8" xfId="2" applyNumberFormat="1" applyFont="1" applyFill="1" applyBorder="1" applyAlignment="1" applyProtection="1">
      <alignment horizontal="center" vertical="top" wrapText="1"/>
    </xf>
    <xf numFmtId="0" fontId="23" fillId="5" borderId="5" xfId="4" applyFont="1" applyFill="1" applyBorder="1" applyAlignment="1" applyProtection="1">
      <alignment horizontal="center" vertical="center" wrapText="1"/>
    </xf>
    <xf numFmtId="0" fontId="23" fillId="5" borderId="1" xfId="4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0" fillId="5" borderId="0" xfId="0" applyFill="1" applyProtection="1"/>
    <xf numFmtId="14" fontId="19" fillId="5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left" vertical="center"/>
    </xf>
    <xf numFmtId="0" fontId="13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3" fillId="5" borderId="5" xfId="4" applyFont="1" applyFill="1" applyBorder="1" applyAlignment="1" applyProtection="1">
      <alignment horizontal="left" vertical="center" wrapText="1"/>
    </xf>
    <xf numFmtId="0" fontId="19" fillId="5" borderId="0" xfId="3" applyFont="1" applyFill="1" applyProtection="1">
      <protection locked="0"/>
    </xf>
    <xf numFmtId="0" fontId="19" fillId="5" borderId="0" xfId="1" applyFont="1" applyFill="1" applyProtection="1">
      <protection locked="0"/>
    </xf>
    <xf numFmtId="0" fontId="25" fillId="5" borderId="0" xfId="1" applyFont="1" applyFill="1" applyAlignment="1" applyProtection="1">
      <alignment horizontal="center" vertical="center" wrapText="1"/>
      <protection locked="0"/>
    </xf>
    <xf numFmtId="14" fontId="29" fillId="0" borderId="2" xfId="5" applyNumberFormat="1" applyFont="1" applyBorder="1" applyAlignment="1" applyProtection="1">
      <alignment wrapText="1"/>
      <protection locked="0"/>
    </xf>
    <xf numFmtId="14" fontId="24" fillId="0" borderId="0" xfId="0" applyNumberFormat="1" applyFont="1" applyFill="1" applyBorder="1" applyAlignment="1" applyProtection="1">
      <alignment horizontal="center" vertical="center" wrapText="1"/>
    </xf>
    <xf numFmtId="1" fontId="26" fillId="0" borderId="2" xfId="2" applyNumberFormat="1" applyFont="1" applyFill="1" applyBorder="1" applyAlignment="1" applyProtection="1">
      <alignment horizontal="left" vertical="top" wrapText="1"/>
      <protection locked="0"/>
    </xf>
    <xf numFmtId="0" fontId="28" fillId="5" borderId="1" xfId="2" applyFont="1" applyFill="1" applyBorder="1" applyAlignment="1" applyProtection="1">
      <alignment horizontal="center" vertical="top" wrapText="1"/>
    </xf>
    <xf numFmtId="1" fontId="28" fillId="5" borderId="1" xfId="2" applyNumberFormat="1" applyFont="1" applyFill="1" applyBorder="1" applyAlignment="1" applyProtection="1">
      <alignment horizontal="center" vertical="top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  <protection locked="0"/>
    </xf>
    <xf numFmtId="14" fontId="19" fillId="0" borderId="0" xfId="1" applyNumberFormat="1" applyFont="1" applyFill="1" applyBorder="1" applyAlignment="1" applyProtection="1">
      <alignment horizontal="right" vertical="center"/>
    </xf>
    <xf numFmtId="0" fontId="28" fillId="5" borderId="6" xfId="2" applyFont="1" applyFill="1" applyBorder="1" applyAlignment="1" applyProtection="1">
      <alignment horizontal="center" vertical="top" wrapText="1"/>
    </xf>
    <xf numFmtId="1" fontId="28" fillId="5" borderId="6" xfId="2" applyNumberFormat="1" applyFont="1" applyFill="1" applyBorder="1" applyAlignment="1" applyProtection="1">
      <alignment horizontal="center" vertical="top" wrapText="1"/>
    </xf>
    <xf numFmtId="0" fontId="28" fillId="0" borderId="6" xfId="2" applyFont="1" applyFill="1" applyBorder="1" applyAlignment="1" applyProtection="1">
      <alignment horizontal="left" vertical="top"/>
    </xf>
    <xf numFmtId="0" fontId="26" fillId="0" borderId="6" xfId="2" applyFont="1" applyFill="1" applyBorder="1" applyAlignment="1" applyProtection="1">
      <alignment horizontal="center" vertical="top" wrapText="1"/>
      <protection locked="0"/>
    </xf>
    <xf numFmtId="0" fontId="26" fillId="0" borderId="0" xfId="2" applyFont="1" applyFill="1" applyBorder="1" applyAlignment="1" applyProtection="1">
      <alignment horizontal="center" vertical="top" wrapText="1"/>
      <protection locked="0"/>
    </xf>
    <xf numFmtId="1" fontId="26" fillId="0" borderId="0" xfId="2" applyNumberFormat="1" applyFont="1" applyFill="1" applyBorder="1" applyAlignment="1" applyProtection="1">
      <alignment horizontal="center" vertical="top" wrapText="1"/>
      <protection locked="0"/>
    </xf>
    <xf numFmtId="1" fontId="26" fillId="5" borderId="6" xfId="2" applyNumberFormat="1" applyFont="1" applyFill="1" applyBorder="1" applyAlignment="1" applyProtection="1">
      <alignment horizontal="center" vertical="top" wrapText="1"/>
      <protection locked="0"/>
    </xf>
    <xf numFmtId="0" fontId="26" fillId="0" borderId="6" xfId="2" applyFont="1" applyFill="1" applyBorder="1" applyAlignment="1" applyProtection="1">
      <alignment horizontal="left" vertical="top" wrapText="1"/>
      <protection locked="0"/>
    </xf>
    <xf numFmtId="1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27" fillId="5" borderId="6" xfId="2" applyFont="1" applyFill="1" applyBorder="1" applyAlignment="1" applyProtection="1">
      <alignment horizontal="right" vertical="top" wrapText="1"/>
      <protection locked="0"/>
    </xf>
    <xf numFmtId="0" fontId="26" fillId="0" borderId="7" xfId="2" applyFont="1" applyFill="1" applyBorder="1" applyAlignment="1" applyProtection="1">
      <alignment horizontal="left" vertical="top" wrapText="1"/>
      <protection locked="0"/>
    </xf>
    <xf numFmtId="1" fontId="26" fillId="0" borderId="7" xfId="2" applyNumberFormat="1" applyFont="1" applyFill="1" applyBorder="1" applyAlignment="1" applyProtection="1">
      <alignment horizontal="left" vertical="top" wrapText="1"/>
      <protection locked="0"/>
    </xf>
    <xf numFmtId="0" fontId="28" fillId="5" borderId="31" xfId="2" applyFont="1" applyFill="1" applyBorder="1" applyAlignment="1" applyProtection="1">
      <alignment horizontal="left" vertical="top"/>
      <protection locked="0"/>
    </xf>
    <xf numFmtId="0" fontId="26" fillId="5" borderId="31" xfId="2" applyFont="1" applyFill="1" applyBorder="1" applyAlignment="1" applyProtection="1">
      <alignment horizontal="left" vertical="top" wrapText="1"/>
      <protection locked="0"/>
    </xf>
    <xf numFmtId="0" fontId="26" fillId="5" borderId="32" xfId="2" applyFont="1" applyFill="1" applyBorder="1" applyAlignment="1" applyProtection="1">
      <alignment horizontal="left" vertical="top" wrapText="1"/>
      <protection locked="0"/>
    </xf>
    <xf numFmtId="1" fontId="26" fillId="5" borderId="32" xfId="2" applyNumberFormat="1" applyFont="1" applyFill="1" applyBorder="1" applyAlignment="1" applyProtection="1">
      <alignment horizontal="left" vertical="top" wrapText="1"/>
      <protection locked="0"/>
    </xf>
    <xf numFmtId="1" fontId="26" fillId="5" borderId="33" xfId="2" applyNumberFormat="1" applyFont="1" applyFill="1" applyBorder="1" applyAlignment="1" applyProtection="1">
      <alignment horizontal="left" vertical="top" wrapText="1"/>
      <protection locked="0"/>
    </xf>
    <xf numFmtId="0" fontId="27" fillId="5" borderId="7" xfId="2" applyFont="1" applyFill="1" applyBorder="1" applyAlignment="1" applyProtection="1">
      <alignment horizontal="righ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4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14" fontId="13" fillId="0" borderId="1" xfId="3" applyNumberFormat="1" applyBorder="1" applyProtection="1">
      <protection locked="0"/>
    </xf>
    <xf numFmtId="0" fontId="24" fillId="0" borderId="0" xfId="3" applyFont="1" applyProtection="1">
      <protection locked="0"/>
    </xf>
    <xf numFmtId="0" fontId="13" fillId="0" borderId="0" xfId="3"/>
    <xf numFmtId="0" fontId="19" fillId="0" borderId="0" xfId="0" applyFont="1" applyAlignment="1" applyProtection="1">
      <alignment horizontal="left"/>
      <protection locked="0"/>
    </xf>
    <xf numFmtId="0" fontId="19" fillId="0" borderId="5" xfId="2" applyFont="1" applyFill="1" applyBorder="1" applyAlignment="1" applyProtection="1">
      <alignment horizontal="left" vertical="center" wrapText="1" indent="2"/>
    </xf>
    <xf numFmtId="4" fontId="19" fillId="0" borderId="4" xfId="2" applyNumberFormat="1" applyFont="1" applyFill="1" applyBorder="1" applyAlignment="1" applyProtection="1">
      <alignment horizontal="right" vertical="center"/>
      <protection locked="0"/>
    </xf>
    <xf numFmtId="0" fontId="21" fillId="0" borderId="2" xfId="4" applyFont="1" applyBorder="1" applyAlignment="1" applyProtection="1">
      <alignment vertical="center" wrapText="1"/>
      <protection locked="0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9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2" fillId="2" borderId="0" xfId="4" applyFont="1" applyFill="1" applyProtection="1"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0" fillId="2" borderId="3" xfId="0" applyFill="1" applyBorder="1"/>
    <xf numFmtId="0" fontId="24" fillId="5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Protection="1">
      <protection locked="0"/>
    </xf>
    <xf numFmtId="0" fontId="18" fillId="5" borderId="0" xfId="0" applyFont="1" applyFill="1" applyBorder="1"/>
    <xf numFmtId="0" fontId="24" fillId="0" borderId="1" xfId="1" applyFont="1" applyFill="1" applyBorder="1" applyAlignment="1" applyProtection="1">
      <alignment horizontal="left" vertical="center" wrapText="1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5" borderId="0" xfId="1" applyFont="1" applyFill="1" applyAlignment="1" applyProtection="1">
      <alignment wrapText="1"/>
    </xf>
    <xf numFmtId="0" fontId="19" fillId="5" borderId="0" xfId="0" applyFont="1" applyFill="1" applyBorder="1" applyAlignment="1" applyProtection="1">
      <alignment wrapText="1"/>
    </xf>
    <xf numFmtId="0" fontId="19" fillId="0" borderId="0" xfId="0" applyFont="1" applyFill="1" applyBorder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4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1" xfId="0" applyFont="1" applyFill="1" applyBorder="1" applyAlignment="1" applyProtection="1">
      <alignment horizontal="left" vertical="center" wrapText="1" indent="2"/>
    </xf>
    <xf numFmtId="0" fontId="26" fillId="0" borderId="9" xfId="2" applyFont="1" applyFill="1" applyBorder="1" applyAlignment="1" applyProtection="1">
      <alignment horizontal="left" vertical="top" wrapText="1"/>
      <protection locked="0"/>
    </xf>
    <xf numFmtId="0" fontId="26" fillId="0" borderId="34" xfId="2" applyFont="1" applyFill="1" applyBorder="1" applyAlignment="1" applyProtection="1">
      <alignment horizontal="left" vertical="top" wrapText="1"/>
      <protection locked="0"/>
    </xf>
    <xf numFmtId="0" fontId="19" fillId="5" borderId="1" xfId="0" applyFont="1" applyFill="1" applyBorder="1" applyProtection="1">
      <protection locked="0"/>
    </xf>
    <xf numFmtId="0" fontId="24" fillId="2" borderId="1" xfId="1" applyFont="1" applyFill="1" applyBorder="1" applyAlignment="1" applyProtection="1">
      <alignment vertical="center" wrapText="1"/>
    </xf>
    <xf numFmtId="0" fontId="24" fillId="0" borderId="5" xfId="1" applyFont="1" applyFill="1" applyBorder="1" applyAlignment="1" applyProtection="1">
      <alignment horizontal="left" vertical="center" wrapText="1"/>
    </xf>
    <xf numFmtId="0" fontId="24" fillId="2" borderId="4" xfId="0" applyFont="1" applyFill="1" applyBorder="1" applyProtection="1"/>
    <xf numFmtId="3" fontId="19" fillId="5" borderId="35" xfId="1" applyNumberFormat="1" applyFont="1" applyFill="1" applyBorder="1" applyAlignment="1" applyProtection="1">
      <alignment horizontal="right" vertical="center" wrapText="1"/>
    </xf>
    <xf numFmtId="0" fontId="24" fillId="5" borderId="2" xfId="0" applyFont="1" applyFill="1" applyBorder="1" applyProtection="1"/>
    <xf numFmtId="0" fontId="28" fillId="0" borderId="1" xfId="2" applyFont="1" applyFill="1" applyBorder="1" applyAlignment="1" applyProtection="1">
      <alignment horizontal="left" vertical="top" wrapText="1"/>
      <protection locked="0"/>
    </xf>
    <xf numFmtId="0" fontId="19" fillId="5" borderId="3" xfId="0" applyFont="1" applyFill="1" applyBorder="1" applyProtection="1">
      <protection locked="0"/>
    </xf>
    <xf numFmtId="0" fontId="0" fillId="5" borderId="3" xfId="0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9" fillId="0" borderId="0" xfId="9" applyFont="1" applyAlignment="1" applyProtection="1">
      <alignment vertical="center"/>
      <protection locked="0"/>
    </xf>
    <xf numFmtId="49" fontId="29" fillId="0" borderId="0" xfId="9" applyNumberFormat="1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21" fillId="2" borderId="0" xfId="9" applyFont="1" applyFill="1" applyBorder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/>
    </xf>
    <xf numFmtId="0" fontId="19" fillId="0" borderId="0" xfId="0" applyFont="1" applyAlignment="1" applyProtection="1">
      <alignment vertical="center"/>
      <protection locked="0"/>
    </xf>
    <xf numFmtId="14" fontId="23" fillId="2" borderId="0" xfId="9" applyNumberFormat="1" applyFont="1" applyFill="1" applyBorder="1" applyAlignment="1" applyProtection="1">
      <alignment vertical="center" wrapText="1"/>
    </xf>
    <xf numFmtId="14" fontId="21" fillId="2" borderId="3" xfId="9" applyNumberFormat="1" applyFont="1" applyFill="1" applyBorder="1" applyAlignment="1" applyProtection="1">
      <alignment horizontal="center" vertical="center"/>
    </xf>
    <xf numFmtId="14" fontId="21" fillId="2" borderId="3" xfId="9" applyNumberFormat="1" applyFont="1" applyFill="1" applyBorder="1" applyAlignment="1" applyProtection="1">
      <alignment vertical="center"/>
    </xf>
    <xf numFmtId="0" fontId="21" fillId="2" borderId="3" xfId="9" applyFont="1" applyFill="1" applyBorder="1" applyAlignment="1" applyProtection="1">
      <alignment vertical="center"/>
      <protection locked="0"/>
    </xf>
    <xf numFmtId="49" fontId="21" fillId="2" borderId="0" xfId="9" applyNumberFormat="1" applyFont="1" applyFill="1" applyBorder="1" applyAlignment="1" applyProtection="1">
      <alignment vertical="center"/>
      <protection locked="0"/>
    </xf>
    <xf numFmtId="0" fontId="21" fillId="0" borderId="0" xfId="9" applyFont="1" applyAlignment="1" applyProtection="1">
      <alignment vertical="center"/>
      <protection locked="0"/>
    </xf>
    <xf numFmtId="0" fontId="13" fillId="0" borderId="0" xfId="3" applyAlignment="1" applyProtection="1">
      <alignment vertical="center"/>
      <protection locked="0"/>
    </xf>
    <xf numFmtId="0" fontId="34" fillId="0" borderId="37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/>
      <protection locked="0"/>
    </xf>
    <xf numFmtId="0" fontId="31" fillId="5" borderId="12" xfId="9" applyFont="1" applyFill="1" applyBorder="1" applyAlignment="1" applyProtection="1">
      <alignment horizontal="center" vertical="center"/>
    </xf>
    <xf numFmtId="0" fontId="31" fillId="5" borderId="16" xfId="9" applyFont="1" applyFill="1" applyBorder="1" applyAlignment="1" applyProtection="1">
      <alignment horizontal="center" vertical="center"/>
    </xf>
    <xf numFmtId="0" fontId="31" fillId="5" borderId="15" xfId="9" applyFont="1" applyFill="1" applyBorder="1" applyAlignment="1" applyProtection="1">
      <alignment horizontal="center" vertical="center"/>
    </xf>
    <xf numFmtId="0" fontId="31" fillId="5" borderId="13" xfId="9" applyFont="1" applyFill="1" applyBorder="1" applyAlignment="1" applyProtection="1">
      <alignment horizontal="center" vertical="center"/>
    </xf>
    <xf numFmtId="0" fontId="31" fillId="5" borderId="14" xfId="9" applyFont="1" applyFill="1" applyBorder="1" applyAlignment="1" applyProtection="1">
      <alignment horizontal="center" vertical="center"/>
    </xf>
    <xf numFmtId="0" fontId="31" fillId="0" borderId="0" xfId="9" applyFont="1" applyAlignment="1" applyProtection="1">
      <alignment horizontal="center" vertical="center" wrapText="1"/>
      <protection locked="0"/>
    </xf>
    <xf numFmtId="0" fontId="31" fillId="5" borderId="11" xfId="9" applyFont="1" applyFill="1" applyBorder="1" applyAlignment="1" applyProtection="1">
      <alignment horizontal="center" vertical="center" wrapText="1"/>
    </xf>
    <xf numFmtId="0" fontId="31" fillId="4" borderId="16" xfId="9" applyFont="1" applyFill="1" applyBorder="1" applyAlignment="1" applyProtection="1">
      <alignment horizontal="center" vertical="center" wrapText="1"/>
    </xf>
    <xf numFmtId="0" fontId="31" fillId="4" borderId="14" xfId="9" applyFont="1" applyFill="1" applyBorder="1" applyAlignment="1" applyProtection="1">
      <alignment horizontal="center" vertical="center" wrapText="1"/>
    </xf>
    <xf numFmtId="0" fontId="31" fillId="4" borderId="13" xfId="9" applyFont="1" applyFill="1" applyBorder="1" applyAlignment="1" applyProtection="1">
      <alignment horizontal="center" vertical="center" wrapText="1"/>
    </xf>
    <xf numFmtId="0" fontId="31" fillId="3" borderId="16" xfId="9" applyFont="1" applyFill="1" applyBorder="1" applyAlignment="1" applyProtection="1">
      <alignment horizontal="center" vertical="center" wrapText="1"/>
    </xf>
    <xf numFmtId="0" fontId="31" fillId="3" borderId="17" xfId="9" applyFont="1" applyFill="1" applyBorder="1" applyAlignment="1" applyProtection="1">
      <alignment horizontal="center" vertical="center" wrapText="1"/>
    </xf>
    <xf numFmtId="49" fontId="31" fillId="3" borderId="14" xfId="9" applyNumberFormat="1" applyFont="1" applyFill="1" applyBorder="1" applyAlignment="1" applyProtection="1">
      <alignment horizontal="center" vertical="center" wrapText="1"/>
    </xf>
    <xf numFmtId="0" fontId="31" fillId="3" borderId="10" xfId="9" applyFont="1" applyFill="1" applyBorder="1" applyAlignment="1" applyProtection="1">
      <alignment horizontal="center" vertical="center" wrapText="1"/>
    </xf>
    <xf numFmtId="0" fontId="31" fillId="5" borderId="15" xfId="9" applyFont="1" applyFill="1" applyBorder="1" applyAlignment="1" applyProtection="1">
      <alignment horizontal="center" vertical="center" wrapText="1"/>
    </xf>
    <xf numFmtId="0" fontId="31" fillId="5" borderId="14" xfId="9" applyFont="1" applyFill="1" applyBorder="1" applyAlignment="1" applyProtection="1">
      <alignment horizontal="center" vertical="center" wrapText="1"/>
    </xf>
    <xf numFmtId="0" fontId="31" fillId="5" borderId="13" xfId="9" applyFont="1" applyFill="1" applyBorder="1" applyAlignment="1" applyProtection="1">
      <alignment horizontal="center" vertical="center" wrapText="1"/>
    </xf>
    <xf numFmtId="0" fontId="29" fillId="5" borderId="40" xfId="9" applyFont="1" applyFill="1" applyBorder="1" applyAlignment="1" applyProtection="1">
      <alignment vertical="center"/>
    </xf>
    <xf numFmtId="0" fontId="19" fillId="5" borderId="0" xfId="0" applyFont="1" applyFill="1" applyBorder="1" applyAlignment="1">
      <alignment vertical="center"/>
    </xf>
    <xf numFmtId="0" fontId="29" fillId="5" borderId="0" xfId="9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</xf>
    <xf numFmtId="0" fontId="29" fillId="5" borderId="41" xfId="9" applyFont="1" applyFill="1" applyBorder="1" applyAlignment="1" applyProtection="1">
      <alignment vertical="center"/>
    </xf>
    <xf numFmtId="0" fontId="21" fillId="5" borderId="40" xfId="9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vertical="center"/>
      <protection locked="0"/>
    </xf>
    <xf numFmtId="49" fontId="21" fillId="5" borderId="0" xfId="9" applyNumberFormat="1" applyFont="1" applyFill="1" applyBorder="1" applyAlignment="1" applyProtection="1">
      <alignment vertical="center"/>
      <protection locked="0"/>
    </xf>
    <xf numFmtId="167" fontId="21" fillId="5" borderId="0" xfId="9" applyNumberFormat="1" applyFont="1" applyFill="1" applyBorder="1" applyAlignment="1" applyProtection="1">
      <alignment vertical="center"/>
      <protection locked="0"/>
    </xf>
    <xf numFmtId="0" fontId="23" fillId="5" borderId="0" xfId="9" applyFont="1" applyFill="1" applyBorder="1" applyAlignment="1" applyProtection="1">
      <alignment horizontal="right" vertical="center"/>
      <protection locked="0"/>
    </xf>
    <xf numFmtId="0" fontId="19" fillId="5" borderId="41" xfId="1" applyFont="1" applyFill="1" applyBorder="1" applyAlignment="1" applyProtection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167" fontId="21" fillId="5" borderId="0" xfId="9" applyNumberFormat="1" applyFont="1" applyFill="1" applyBorder="1" applyAlignment="1" applyProtection="1">
      <alignment vertical="center"/>
    </xf>
    <xf numFmtId="0" fontId="23" fillId="5" borderId="0" xfId="9" applyFont="1" applyFill="1" applyBorder="1" applyAlignment="1" applyProtection="1">
      <alignment horizontal="right" vertical="center"/>
    </xf>
    <xf numFmtId="14" fontId="21" fillId="0" borderId="40" xfId="9" applyNumberFormat="1" applyFont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vertical="center"/>
    </xf>
    <xf numFmtId="0" fontId="19" fillId="5" borderId="41" xfId="0" applyFont="1" applyFill="1" applyBorder="1" applyAlignment="1" applyProtection="1">
      <alignment vertical="center"/>
    </xf>
    <xf numFmtId="0" fontId="21" fillId="5" borderId="40" xfId="9" applyFont="1" applyFill="1" applyBorder="1" applyAlignment="1" applyProtection="1">
      <alignment horizontal="right" vertical="center"/>
    </xf>
    <xf numFmtId="0" fontId="24" fillId="5" borderId="0" xfId="0" applyFont="1" applyFill="1" applyBorder="1" applyAlignment="1" applyProtection="1">
      <alignment vertical="center"/>
    </xf>
    <xf numFmtId="0" fontId="24" fillId="5" borderId="41" xfId="0" applyFont="1" applyFill="1" applyBorder="1" applyAlignment="1" applyProtection="1">
      <alignment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1" fillId="2" borderId="0" xfId="10" applyNumberFormat="1" applyFont="1" applyFill="1" applyBorder="1" applyAlignment="1" applyProtection="1">
      <alignment vertical="center"/>
    </xf>
    <xf numFmtId="0" fontId="21" fillId="2" borderId="0" xfId="10" applyFont="1" applyFill="1" applyBorder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vertical="center"/>
    </xf>
    <xf numFmtId="14" fontId="23" fillId="2" borderId="0" xfId="10" applyNumberFormat="1" applyFont="1" applyFill="1" applyBorder="1" applyAlignment="1" applyProtection="1">
      <alignment vertical="center" wrapText="1"/>
    </xf>
    <xf numFmtId="0" fontId="19" fillId="2" borderId="0" xfId="1" applyFont="1" applyFill="1" applyBorder="1" applyAlignment="1" applyProtection="1">
      <alignment horizontal="left" vertical="center" wrapText="1" indent="1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/>
    <xf numFmtId="0" fontId="24" fillId="5" borderId="1" xfId="1" applyFont="1" applyFill="1" applyBorder="1" applyAlignment="1" applyProtection="1">
      <alignment horizontal="left" vertical="center" wrapText="1" indent="1"/>
    </xf>
    <xf numFmtId="0" fontId="24" fillId="5" borderId="1" xfId="0" applyFont="1" applyFill="1" applyBorder="1" applyProtection="1"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28" fillId="5" borderId="6" xfId="2" applyFont="1" applyFill="1" applyBorder="1" applyAlignment="1" applyProtection="1">
      <alignment horizontal="center" vertical="center" wrapText="1"/>
    </xf>
    <xf numFmtId="1" fontId="28" fillId="5" borderId="6" xfId="2" applyNumberFormat="1" applyFont="1" applyFill="1" applyBorder="1" applyAlignment="1" applyProtection="1">
      <alignment horizontal="center" vertical="center" wrapText="1"/>
    </xf>
    <xf numFmtId="0" fontId="32" fillId="2" borderId="0" xfId="0" applyFont="1" applyFill="1" applyBorder="1" applyProtection="1"/>
    <xf numFmtId="0" fontId="32" fillId="2" borderId="0" xfId="0" applyFont="1" applyFill="1" applyBorder="1" applyAlignment="1" applyProtection="1">
      <alignment horizontal="center" vertical="center"/>
    </xf>
    <xf numFmtId="0" fontId="33" fillId="5" borderId="41" xfId="0" applyFont="1" applyFill="1" applyBorder="1" applyAlignment="1">
      <alignment vertical="center"/>
    </xf>
    <xf numFmtId="2" fontId="26" fillId="0" borderId="27" xfId="2" applyNumberFormat="1" applyFont="1" applyFill="1" applyBorder="1" applyAlignment="1" applyProtection="1">
      <alignment horizontal="left" vertical="top" wrapText="1"/>
    </xf>
    <xf numFmtId="0" fontId="19" fillId="0" borderId="0" xfId="0" applyFont="1" applyAlignment="1" applyProtection="1">
      <alignment vertical="top" wrapText="1"/>
      <protection locked="0"/>
    </xf>
    <xf numFmtId="0" fontId="19" fillId="5" borderId="0" xfId="1" applyFont="1" applyFill="1" applyAlignment="1" applyProtection="1">
      <alignment horizontal="center" vertical="center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19" fillId="5" borderId="0" xfId="1" applyFont="1" applyFill="1" applyAlignment="1" applyProtection="1">
      <alignment horizontal="right" vertical="center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24" fillId="5" borderId="0" xfId="0" applyFont="1" applyFill="1" applyBorder="1" applyAlignment="1">
      <alignment horizontal="left" vertical="center"/>
    </xf>
    <xf numFmtId="14" fontId="23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left" vertical="center"/>
    </xf>
    <xf numFmtId="0" fontId="21" fillId="5" borderId="0" xfId="9" applyFont="1" applyFill="1" applyAlignment="1" applyProtection="1">
      <alignment vertical="center"/>
      <protection locked="0"/>
    </xf>
    <xf numFmtId="0" fontId="23" fillId="5" borderId="5" xfId="15" applyFont="1" applyFill="1" applyBorder="1" applyAlignment="1" applyProtection="1">
      <alignment horizontal="center" vertical="center" wrapText="1"/>
    </xf>
    <xf numFmtId="0" fontId="23" fillId="5" borderId="1" xfId="15" applyFont="1" applyFill="1" applyBorder="1" applyAlignment="1" applyProtection="1">
      <alignment horizontal="center" vertical="center" wrapText="1"/>
    </xf>
    <xf numFmtId="0" fontId="21" fillId="0" borderId="1" xfId="15" applyFont="1" applyBorder="1" applyAlignment="1" applyProtection="1">
      <alignment horizontal="center" vertical="center" wrapText="1"/>
      <protection locked="0"/>
    </xf>
    <xf numFmtId="0" fontId="21" fillId="0" borderId="1" xfId="15" applyFont="1" applyBorder="1" applyAlignment="1" applyProtection="1">
      <alignment vertical="center" wrapText="1"/>
      <protection locked="0"/>
    </xf>
    <xf numFmtId="0" fontId="22" fillId="0" borderId="0" xfId="15" applyFont="1" applyProtection="1">
      <protection locked="0"/>
    </xf>
    <xf numFmtId="0" fontId="22" fillId="2" borderId="0" xfId="15" applyFont="1" applyFill="1" applyProtection="1">
      <protection locked="0"/>
    </xf>
    <xf numFmtId="0" fontId="19" fillId="5" borderId="0" xfId="3" applyFont="1" applyFill="1" applyAlignment="1" applyProtection="1">
      <alignment horizontal="left" vertical="center"/>
    </xf>
    <xf numFmtId="0" fontId="13" fillId="5" borderId="0" xfId="3" applyFill="1" applyBorder="1"/>
    <xf numFmtId="0" fontId="23" fillId="4" borderId="1" xfId="3" applyFont="1" applyFill="1" applyBorder="1" applyAlignment="1">
      <alignment horizontal="center" vertical="center"/>
    </xf>
    <xf numFmtId="0" fontId="23" fillId="4" borderId="1" xfId="3" applyFont="1" applyFill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center"/>
    </xf>
    <xf numFmtId="0" fontId="21" fillId="0" borderId="1" xfId="3" applyFont="1" applyBorder="1"/>
    <xf numFmtId="0" fontId="21" fillId="2" borderId="1" xfId="3" applyFont="1" applyFill="1" applyBorder="1"/>
    <xf numFmtId="0" fontId="23" fillId="0" borderId="1" xfId="3" applyFont="1" applyBorder="1" applyAlignment="1">
      <alignment horizontal="center"/>
    </xf>
    <xf numFmtId="0" fontId="21" fillId="0" borderId="1" xfId="3" applyFont="1" applyBorder="1" applyAlignment="1">
      <alignment horizontal="right"/>
    </xf>
    <xf numFmtId="0" fontId="23" fillId="0" borderId="1" xfId="3" applyFont="1" applyBorder="1" applyAlignment="1">
      <alignment horizontal="center" vertical="center"/>
    </xf>
    <xf numFmtId="0" fontId="21" fillId="5" borderId="1" xfId="3" applyFont="1" applyFill="1" applyBorder="1"/>
    <xf numFmtId="0" fontId="21" fillId="0" borderId="1" xfId="3" applyFont="1" applyBorder="1" applyAlignment="1">
      <alignment horizontal="left" vertical="center"/>
    </xf>
    <xf numFmtId="0" fontId="21" fillId="0" borderId="0" xfId="3" applyFont="1" applyBorder="1" applyAlignment="1">
      <alignment horizontal="right"/>
    </xf>
    <xf numFmtId="0" fontId="21" fillId="0" borderId="0" xfId="3" applyFont="1" applyBorder="1" applyAlignment="1">
      <alignment horizontal="left" vertical="center"/>
    </xf>
    <xf numFmtId="0" fontId="21" fillId="0" borderId="0" xfId="3" applyFont="1" applyBorder="1"/>
    <xf numFmtId="0" fontId="19" fillId="0" borderId="0" xfId="3" applyFont="1" applyFill="1" applyProtection="1">
      <protection locked="0"/>
    </xf>
    <xf numFmtId="0" fontId="19" fillId="0" borderId="0" xfId="3" applyFont="1" applyFill="1" applyBorder="1" applyProtection="1">
      <protection locked="0"/>
    </xf>
    <xf numFmtId="0" fontId="18" fillId="0" borderId="0" xfId="3" applyFont="1"/>
    <xf numFmtId="0" fontId="13" fillId="0" borderId="0" xfId="3" applyFill="1"/>
    <xf numFmtId="0" fontId="19" fillId="0" borderId="2" xfId="1" applyFont="1" applyFill="1" applyBorder="1" applyAlignment="1" applyProtection="1">
      <alignment horizontal="left" vertical="center" wrapText="1" indent="1"/>
    </xf>
    <xf numFmtId="0" fontId="24" fillId="0" borderId="2" xfId="1" applyFont="1" applyFill="1" applyBorder="1" applyAlignment="1" applyProtection="1">
      <alignment horizontal="left" vertical="center" wrapText="1" indent="1"/>
    </xf>
    <xf numFmtId="3" fontId="21" fillId="2" borderId="1" xfId="3" applyNumberFormat="1" applyFont="1" applyFill="1" applyBorder="1"/>
    <xf numFmtId="3" fontId="21" fillId="0" borderId="1" xfId="3" applyNumberFormat="1" applyFont="1" applyBorder="1"/>
    <xf numFmtId="0" fontId="34" fillId="0" borderId="19" xfId="9" applyFont="1" applyBorder="1" applyAlignment="1" applyProtection="1">
      <alignment horizontal="center" vertical="center"/>
      <protection locked="0"/>
    </xf>
    <xf numFmtId="14" fontId="34" fillId="0" borderId="2" xfId="9" applyNumberFormat="1" applyFont="1" applyBorder="1" applyAlignment="1" applyProtection="1">
      <alignment horizontal="center" vertical="center" wrapText="1"/>
      <protection locked="0"/>
    </xf>
    <xf numFmtId="0" fontId="34" fillId="0" borderId="5" xfId="9" applyFont="1" applyBorder="1" applyAlignment="1" applyProtection="1">
      <alignment horizontal="center" vertical="center"/>
      <protection locked="0"/>
    </xf>
    <xf numFmtId="0" fontId="26" fillId="0" borderId="29" xfId="2" applyFont="1" applyFill="1" applyBorder="1" applyAlignment="1" applyProtection="1">
      <alignment horizontal="center" vertical="center" wrapText="1"/>
      <protection locked="0"/>
    </xf>
    <xf numFmtId="0" fontId="29" fillId="0" borderId="2" xfId="5" applyFont="1" applyBorder="1" applyAlignment="1" applyProtection="1">
      <alignment horizontal="center" vertical="center" wrapText="1"/>
      <protection locked="0"/>
    </xf>
    <xf numFmtId="1" fontId="26" fillId="0" borderId="30" xfId="2" applyNumberFormat="1" applyFont="1" applyFill="1" applyBorder="1" applyAlignment="1" applyProtection="1">
      <alignment horizontal="center" vertical="center" wrapText="1"/>
      <protection locked="0"/>
    </xf>
    <xf numFmtId="14" fontId="29" fillId="0" borderId="2" xfId="5" applyNumberFormat="1" applyFont="1" applyBorder="1" applyAlignment="1" applyProtection="1">
      <alignment horizontal="center" vertical="center" wrapText="1"/>
      <protection locked="0"/>
    </xf>
    <xf numFmtId="0" fontId="27" fillId="0" borderId="6" xfId="2" applyFont="1" applyFill="1" applyBorder="1" applyAlignment="1" applyProtection="1">
      <alignment horizontal="center" vertical="center" wrapText="1"/>
      <protection locked="0"/>
    </xf>
    <xf numFmtId="14" fontId="19" fillId="0" borderId="2" xfId="1" applyNumberFormat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1"/>
    </xf>
    <xf numFmtId="168" fontId="34" fillId="2" borderId="2" xfId="22" applyNumberFormat="1" applyFont="1" applyFill="1" applyBorder="1" applyAlignment="1" applyProtection="1">
      <alignment horizontal="left" vertical="center" wrapText="1"/>
      <protection locked="0"/>
    </xf>
    <xf numFmtId="0" fontId="37" fillId="0" borderId="1" xfId="1" applyFont="1" applyFill="1" applyBorder="1" applyAlignment="1" applyProtection="1">
      <alignment horizontal="left" vertical="center" wrapText="1" indent="1"/>
    </xf>
    <xf numFmtId="49" fontId="34" fillId="0" borderId="1" xfId="9" applyNumberFormat="1" applyFont="1" applyBorder="1" applyAlignment="1" applyProtection="1">
      <alignment horizontal="center" vertical="center"/>
      <protection locked="0"/>
    </xf>
    <xf numFmtId="14" fontId="23" fillId="2" borderId="0" xfId="9" applyNumberFormat="1" applyFont="1" applyFill="1" applyBorder="1" applyAlignment="1" applyProtection="1">
      <alignment horizontal="center" vertical="center"/>
    </xf>
    <xf numFmtId="0" fontId="21" fillId="2" borderId="0" xfId="9" applyFont="1" applyFill="1" applyBorder="1" applyAlignment="1" applyProtection="1">
      <alignment horizontal="left" vertical="center" wrapText="1"/>
      <protection locked="0"/>
    </xf>
    <xf numFmtId="0" fontId="31" fillId="4" borderId="10" xfId="9" applyFont="1" applyFill="1" applyBorder="1" applyAlignment="1" applyProtection="1">
      <alignment horizontal="center" vertical="center"/>
    </xf>
    <xf numFmtId="0" fontId="31" fillId="4" borderId="12" xfId="9" applyFont="1" applyFill="1" applyBorder="1" applyAlignment="1" applyProtection="1">
      <alignment horizontal="center" vertical="center"/>
    </xf>
    <xf numFmtId="0" fontId="31" fillId="4" borderId="11" xfId="9" applyFont="1" applyFill="1" applyBorder="1" applyAlignment="1" applyProtection="1">
      <alignment horizontal="center" vertical="center"/>
    </xf>
    <xf numFmtId="14" fontId="23" fillId="2" borderId="36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left" vertical="center" wrapText="1"/>
    </xf>
    <xf numFmtId="0" fontId="19" fillId="5" borderId="0" xfId="1" applyFont="1" applyFill="1" applyAlignment="1" applyProtection="1">
      <alignment horizontal="center" vertical="center"/>
    </xf>
    <xf numFmtId="14" fontId="19" fillId="0" borderId="0" xfId="1" applyNumberFormat="1" applyFont="1" applyBorder="1" applyAlignment="1" applyProtection="1">
      <alignment horizontal="center" vertical="center"/>
    </xf>
    <xf numFmtId="0" fontId="19" fillId="0" borderId="0" xfId="1" applyFont="1" applyBorder="1" applyAlignment="1" applyProtection="1">
      <alignment horizontal="center" vertical="center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/>
    </xf>
    <xf numFmtId="0" fontId="19" fillId="0" borderId="0" xfId="0" applyFont="1" applyAlignment="1" applyProtection="1">
      <alignment horizontal="center" vertical="center"/>
      <protection locked="0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14" fontId="23" fillId="2" borderId="0" xfId="10" applyNumberFormat="1" applyFont="1" applyFill="1" applyBorder="1" applyAlignment="1" applyProtection="1">
      <alignment horizontal="left" vertical="center" wrapText="1"/>
    </xf>
    <xf numFmtId="14" fontId="23" fillId="2" borderId="36" xfId="10" applyNumberFormat="1" applyFont="1" applyFill="1" applyBorder="1" applyAlignment="1" applyProtection="1">
      <alignment horizontal="center" vertical="center"/>
    </xf>
    <xf numFmtId="14" fontId="23" fillId="2" borderId="36" xfId="10" applyNumberFormat="1" applyFont="1" applyFill="1" applyBorder="1" applyAlignment="1" applyProtection="1">
      <alignment horizontal="center" vertical="center" wrapText="1"/>
    </xf>
    <xf numFmtId="14" fontId="23" fillId="2" borderId="0" xfId="10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left" vertical="top" wrapText="1"/>
      <protection locked="0"/>
    </xf>
    <xf numFmtId="0" fontId="19" fillId="5" borderId="0" xfId="1" applyFont="1" applyFill="1" applyAlignment="1" applyProtection="1">
      <alignment horizontal="right" vertical="center"/>
    </xf>
    <xf numFmtId="0" fontId="19" fillId="0" borderId="3" xfId="0" applyFont="1" applyBorder="1" applyAlignment="1" applyProtection="1">
      <alignment horizontal="center"/>
      <protection locked="0"/>
    </xf>
    <xf numFmtId="0" fontId="24" fillId="0" borderId="36" xfId="0" applyFont="1" applyBorder="1" applyAlignment="1" applyProtection="1">
      <alignment horizontal="center" vertical="center"/>
      <protection locked="0"/>
    </xf>
    <xf numFmtId="0" fontId="19" fillId="0" borderId="36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 vertical="center"/>
    </xf>
    <xf numFmtId="0" fontId="36" fillId="5" borderId="0" xfId="3" applyFont="1" applyFill="1" applyBorder="1" applyAlignment="1">
      <alignment horizontal="left" vertical="center" wrapText="1"/>
    </xf>
    <xf numFmtId="0" fontId="19" fillId="5" borderId="0" xfId="3" applyFont="1" applyFill="1" applyBorder="1" applyAlignment="1" applyProtection="1">
      <alignment horizontal="left" vertical="center"/>
    </xf>
    <xf numFmtId="49" fontId="24" fillId="0" borderId="0" xfId="3" applyNumberFormat="1" applyFont="1" applyBorder="1" applyAlignment="1" applyProtection="1">
      <alignment horizontal="left" vertical="center"/>
    </xf>
    <xf numFmtId="0" fontId="21" fillId="0" borderId="32" xfId="3" applyFont="1" applyBorder="1" applyAlignment="1">
      <alignment horizontal="center" vertical="center"/>
    </xf>
    <xf numFmtId="0" fontId="21" fillId="0" borderId="1" xfId="37" applyFont="1" applyBorder="1" applyAlignment="1" applyProtection="1">
      <alignment horizontal="center" vertical="center" wrapText="1"/>
      <protection locked="0"/>
    </xf>
    <xf numFmtId="0" fontId="21" fillId="0" borderId="1" xfId="37" applyFont="1" applyBorder="1" applyAlignment="1" applyProtection="1">
      <alignment vertical="center" wrapText="1"/>
      <protection locked="0"/>
    </xf>
    <xf numFmtId="0" fontId="21" fillId="0" borderId="1" xfId="37" applyFont="1" applyBorder="1" applyAlignment="1" applyProtection="1">
      <alignment horizontal="center" vertical="center" wrapText="1"/>
      <protection locked="0"/>
    </xf>
    <xf numFmtId="0" fontId="21" fillId="0" borderId="1" xfId="37" applyFont="1" applyBorder="1" applyAlignment="1" applyProtection="1">
      <alignment vertical="center" wrapText="1"/>
      <protection locked="0"/>
    </xf>
  </cellXfs>
  <cellStyles count="38">
    <cellStyle name="Normal 2" xfId="2"/>
    <cellStyle name="Normal 3" xfId="3"/>
    <cellStyle name="Normal 4" xfId="4"/>
    <cellStyle name="Normal 4 2" xfId="15"/>
    <cellStyle name="Normal 4 2 2" xfId="26"/>
    <cellStyle name="Normal 4 2 3" xfId="37"/>
    <cellStyle name="Normal 4 3" xfId="16"/>
    <cellStyle name="Normal 4 4" xfId="27"/>
    <cellStyle name="Normal 5" xfId="5"/>
    <cellStyle name="Normal 5 2" xfId="6"/>
    <cellStyle name="Normal 5 2 2" xfId="7"/>
    <cellStyle name="Normal 5 2 2 2" xfId="14"/>
    <cellStyle name="Normal 5 2 2 2 2" xfId="25"/>
    <cellStyle name="Normal 5 2 2 2 3" xfId="36"/>
    <cellStyle name="Normal 5 2 2 3" xfId="19"/>
    <cellStyle name="Normal 5 2 2 4" xfId="30"/>
    <cellStyle name="Normal 5 2 3" xfId="8"/>
    <cellStyle name="Normal 5 2 3 2" xfId="11"/>
    <cellStyle name="Normal 5 2 3 2 2" xfId="23"/>
    <cellStyle name="Normal 5 2 3 2 3" xfId="34"/>
    <cellStyle name="Normal 5 2 3 3" xfId="20"/>
    <cellStyle name="Normal 5 2 3 4" xfId="31"/>
    <cellStyle name="Normal 5 2 4" xfId="18"/>
    <cellStyle name="Normal 5 2 5" xfId="29"/>
    <cellStyle name="Normal 5 3" xfId="9"/>
    <cellStyle name="Normal 5 3 2" xfId="10"/>
    <cellStyle name="Normal 5 3 2 2" xfId="22"/>
    <cellStyle name="Normal 5 3 2 3" xfId="33"/>
    <cellStyle name="Normal 5 3 3" xfId="21"/>
    <cellStyle name="Normal 5 3 4" xfId="32"/>
    <cellStyle name="Normal 5 4" xfId="17"/>
    <cellStyle name="Normal 5 5" xfId="28"/>
    <cellStyle name="Normal 6" xfId="12"/>
    <cellStyle name="Normal 7" xfId="13"/>
    <cellStyle name="Normal 7 2" xfId="24"/>
    <cellStyle name="Normal 7 3" xfId="35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topLeftCell="D1" zoomScaleSheetLayoutView="100" workbookViewId="0">
      <selection activeCell="H5" sqref="H5"/>
    </sheetView>
  </sheetViews>
  <sheetFormatPr defaultRowHeight="15" x14ac:dyDescent="0.2"/>
  <cols>
    <col min="1" max="1" width="6.28515625" style="218" bestFit="1" customWidth="1"/>
    <col min="2" max="2" width="13.140625" style="218" customWidth="1"/>
    <col min="3" max="3" width="17.85546875" style="218" customWidth="1"/>
    <col min="4" max="4" width="15.140625" style="218" customWidth="1"/>
    <col min="5" max="5" width="24.5703125" style="218" customWidth="1"/>
    <col min="6" max="6" width="19.140625" style="219" customWidth="1"/>
    <col min="7" max="7" width="21" style="219" bestFit="1" customWidth="1"/>
    <col min="8" max="8" width="19.140625" style="219" customWidth="1"/>
    <col min="9" max="9" width="16.42578125" style="218" bestFit="1" customWidth="1"/>
    <col min="10" max="10" width="17.42578125" style="218" customWidth="1"/>
    <col min="11" max="11" width="13.140625" style="218" bestFit="1" customWidth="1"/>
    <col min="12" max="12" width="18.42578125" style="218" customWidth="1"/>
    <col min="13" max="16384" width="9.140625" style="218"/>
  </cols>
  <sheetData>
    <row r="1" spans="1:12" s="229" customFormat="1" x14ac:dyDescent="0.2">
      <c r="A1" s="296" t="s">
        <v>245</v>
      </c>
      <c r="B1" s="282"/>
      <c r="C1" s="282"/>
      <c r="D1" s="282"/>
      <c r="E1" s="283"/>
      <c r="F1" s="277"/>
      <c r="G1" s="283"/>
      <c r="H1" s="295"/>
      <c r="I1" s="282"/>
      <c r="J1" s="283"/>
      <c r="K1" s="283"/>
      <c r="L1" s="294" t="s">
        <v>97</v>
      </c>
    </row>
    <row r="2" spans="1:12" s="229" customFormat="1" x14ac:dyDescent="0.2">
      <c r="A2" s="293" t="s">
        <v>104</v>
      </c>
      <c r="B2" s="282"/>
      <c r="C2" s="282"/>
      <c r="D2" s="282"/>
      <c r="E2" s="283"/>
      <c r="F2" s="277"/>
      <c r="G2" s="283"/>
      <c r="H2" s="292"/>
      <c r="I2" s="282"/>
      <c r="J2" s="283"/>
      <c r="K2" s="283"/>
      <c r="L2" s="291" t="s">
        <v>433</v>
      </c>
    </row>
    <row r="3" spans="1:12" s="229" customFormat="1" x14ac:dyDescent="0.2">
      <c r="A3" s="328"/>
      <c r="B3" s="282"/>
      <c r="C3" s="290"/>
      <c r="D3" s="289"/>
      <c r="E3" s="283"/>
      <c r="F3" s="288"/>
      <c r="G3" s="283"/>
      <c r="H3" s="283"/>
      <c r="I3" s="277"/>
      <c r="J3" s="282"/>
      <c r="K3" s="282"/>
      <c r="L3" s="281"/>
    </row>
    <row r="4" spans="1:12" s="229" customFormat="1" x14ac:dyDescent="0.2">
      <c r="A4" s="317" t="s">
        <v>218</v>
      </c>
      <c r="B4" s="277"/>
      <c r="C4" s="277"/>
      <c r="D4" s="325"/>
      <c r="E4" s="326"/>
      <c r="F4" s="284"/>
      <c r="G4" s="283"/>
      <c r="H4" s="327"/>
      <c r="I4" s="326"/>
      <c r="J4" s="282"/>
      <c r="K4" s="283"/>
      <c r="L4" s="281"/>
    </row>
    <row r="5" spans="1:12" s="229" customFormat="1" ht="15.75" thickBot="1" x14ac:dyDescent="0.25">
      <c r="A5" s="287" t="s">
        <v>425</v>
      </c>
      <c r="B5" s="283"/>
      <c r="C5" s="286"/>
      <c r="D5" s="285"/>
      <c r="E5" s="283"/>
      <c r="F5" s="284"/>
      <c r="G5" s="284"/>
      <c r="H5" s="284"/>
      <c r="I5" s="283"/>
      <c r="J5" s="282"/>
      <c r="K5" s="282"/>
      <c r="L5" s="281"/>
    </row>
    <row r="6" spans="1:12" ht="15.75" thickBot="1" x14ac:dyDescent="0.25">
      <c r="A6" s="280"/>
      <c r="B6" s="279"/>
      <c r="C6" s="278"/>
      <c r="D6" s="278"/>
      <c r="E6" s="278"/>
      <c r="F6" s="277"/>
      <c r="G6" s="277"/>
      <c r="H6" s="277"/>
      <c r="I6" s="373" t="s">
        <v>356</v>
      </c>
      <c r="J6" s="374"/>
      <c r="K6" s="375"/>
      <c r="L6" s="276"/>
    </row>
    <row r="7" spans="1:12" s="264" customFormat="1" ht="51.75" thickBot="1" x14ac:dyDescent="0.25">
      <c r="A7" s="275" t="s">
        <v>64</v>
      </c>
      <c r="B7" s="274" t="s">
        <v>105</v>
      </c>
      <c r="C7" s="274" t="s">
        <v>355</v>
      </c>
      <c r="D7" s="273" t="s">
        <v>224</v>
      </c>
      <c r="E7" s="272" t="s">
        <v>354</v>
      </c>
      <c r="F7" s="271" t="s">
        <v>353</v>
      </c>
      <c r="G7" s="270" t="s">
        <v>188</v>
      </c>
      <c r="H7" s="269" t="s">
        <v>185</v>
      </c>
      <c r="I7" s="268" t="s">
        <v>352</v>
      </c>
      <c r="J7" s="267" t="s">
        <v>221</v>
      </c>
      <c r="K7" s="266" t="s">
        <v>189</v>
      </c>
      <c r="L7" s="265" t="s">
        <v>190</v>
      </c>
    </row>
    <row r="8" spans="1:12" s="258" customFormat="1" ht="15.75" thickBot="1" x14ac:dyDescent="0.25">
      <c r="A8" s="262">
        <v>1</v>
      </c>
      <c r="B8" s="261">
        <v>2</v>
      </c>
      <c r="C8" s="263">
        <v>3</v>
      </c>
      <c r="D8" s="263">
        <v>4</v>
      </c>
      <c r="E8" s="262">
        <v>5</v>
      </c>
      <c r="F8" s="261">
        <v>6</v>
      </c>
      <c r="G8" s="263">
        <v>7</v>
      </c>
      <c r="H8" s="261">
        <v>8</v>
      </c>
      <c r="I8" s="262">
        <v>9</v>
      </c>
      <c r="J8" s="261">
        <v>10</v>
      </c>
      <c r="K8" s="260">
        <v>11</v>
      </c>
      <c r="L8" s="259">
        <v>12</v>
      </c>
    </row>
    <row r="9" spans="1:12" ht="63.75" x14ac:dyDescent="0.2">
      <c r="A9" s="257">
        <v>1</v>
      </c>
      <c r="B9" s="359">
        <v>43030</v>
      </c>
      <c r="C9" s="248" t="s">
        <v>434</v>
      </c>
      <c r="D9" s="358">
        <v>500</v>
      </c>
      <c r="E9" s="256" t="s">
        <v>431</v>
      </c>
      <c r="F9" s="370" t="s">
        <v>435</v>
      </c>
      <c r="G9" s="255"/>
      <c r="H9" s="255"/>
      <c r="I9" s="254" t="s">
        <v>436</v>
      </c>
      <c r="J9" s="253" t="s">
        <v>437</v>
      </c>
      <c r="K9" s="252"/>
      <c r="L9" s="251"/>
    </row>
    <row r="10" spans="1:12" x14ac:dyDescent="0.2">
      <c r="A10" s="250">
        <v>2</v>
      </c>
      <c r="B10" s="359"/>
      <c r="C10" s="248"/>
      <c r="D10" s="360"/>
      <c r="E10" s="246"/>
      <c r="F10" s="245"/>
      <c r="G10" s="255"/>
      <c r="H10" s="255"/>
      <c r="I10" s="244"/>
      <c r="J10" s="243"/>
      <c r="K10" s="242"/>
      <c r="L10" s="241"/>
    </row>
    <row r="11" spans="1:12" x14ac:dyDescent="0.2">
      <c r="A11" s="250">
        <v>3</v>
      </c>
      <c r="B11" s="359"/>
      <c r="C11" s="248"/>
      <c r="D11" s="360"/>
      <c r="E11" s="246"/>
      <c r="F11" s="245"/>
      <c r="G11" s="255"/>
      <c r="H11" s="255"/>
      <c r="I11" s="244"/>
      <c r="J11" s="243"/>
      <c r="K11" s="242"/>
      <c r="L11" s="241"/>
    </row>
    <row r="12" spans="1:12" x14ac:dyDescent="0.2">
      <c r="A12" s="250">
        <v>4</v>
      </c>
      <c r="B12" s="359"/>
      <c r="C12" s="248"/>
      <c r="D12" s="360"/>
      <c r="E12" s="246"/>
      <c r="F12" s="245"/>
      <c r="G12" s="255"/>
      <c r="H12" s="255"/>
      <c r="I12" s="244"/>
      <c r="J12" s="243"/>
      <c r="K12" s="242"/>
      <c r="L12" s="241"/>
    </row>
    <row r="13" spans="1:12" x14ac:dyDescent="0.2">
      <c r="A13" s="250">
        <v>5</v>
      </c>
      <c r="B13" s="359"/>
      <c r="C13" s="248"/>
      <c r="D13" s="358"/>
      <c r="E13" s="256"/>
      <c r="F13" s="245"/>
      <c r="G13" s="255"/>
      <c r="H13" s="255"/>
      <c r="I13" s="244"/>
      <c r="J13" s="243"/>
      <c r="K13" s="242"/>
      <c r="L13" s="241"/>
    </row>
    <row r="14" spans="1:12" x14ac:dyDescent="0.2">
      <c r="A14" s="250">
        <v>6</v>
      </c>
      <c r="B14" s="359"/>
      <c r="C14" s="248"/>
      <c r="D14" s="358"/>
      <c r="E14" s="256"/>
      <c r="F14" s="245"/>
      <c r="G14" s="255"/>
      <c r="H14" s="255"/>
      <c r="I14" s="244"/>
      <c r="J14" s="243"/>
      <c r="K14" s="242"/>
      <c r="L14" s="241"/>
    </row>
    <row r="15" spans="1:12" x14ac:dyDescent="0.2">
      <c r="A15" s="250">
        <v>7</v>
      </c>
      <c r="B15" s="359"/>
      <c r="C15" s="248"/>
      <c r="D15" s="360"/>
      <c r="E15" s="246"/>
      <c r="F15" s="245"/>
      <c r="G15" s="255"/>
      <c r="H15" s="255"/>
      <c r="I15" s="244"/>
      <c r="J15" s="243"/>
      <c r="K15" s="242"/>
      <c r="L15" s="241"/>
    </row>
    <row r="16" spans="1:12" x14ac:dyDescent="0.2">
      <c r="A16" s="250">
        <v>8</v>
      </c>
      <c r="B16" s="359"/>
      <c r="C16" s="248"/>
      <c r="D16" s="360"/>
      <c r="E16" s="246"/>
      <c r="F16" s="245"/>
      <c r="G16" s="255"/>
      <c r="H16" s="255"/>
      <c r="I16" s="244"/>
      <c r="J16" s="243"/>
      <c r="K16" s="242"/>
      <c r="L16" s="241"/>
    </row>
    <row r="17" spans="1:12" x14ac:dyDescent="0.2">
      <c r="A17" s="250">
        <v>9</v>
      </c>
      <c r="B17" s="359"/>
      <c r="C17" s="248"/>
      <c r="D17" s="360"/>
      <c r="E17" s="246"/>
      <c r="F17" s="245"/>
      <c r="G17" s="255"/>
      <c r="H17" s="255"/>
      <c r="I17" s="244"/>
      <c r="J17" s="243"/>
      <c r="K17" s="242"/>
      <c r="L17" s="241"/>
    </row>
    <row r="18" spans="1:12" x14ac:dyDescent="0.2">
      <c r="A18" s="250">
        <v>10</v>
      </c>
      <c r="B18" s="359"/>
      <c r="C18" s="248"/>
      <c r="D18" s="360"/>
      <c r="E18" s="246"/>
      <c r="F18" s="245"/>
      <c r="G18" s="255"/>
      <c r="H18" s="255"/>
      <c r="I18" s="244"/>
      <c r="J18" s="243"/>
      <c r="K18" s="242"/>
      <c r="L18" s="241"/>
    </row>
    <row r="19" spans="1:12" x14ac:dyDescent="0.2">
      <c r="A19" s="250">
        <v>11</v>
      </c>
      <c r="B19" s="359"/>
      <c r="C19" s="248"/>
      <c r="D19" s="360"/>
      <c r="E19" s="246"/>
      <c r="F19" s="245"/>
      <c r="G19" s="255"/>
      <c r="H19" s="255"/>
      <c r="I19" s="244"/>
      <c r="J19" s="243"/>
      <c r="K19" s="242"/>
      <c r="L19" s="241"/>
    </row>
    <row r="20" spans="1:12" x14ac:dyDescent="0.2">
      <c r="A20" s="250">
        <v>12</v>
      </c>
      <c r="B20" s="359"/>
      <c r="C20" s="248"/>
      <c r="D20" s="360"/>
      <c r="E20" s="246"/>
      <c r="F20" s="245"/>
      <c r="G20" s="255"/>
      <c r="H20" s="255"/>
      <c r="I20" s="244"/>
      <c r="J20" s="243"/>
      <c r="K20" s="242"/>
      <c r="L20" s="241"/>
    </row>
    <row r="21" spans="1:12" x14ac:dyDescent="0.2">
      <c r="A21" s="250">
        <v>13</v>
      </c>
      <c r="B21" s="249"/>
      <c r="C21" s="248"/>
      <c r="D21" s="247"/>
      <c r="E21" s="246"/>
      <c r="F21" s="245"/>
      <c r="G21" s="245"/>
      <c r="H21" s="245"/>
      <c r="I21" s="244"/>
      <c r="J21" s="243"/>
      <c r="K21" s="242"/>
      <c r="L21" s="241"/>
    </row>
    <row r="22" spans="1:12" x14ac:dyDescent="0.2">
      <c r="A22" s="250">
        <v>14</v>
      </c>
      <c r="B22" s="249"/>
      <c r="C22" s="248"/>
      <c r="D22" s="247"/>
      <c r="E22" s="246"/>
      <c r="F22" s="245"/>
      <c r="G22" s="245"/>
      <c r="H22" s="245"/>
      <c r="I22" s="244"/>
      <c r="J22" s="243"/>
      <c r="K22" s="242"/>
      <c r="L22" s="241"/>
    </row>
    <row r="23" spans="1:12" x14ac:dyDescent="0.2">
      <c r="A23" s="250">
        <v>15</v>
      </c>
      <c r="B23" s="249"/>
      <c r="C23" s="248"/>
      <c r="D23" s="247"/>
      <c r="E23" s="246"/>
      <c r="F23" s="245"/>
      <c r="G23" s="245"/>
      <c r="H23" s="245"/>
      <c r="I23" s="244"/>
      <c r="J23" s="243"/>
      <c r="K23" s="242"/>
      <c r="L23" s="241"/>
    </row>
    <row r="24" spans="1:12" x14ac:dyDescent="0.2">
      <c r="A24" s="250">
        <v>16</v>
      </c>
      <c r="B24" s="249"/>
      <c r="C24" s="248"/>
      <c r="D24" s="247"/>
      <c r="E24" s="246"/>
      <c r="F24" s="245"/>
      <c r="G24" s="245"/>
      <c r="H24" s="245"/>
      <c r="I24" s="244"/>
      <c r="J24" s="243"/>
      <c r="K24" s="242"/>
      <c r="L24" s="241"/>
    </row>
    <row r="25" spans="1:12" x14ac:dyDescent="0.2">
      <c r="A25" s="250">
        <v>17</v>
      </c>
      <c r="B25" s="249"/>
      <c r="C25" s="248"/>
      <c r="D25" s="247"/>
      <c r="E25" s="246"/>
      <c r="F25" s="245"/>
      <c r="G25" s="245"/>
      <c r="H25" s="245"/>
      <c r="I25" s="244"/>
      <c r="J25" s="243"/>
      <c r="K25" s="242"/>
      <c r="L25" s="241"/>
    </row>
    <row r="26" spans="1:12" x14ac:dyDescent="0.2">
      <c r="A26" s="250">
        <v>18</v>
      </c>
      <c r="B26" s="249"/>
      <c r="C26" s="248"/>
      <c r="D26" s="247"/>
      <c r="E26" s="246"/>
      <c r="F26" s="245"/>
      <c r="G26" s="245"/>
      <c r="H26" s="245"/>
      <c r="I26" s="244"/>
      <c r="J26" s="243"/>
      <c r="K26" s="242"/>
      <c r="L26" s="241"/>
    </row>
    <row r="27" spans="1:12" x14ac:dyDescent="0.2">
      <c r="A27" s="250">
        <v>19</v>
      </c>
      <c r="B27" s="249"/>
      <c r="C27" s="248"/>
      <c r="D27" s="247"/>
      <c r="E27" s="246"/>
      <c r="F27" s="245"/>
      <c r="G27" s="245"/>
      <c r="H27" s="245"/>
      <c r="I27" s="244"/>
      <c r="J27" s="243"/>
      <c r="K27" s="242"/>
      <c r="L27" s="241"/>
    </row>
    <row r="28" spans="1:12" ht="15.75" thickBot="1" x14ac:dyDescent="0.25">
      <c r="A28" s="240" t="s">
        <v>220</v>
      </c>
      <c r="B28" s="239"/>
      <c r="C28" s="238"/>
      <c r="D28" s="237"/>
      <c r="E28" s="236"/>
      <c r="F28" s="235"/>
      <c r="G28" s="235"/>
      <c r="H28" s="235"/>
      <c r="I28" s="234"/>
      <c r="J28" s="233"/>
      <c r="K28" s="232"/>
      <c r="L28" s="231"/>
    </row>
    <row r="29" spans="1:12" x14ac:dyDescent="0.2">
      <c r="A29" s="221"/>
      <c r="B29" s="222"/>
      <c r="C29" s="221"/>
      <c r="D29" s="222"/>
      <c r="E29" s="221"/>
      <c r="F29" s="222"/>
      <c r="G29" s="221"/>
      <c r="H29" s="222"/>
      <c r="I29" s="221"/>
      <c r="J29" s="222"/>
      <c r="K29" s="221"/>
      <c r="L29" s="222"/>
    </row>
    <row r="30" spans="1:12" x14ac:dyDescent="0.2">
      <c r="A30" s="221"/>
      <c r="B30" s="228"/>
      <c r="C30" s="221"/>
      <c r="D30" s="228"/>
      <c r="E30" s="221"/>
      <c r="F30" s="228"/>
      <c r="G30" s="221"/>
      <c r="H30" s="228"/>
      <c r="I30" s="221"/>
      <c r="J30" s="228"/>
      <c r="K30" s="221"/>
      <c r="L30" s="228"/>
    </row>
    <row r="31" spans="1:12" s="229" customFormat="1" x14ac:dyDescent="0.2">
      <c r="A31" s="372" t="s">
        <v>327</v>
      </c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</row>
    <row r="32" spans="1:12" s="230" customFormat="1" ht="12.75" x14ac:dyDescent="0.2">
      <c r="A32" s="372" t="s">
        <v>351</v>
      </c>
      <c r="B32" s="372"/>
      <c r="C32" s="372"/>
      <c r="D32" s="372"/>
      <c r="E32" s="372"/>
      <c r="F32" s="372"/>
      <c r="G32" s="372"/>
      <c r="H32" s="372"/>
      <c r="I32" s="372"/>
      <c r="J32" s="372"/>
      <c r="K32" s="372"/>
      <c r="L32" s="372"/>
    </row>
    <row r="33" spans="1:12" s="230" customFormat="1" ht="12.75" x14ac:dyDescent="0.2">
      <c r="A33" s="372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</row>
    <row r="34" spans="1:12" s="229" customFormat="1" x14ac:dyDescent="0.2">
      <c r="A34" s="372" t="s">
        <v>350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</row>
    <row r="35" spans="1:12" s="229" customFormat="1" x14ac:dyDescent="0.2">
      <c r="A35" s="372"/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</row>
    <row r="36" spans="1:12" s="229" customFormat="1" x14ac:dyDescent="0.2">
      <c r="A36" s="372" t="s">
        <v>349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</row>
    <row r="37" spans="1:12" s="229" customFormat="1" x14ac:dyDescent="0.2">
      <c r="A37" s="221"/>
      <c r="B37" s="222"/>
      <c r="C37" s="221"/>
      <c r="D37" s="222"/>
      <c r="E37" s="221"/>
      <c r="F37" s="222"/>
      <c r="G37" s="221"/>
      <c r="H37" s="222"/>
      <c r="I37" s="221"/>
      <c r="J37" s="222"/>
      <c r="K37" s="221"/>
      <c r="L37" s="222"/>
    </row>
    <row r="38" spans="1:12" s="229" customFormat="1" x14ac:dyDescent="0.2">
      <c r="A38" s="221"/>
      <c r="B38" s="228"/>
      <c r="C38" s="221"/>
      <c r="D38" s="228"/>
      <c r="E38" s="221"/>
      <c r="F38" s="228"/>
      <c r="G38" s="221"/>
      <c r="H38" s="228"/>
      <c r="I38" s="221"/>
      <c r="J38" s="228"/>
      <c r="K38" s="221"/>
      <c r="L38" s="228"/>
    </row>
    <row r="39" spans="1:12" s="229" customFormat="1" x14ac:dyDescent="0.2">
      <c r="A39" s="221"/>
      <c r="B39" s="222"/>
      <c r="C39" s="221"/>
      <c r="D39" s="222"/>
      <c r="E39" s="221"/>
      <c r="F39" s="222"/>
      <c r="G39" s="221"/>
      <c r="H39" s="222"/>
      <c r="I39" s="221"/>
      <c r="J39" s="222"/>
      <c r="K39" s="221"/>
      <c r="L39" s="222"/>
    </row>
    <row r="40" spans="1:12" x14ac:dyDescent="0.2">
      <c r="A40" s="221"/>
      <c r="B40" s="228"/>
      <c r="C40" s="221"/>
      <c r="D40" s="228"/>
      <c r="E40" s="221"/>
      <c r="F40" s="228"/>
      <c r="G40" s="221"/>
      <c r="H40" s="228"/>
      <c r="I40" s="221"/>
      <c r="J40" s="228"/>
      <c r="K40" s="221"/>
      <c r="L40" s="228"/>
    </row>
    <row r="41" spans="1:12" s="223" customFormat="1" x14ac:dyDescent="0.2">
      <c r="A41" s="378" t="s">
        <v>96</v>
      </c>
      <c r="B41" s="378"/>
      <c r="C41" s="222"/>
      <c r="D41" s="221"/>
      <c r="E41" s="222"/>
      <c r="F41" s="222"/>
      <c r="G41" s="221"/>
      <c r="H41" s="222"/>
      <c r="I41" s="222"/>
      <c r="J41" s="221"/>
      <c r="K41" s="222"/>
      <c r="L41" s="221"/>
    </row>
    <row r="42" spans="1:12" s="223" customFormat="1" x14ac:dyDescent="0.2">
      <c r="A42" s="222"/>
      <c r="B42" s="221"/>
      <c r="C42" s="226"/>
      <c r="D42" s="227"/>
      <c r="E42" s="226"/>
      <c r="F42" s="222"/>
      <c r="G42" s="221"/>
      <c r="H42" s="225"/>
      <c r="I42" s="222"/>
      <c r="J42" s="221"/>
      <c r="K42" s="222"/>
      <c r="L42" s="221"/>
    </row>
    <row r="43" spans="1:12" s="223" customFormat="1" ht="15" customHeight="1" x14ac:dyDescent="0.2">
      <c r="A43" s="222"/>
      <c r="B43" s="221"/>
      <c r="C43" s="371" t="s">
        <v>212</v>
      </c>
      <c r="D43" s="371"/>
      <c r="E43" s="371"/>
      <c r="F43" s="222"/>
      <c r="G43" s="221"/>
      <c r="H43" s="376" t="s">
        <v>348</v>
      </c>
      <c r="I43" s="224"/>
      <c r="J43" s="221"/>
      <c r="K43" s="222"/>
      <c r="L43" s="221"/>
    </row>
    <row r="44" spans="1:12" s="223" customFormat="1" x14ac:dyDescent="0.2">
      <c r="A44" s="222"/>
      <c r="B44" s="221"/>
      <c r="C44" s="222"/>
      <c r="D44" s="221"/>
      <c r="E44" s="222"/>
      <c r="F44" s="222"/>
      <c r="G44" s="221"/>
      <c r="H44" s="377"/>
      <c r="I44" s="224"/>
      <c r="J44" s="221"/>
      <c r="K44" s="222"/>
      <c r="L44" s="221"/>
    </row>
    <row r="45" spans="1:12" s="220" customFormat="1" x14ac:dyDescent="0.2">
      <c r="A45" s="222"/>
      <c r="B45" s="221"/>
      <c r="C45" s="371" t="s">
        <v>103</v>
      </c>
      <c r="D45" s="371"/>
      <c r="E45" s="371"/>
      <c r="F45" s="222"/>
      <c r="G45" s="221"/>
      <c r="H45" s="222"/>
      <c r="I45" s="222"/>
      <c r="J45" s="221"/>
      <c r="K45" s="222"/>
      <c r="L45" s="221"/>
    </row>
    <row r="46" spans="1:12" s="220" customFormat="1" x14ac:dyDescent="0.2">
      <c r="E46" s="218"/>
    </row>
    <row r="47" spans="1:12" s="220" customFormat="1" x14ac:dyDescent="0.2">
      <c r="E47" s="218"/>
    </row>
    <row r="48" spans="1:12" s="220" customFormat="1" x14ac:dyDescent="0.2">
      <c r="E48" s="218"/>
    </row>
    <row r="49" spans="5:5" s="220" customFormat="1" x14ac:dyDescent="0.2">
      <c r="E49" s="218"/>
    </row>
    <row r="50" spans="5:5" s="220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H8" sqref="H8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6" t="s">
        <v>343</v>
      </c>
      <c r="B1" s="68"/>
      <c r="C1" s="68"/>
      <c r="D1" s="68"/>
      <c r="E1" s="68"/>
      <c r="F1" s="68"/>
      <c r="G1" s="68"/>
      <c r="H1" s="68"/>
      <c r="I1" s="379" t="s">
        <v>97</v>
      </c>
      <c r="J1" s="379"/>
      <c r="K1" s="96"/>
    </row>
    <row r="2" spans="1:11" x14ac:dyDescent="0.3">
      <c r="A2" s="68" t="s">
        <v>104</v>
      </c>
      <c r="B2" s="68"/>
      <c r="C2" s="68"/>
      <c r="D2" s="68"/>
      <c r="E2" s="68"/>
      <c r="F2" s="68"/>
      <c r="G2" s="68"/>
      <c r="H2" s="68"/>
      <c r="I2" s="382" t="str">
        <f>'ფორმა N1'!L2</f>
        <v>10/22/2017-11/12/2017</v>
      </c>
      <c r="J2" s="383"/>
      <c r="K2" s="96"/>
    </row>
    <row r="3" spans="1:11" x14ac:dyDescent="0.3">
      <c r="A3" s="68"/>
      <c r="B3" s="68"/>
      <c r="C3" s="68"/>
      <c r="D3" s="68"/>
      <c r="E3" s="68"/>
      <c r="F3" s="68"/>
      <c r="G3" s="68"/>
      <c r="H3" s="68"/>
      <c r="I3" s="67"/>
      <c r="J3" s="67"/>
      <c r="K3" s="96"/>
    </row>
    <row r="4" spans="1:11" x14ac:dyDescent="0.3">
      <c r="A4" s="317" t="s">
        <v>218</v>
      </c>
      <c r="B4" s="68"/>
      <c r="C4" s="68"/>
      <c r="D4" s="68"/>
      <c r="E4" s="68"/>
      <c r="F4" s="115"/>
      <c r="G4" s="68"/>
      <c r="H4" s="68"/>
      <c r="I4" s="68"/>
      <c r="J4" s="68"/>
      <c r="K4" s="96"/>
    </row>
    <row r="5" spans="1:11" x14ac:dyDescent="0.3">
      <c r="A5" s="179" t="str">
        <f>'ფორმა N1'!A5</f>
        <v>კონსტანტინე შარაშენიძე (პ.N 33001010006)</v>
      </c>
      <c r="B5" s="315"/>
      <c r="C5" s="315"/>
      <c r="D5" s="315"/>
      <c r="E5" s="315"/>
      <c r="F5" s="316"/>
      <c r="G5" s="315"/>
      <c r="H5" s="315"/>
      <c r="I5" s="315"/>
      <c r="J5" s="315"/>
      <c r="K5" s="96"/>
    </row>
    <row r="6" spans="1:11" x14ac:dyDescent="0.3">
      <c r="A6" s="69"/>
      <c r="B6" s="69"/>
      <c r="C6" s="68"/>
      <c r="D6" s="68"/>
      <c r="E6" s="68"/>
      <c r="F6" s="115"/>
      <c r="G6" s="68"/>
      <c r="H6" s="68"/>
      <c r="I6" s="68"/>
      <c r="J6" s="68"/>
      <c r="K6" s="96"/>
    </row>
    <row r="7" spans="1:11" x14ac:dyDescent="0.3">
      <c r="A7" s="116"/>
      <c r="B7" s="112"/>
      <c r="C7" s="112"/>
      <c r="D7" s="112"/>
      <c r="E7" s="112"/>
      <c r="F7" s="112"/>
      <c r="G7" s="112"/>
      <c r="H7" s="112"/>
      <c r="I7" s="112"/>
      <c r="J7" s="112"/>
      <c r="K7" s="96"/>
    </row>
    <row r="8" spans="1:11" s="24" customFormat="1" ht="45" x14ac:dyDescent="0.3">
      <c r="A8" s="118" t="s">
        <v>64</v>
      </c>
      <c r="B8" s="118" t="s">
        <v>99</v>
      </c>
      <c r="C8" s="119" t="s">
        <v>101</v>
      </c>
      <c r="D8" s="119" t="s">
        <v>219</v>
      </c>
      <c r="E8" s="119" t="s">
        <v>100</v>
      </c>
      <c r="F8" s="117" t="s">
        <v>210</v>
      </c>
      <c r="G8" s="117" t="s">
        <v>236</v>
      </c>
      <c r="H8" s="117" t="s">
        <v>237</v>
      </c>
      <c r="I8" s="117" t="s">
        <v>211</v>
      </c>
      <c r="J8" s="120" t="s">
        <v>102</v>
      </c>
      <c r="K8" s="96"/>
    </row>
    <row r="9" spans="1:11" s="24" customFormat="1" x14ac:dyDescent="0.3">
      <c r="A9" s="137">
        <v>1</v>
      </c>
      <c r="B9" s="137">
        <v>2</v>
      </c>
      <c r="C9" s="138">
        <v>3</v>
      </c>
      <c r="D9" s="138">
        <v>4</v>
      </c>
      <c r="E9" s="138">
        <v>5</v>
      </c>
      <c r="F9" s="138">
        <v>6</v>
      </c>
      <c r="G9" s="138">
        <v>7</v>
      </c>
      <c r="H9" s="138">
        <v>8</v>
      </c>
      <c r="I9" s="138">
        <v>9</v>
      </c>
      <c r="J9" s="138">
        <v>10</v>
      </c>
      <c r="K9" s="96"/>
    </row>
    <row r="10" spans="1:11" s="24" customFormat="1" ht="30" x14ac:dyDescent="0.3">
      <c r="A10" s="361">
        <v>1</v>
      </c>
      <c r="B10" s="362" t="s">
        <v>426</v>
      </c>
      <c r="C10" s="136" t="s">
        <v>427</v>
      </c>
      <c r="D10" s="363" t="s">
        <v>428</v>
      </c>
      <c r="E10" s="364" t="s">
        <v>429</v>
      </c>
      <c r="F10" s="365">
        <v>752</v>
      </c>
      <c r="G10" s="365">
        <v>0</v>
      </c>
      <c r="H10" s="365">
        <v>42</v>
      </c>
      <c r="I10" s="365">
        <v>710</v>
      </c>
      <c r="J10" s="25"/>
      <c r="K10" s="96"/>
    </row>
    <row r="11" spans="1:11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</row>
    <row r="12" spans="1:11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spans="1:1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1" x14ac:dyDescent="0.3">
      <c r="A15" s="95"/>
      <c r="B15" s="189" t="s">
        <v>96</v>
      </c>
      <c r="C15" s="95"/>
      <c r="D15" s="95"/>
      <c r="E15" s="95"/>
      <c r="F15" s="190"/>
      <c r="G15" s="95"/>
      <c r="H15" s="95"/>
      <c r="I15" s="95"/>
      <c r="J15" s="95"/>
    </row>
    <row r="16" spans="1:11" x14ac:dyDescent="0.3">
      <c r="A16" s="95"/>
      <c r="B16" s="95"/>
      <c r="C16" s="95"/>
      <c r="D16" s="95"/>
      <c r="E16" s="95"/>
      <c r="F16" s="93"/>
      <c r="G16" s="93"/>
      <c r="H16" s="93"/>
      <c r="I16" s="93"/>
      <c r="J16" s="93"/>
    </row>
    <row r="17" spans="1:10" x14ac:dyDescent="0.3">
      <c r="A17" s="95"/>
      <c r="B17" s="95"/>
      <c r="C17" s="213"/>
      <c r="D17" s="95"/>
      <c r="E17" s="95"/>
      <c r="F17" s="213"/>
      <c r="G17" s="214"/>
      <c r="H17" s="214"/>
      <c r="I17" s="93"/>
      <c r="J17" s="93"/>
    </row>
    <row r="18" spans="1:10" x14ac:dyDescent="0.3">
      <c r="A18" s="93"/>
      <c r="B18" s="95"/>
      <c r="C18" s="191" t="s">
        <v>212</v>
      </c>
      <c r="D18" s="191"/>
      <c r="E18" s="95"/>
      <c r="F18" s="95" t="s">
        <v>217</v>
      </c>
      <c r="G18" s="93"/>
      <c r="H18" s="93"/>
      <c r="I18" s="93"/>
      <c r="J18" s="93"/>
    </row>
    <row r="19" spans="1:10" x14ac:dyDescent="0.3">
      <c r="A19" s="93"/>
      <c r="B19" s="95"/>
      <c r="C19" s="192" t="s">
        <v>103</v>
      </c>
      <c r="D19" s="95"/>
      <c r="E19" s="95"/>
      <c r="F19" s="95" t="s">
        <v>213</v>
      </c>
      <c r="G19" s="93"/>
      <c r="H19" s="93"/>
      <c r="I19" s="93"/>
      <c r="J19" s="93"/>
    </row>
    <row r="20" spans="1:10" customFormat="1" x14ac:dyDescent="0.3">
      <c r="A20" s="93"/>
      <c r="B20" s="95"/>
      <c r="C20" s="95"/>
      <c r="D20" s="192"/>
      <c r="E20" s="93"/>
      <c r="F20" s="93"/>
      <c r="G20" s="93"/>
      <c r="H20" s="93"/>
      <c r="I20" s="93"/>
      <c r="J20" s="93"/>
    </row>
    <row r="21" spans="1:10" customFormat="1" ht="12.75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 x14ac:dyDescent="0.3"/>
  <cols>
    <col min="1" max="1" width="12" style="162" customWidth="1"/>
    <col min="2" max="2" width="13.28515625" style="162" customWidth="1"/>
    <col min="3" max="3" width="21.42578125" style="162" customWidth="1"/>
    <col min="4" max="4" width="17.85546875" style="162" customWidth="1"/>
    <col min="5" max="5" width="12.7109375" style="162" customWidth="1"/>
    <col min="6" max="6" width="36.85546875" style="162" customWidth="1"/>
    <col min="7" max="7" width="22.28515625" style="162" customWidth="1"/>
    <col min="8" max="8" width="0.5703125" style="162" customWidth="1"/>
    <col min="9" max="16384" width="9.140625" style="162"/>
  </cols>
  <sheetData>
    <row r="1" spans="1:8" x14ac:dyDescent="0.3">
      <c r="A1" s="66" t="s">
        <v>293</v>
      </c>
      <c r="B1" s="68"/>
      <c r="C1" s="68"/>
      <c r="D1" s="68"/>
      <c r="E1" s="68"/>
      <c r="F1" s="68"/>
      <c r="G1" s="141" t="s">
        <v>97</v>
      </c>
      <c r="H1" s="142"/>
    </row>
    <row r="2" spans="1:8" x14ac:dyDescent="0.3">
      <c r="A2" s="68" t="s">
        <v>104</v>
      </c>
      <c r="B2" s="68"/>
      <c r="C2" s="68"/>
      <c r="D2" s="68"/>
      <c r="E2" s="68"/>
      <c r="F2" s="68"/>
      <c r="G2" s="143" t="str">
        <f>'ფორმა N1'!L2</f>
        <v>10/22/2017-11/12/2017</v>
      </c>
      <c r="H2" s="142"/>
    </row>
    <row r="3" spans="1:8" x14ac:dyDescent="0.3">
      <c r="A3" s="68"/>
      <c r="B3" s="68"/>
      <c r="C3" s="68"/>
      <c r="D3" s="68"/>
      <c r="E3" s="68"/>
      <c r="F3" s="68"/>
      <c r="G3" s="94"/>
      <c r="H3" s="142"/>
    </row>
    <row r="4" spans="1:8" x14ac:dyDescent="0.3">
      <c r="A4" s="69" t="str">
        <f>'[1]ფორმა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95"/>
    </row>
    <row r="5" spans="1:8" x14ac:dyDescent="0.3">
      <c r="A5" s="179" t="str">
        <f>'ფორმა N1'!A5</f>
        <v>კონსტანტინე შარაშენიძე (პ.N 33001010006)</v>
      </c>
      <c r="B5" s="179"/>
      <c r="C5" s="179"/>
      <c r="D5" s="179"/>
      <c r="E5" s="179"/>
      <c r="F5" s="179"/>
      <c r="G5" s="179"/>
      <c r="H5" s="95"/>
    </row>
    <row r="6" spans="1:8" x14ac:dyDescent="0.3">
      <c r="A6" s="69"/>
      <c r="B6" s="68"/>
      <c r="C6" s="68"/>
      <c r="D6" s="68"/>
      <c r="E6" s="68"/>
      <c r="F6" s="68"/>
      <c r="G6" s="68"/>
      <c r="H6" s="95"/>
    </row>
    <row r="7" spans="1:8" x14ac:dyDescent="0.3">
      <c r="A7" s="68"/>
      <c r="B7" s="68"/>
      <c r="C7" s="68"/>
      <c r="D7" s="68"/>
      <c r="E7" s="68"/>
      <c r="F7" s="68"/>
      <c r="G7" s="68"/>
      <c r="H7" s="96"/>
    </row>
    <row r="8" spans="1:8" ht="45.75" customHeight="1" x14ac:dyDescent="0.3">
      <c r="A8" s="144" t="s">
        <v>251</v>
      </c>
      <c r="B8" s="144" t="s">
        <v>105</v>
      </c>
      <c r="C8" s="145" t="s">
        <v>291</v>
      </c>
      <c r="D8" s="145" t="s">
        <v>292</v>
      </c>
      <c r="E8" s="145" t="s">
        <v>219</v>
      </c>
      <c r="F8" s="144" t="s">
        <v>256</v>
      </c>
      <c r="G8" s="145" t="s">
        <v>252</v>
      </c>
      <c r="H8" s="96"/>
    </row>
    <row r="9" spans="1:8" x14ac:dyDescent="0.3">
      <c r="A9" s="146" t="s">
        <v>253</v>
      </c>
      <c r="B9" s="147"/>
      <c r="C9" s="148"/>
      <c r="D9" s="149"/>
      <c r="E9" s="149"/>
      <c r="F9" s="149"/>
      <c r="G9" s="150"/>
      <c r="H9" s="96"/>
    </row>
    <row r="10" spans="1:8" ht="15.75" x14ac:dyDescent="0.3">
      <c r="A10" s="147">
        <v>1</v>
      </c>
      <c r="B10" s="134"/>
      <c r="C10" s="151"/>
      <c r="D10" s="152"/>
      <c r="E10" s="152"/>
      <c r="F10" s="152"/>
      <c r="G10" s="153" t="str">
        <f>IF(ISBLANK(B10),"",G9+C10-D10)</f>
        <v/>
      </c>
      <c r="H10" s="96"/>
    </row>
    <row r="11" spans="1:8" ht="15.75" x14ac:dyDescent="0.3">
      <c r="A11" s="147">
        <v>2</v>
      </c>
      <c r="B11" s="134"/>
      <c r="C11" s="151"/>
      <c r="D11" s="152"/>
      <c r="E11" s="152"/>
      <c r="F11" s="152"/>
      <c r="G11" s="153" t="str">
        <f t="shared" ref="G11:G38" si="0">IF(ISBLANK(B11),"",G10+C11-D11)</f>
        <v/>
      </c>
      <c r="H11" s="96"/>
    </row>
    <row r="12" spans="1:8" ht="15.75" x14ac:dyDescent="0.3">
      <c r="A12" s="147">
        <v>3</v>
      </c>
      <c r="B12" s="134"/>
      <c r="C12" s="151"/>
      <c r="D12" s="152"/>
      <c r="E12" s="152"/>
      <c r="F12" s="152"/>
      <c r="G12" s="153" t="str">
        <f t="shared" si="0"/>
        <v/>
      </c>
      <c r="H12" s="96"/>
    </row>
    <row r="13" spans="1:8" ht="15.75" x14ac:dyDescent="0.3">
      <c r="A13" s="147">
        <v>4</v>
      </c>
      <c r="B13" s="134"/>
      <c r="C13" s="151"/>
      <c r="D13" s="152"/>
      <c r="E13" s="152"/>
      <c r="F13" s="152"/>
      <c r="G13" s="153" t="str">
        <f t="shared" si="0"/>
        <v/>
      </c>
      <c r="H13" s="96"/>
    </row>
    <row r="14" spans="1:8" ht="15.75" x14ac:dyDescent="0.3">
      <c r="A14" s="147">
        <v>5</v>
      </c>
      <c r="B14" s="134"/>
      <c r="C14" s="151"/>
      <c r="D14" s="152"/>
      <c r="E14" s="152"/>
      <c r="F14" s="152"/>
      <c r="G14" s="153" t="str">
        <f t="shared" si="0"/>
        <v/>
      </c>
      <c r="H14" s="96"/>
    </row>
    <row r="15" spans="1:8" ht="15.75" x14ac:dyDescent="0.3">
      <c r="A15" s="147">
        <v>6</v>
      </c>
      <c r="B15" s="134"/>
      <c r="C15" s="151"/>
      <c r="D15" s="152"/>
      <c r="E15" s="152"/>
      <c r="F15" s="152"/>
      <c r="G15" s="153" t="str">
        <f t="shared" si="0"/>
        <v/>
      </c>
      <c r="H15" s="96"/>
    </row>
    <row r="16" spans="1:8" ht="15.75" x14ac:dyDescent="0.3">
      <c r="A16" s="147">
        <v>7</v>
      </c>
      <c r="B16" s="134"/>
      <c r="C16" s="151"/>
      <c r="D16" s="152"/>
      <c r="E16" s="152"/>
      <c r="F16" s="152"/>
      <c r="G16" s="153" t="str">
        <f t="shared" si="0"/>
        <v/>
      </c>
      <c r="H16" s="96"/>
    </row>
    <row r="17" spans="1:8" ht="15.75" x14ac:dyDescent="0.3">
      <c r="A17" s="147">
        <v>8</v>
      </c>
      <c r="B17" s="134"/>
      <c r="C17" s="151"/>
      <c r="D17" s="152"/>
      <c r="E17" s="152"/>
      <c r="F17" s="152"/>
      <c r="G17" s="153" t="str">
        <f t="shared" si="0"/>
        <v/>
      </c>
      <c r="H17" s="96"/>
    </row>
    <row r="18" spans="1:8" ht="15.75" x14ac:dyDescent="0.3">
      <c r="A18" s="147">
        <v>9</v>
      </c>
      <c r="B18" s="134"/>
      <c r="C18" s="151"/>
      <c r="D18" s="152"/>
      <c r="E18" s="152"/>
      <c r="F18" s="152"/>
      <c r="G18" s="153" t="str">
        <f t="shared" si="0"/>
        <v/>
      </c>
      <c r="H18" s="96"/>
    </row>
    <row r="19" spans="1:8" ht="15.75" x14ac:dyDescent="0.3">
      <c r="A19" s="147">
        <v>10</v>
      </c>
      <c r="B19" s="134"/>
      <c r="C19" s="151"/>
      <c r="D19" s="152"/>
      <c r="E19" s="152"/>
      <c r="F19" s="152"/>
      <c r="G19" s="153" t="str">
        <f t="shared" si="0"/>
        <v/>
      </c>
      <c r="H19" s="96"/>
    </row>
    <row r="20" spans="1:8" ht="15.75" x14ac:dyDescent="0.3">
      <c r="A20" s="147">
        <v>11</v>
      </c>
      <c r="B20" s="134"/>
      <c r="C20" s="151"/>
      <c r="D20" s="152"/>
      <c r="E20" s="152"/>
      <c r="F20" s="152"/>
      <c r="G20" s="153" t="str">
        <f t="shared" si="0"/>
        <v/>
      </c>
      <c r="H20" s="96"/>
    </row>
    <row r="21" spans="1:8" ht="15.75" x14ac:dyDescent="0.3">
      <c r="A21" s="147">
        <v>12</v>
      </c>
      <c r="B21" s="134"/>
      <c r="C21" s="151"/>
      <c r="D21" s="152"/>
      <c r="E21" s="152"/>
      <c r="F21" s="152"/>
      <c r="G21" s="153" t="str">
        <f t="shared" si="0"/>
        <v/>
      </c>
      <c r="H21" s="96"/>
    </row>
    <row r="22" spans="1:8" ht="15.75" x14ac:dyDescent="0.3">
      <c r="A22" s="147">
        <v>13</v>
      </c>
      <c r="B22" s="134"/>
      <c r="C22" s="151"/>
      <c r="D22" s="152"/>
      <c r="E22" s="152"/>
      <c r="F22" s="152"/>
      <c r="G22" s="153" t="str">
        <f t="shared" si="0"/>
        <v/>
      </c>
      <c r="H22" s="96"/>
    </row>
    <row r="23" spans="1:8" ht="15.75" x14ac:dyDescent="0.3">
      <c r="A23" s="147">
        <v>14</v>
      </c>
      <c r="B23" s="134"/>
      <c r="C23" s="151"/>
      <c r="D23" s="152"/>
      <c r="E23" s="152"/>
      <c r="F23" s="152"/>
      <c r="G23" s="153" t="str">
        <f t="shared" si="0"/>
        <v/>
      </c>
      <c r="H23" s="96"/>
    </row>
    <row r="24" spans="1:8" ht="15.75" x14ac:dyDescent="0.3">
      <c r="A24" s="147">
        <v>15</v>
      </c>
      <c r="B24" s="134"/>
      <c r="C24" s="151"/>
      <c r="D24" s="152"/>
      <c r="E24" s="152"/>
      <c r="F24" s="152"/>
      <c r="G24" s="153" t="str">
        <f t="shared" si="0"/>
        <v/>
      </c>
      <c r="H24" s="96"/>
    </row>
    <row r="25" spans="1:8" ht="15.75" x14ac:dyDescent="0.3">
      <c r="A25" s="147">
        <v>16</v>
      </c>
      <c r="B25" s="134"/>
      <c r="C25" s="151"/>
      <c r="D25" s="152"/>
      <c r="E25" s="152"/>
      <c r="F25" s="152"/>
      <c r="G25" s="153" t="str">
        <f t="shared" si="0"/>
        <v/>
      </c>
      <c r="H25" s="96"/>
    </row>
    <row r="26" spans="1:8" ht="15.75" x14ac:dyDescent="0.3">
      <c r="A26" s="147">
        <v>17</v>
      </c>
      <c r="B26" s="134"/>
      <c r="C26" s="151"/>
      <c r="D26" s="152"/>
      <c r="E26" s="152"/>
      <c r="F26" s="152"/>
      <c r="G26" s="153" t="str">
        <f t="shared" si="0"/>
        <v/>
      </c>
      <c r="H26" s="96"/>
    </row>
    <row r="27" spans="1:8" ht="15.75" x14ac:dyDescent="0.3">
      <c r="A27" s="147">
        <v>18</v>
      </c>
      <c r="B27" s="134"/>
      <c r="C27" s="151"/>
      <c r="D27" s="152"/>
      <c r="E27" s="152"/>
      <c r="F27" s="152"/>
      <c r="G27" s="153" t="str">
        <f t="shared" si="0"/>
        <v/>
      </c>
      <c r="H27" s="96"/>
    </row>
    <row r="28" spans="1:8" ht="15.75" x14ac:dyDescent="0.3">
      <c r="A28" s="147">
        <v>19</v>
      </c>
      <c r="B28" s="134"/>
      <c r="C28" s="151"/>
      <c r="D28" s="152"/>
      <c r="E28" s="152"/>
      <c r="F28" s="152"/>
      <c r="G28" s="153" t="str">
        <f t="shared" si="0"/>
        <v/>
      </c>
      <c r="H28" s="96"/>
    </row>
    <row r="29" spans="1:8" ht="15.75" x14ac:dyDescent="0.3">
      <c r="A29" s="147">
        <v>20</v>
      </c>
      <c r="B29" s="134"/>
      <c r="C29" s="151"/>
      <c r="D29" s="152"/>
      <c r="E29" s="152"/>
      <c r="F29" s="152"/>
      <c r="G29" s="153" t="str">
        <f t="shared" si="0"/>
        <v/>
      </c>
      <c r="H29" s="96"/>
    </row>
    <row r="30" spans="1:8" ht="15.75" x14ac:dyDescent="0.3">
      <c r="A30" s="147">
        <v>21</v>
      </c>
      <c r="B30" s="134"/>
      <c r="C30" s="154"/>
      <c r="D30" s="155"/>
      <c r="E30" s="155"/>
      <c r="F30" s="155"/>
      <c r="G30" s="153" t="str">
        <f t="shared" si="0"/>
        <v/>
      </c>
      <c r="H30" s="96"/>
    </row>
    <row r="31" spans="1:8" ht="15.75" x14ac:dyDescent="0.3">
      <c r="A31" s="147">
        <v>22</v>
      </c>
      <c r="B31" s="134"/>
      <c r="C31" s="154"/>
      <c r="D31" s="155"/>
      <c r="E31" s="155"/>
      <c r="F31" s="155"/>
      <c r="G31" s="153" t="str">
        <f t="shared" si="0"/>
        <v/>
      </c>
      <c r="H31" s="96"/>
    </row>
    <row r="32" spans="1:8" ht="15.75" x14ac:dyDescent="0.3">
      <c r="A32" s="147">
        <v>23</v>
      </c>
      <c r="B32" s="134"/>
      <c r="C32" s="154"/>
      <c r="D32" s="155"/>
      <c r="E32" s="155"/>
      <c r="F32" s="155"/>
      <c r="G32" s="153" t="str">
        <f t="shared" si="0"/>
        <v/>
      </c>
      <c r="H32" s="96"/>
    </row>
    <row r="33" spans="1:10" ht="15.75" x14ac:dyDescent="0.3">
      <c r="A33" s="147">
        <v>24</v>
      </c>
      <c r="B33" s="134"/>
      <c r="C33" s="154"/>
      <c r="D33" s="155"/>
      <c r="E33" s="155"/>
      <c r="F33" s="155"/>
      <c r="G33" s="153" t="str">
        <f t="shared" si="0"/>
        <v/>
      </c>
      <c r="H33" s="96"/>
    </row>
    <row r="34" spans="1:10" ht="15.75" x14ac:dyDescent="0.3">
      <c r="A34" s="147">
        <v>25</v>
      </c>
      <c r="B34" s="134"/>
      <c r="C34" s="154"/>
      <c r="D34" s="155"/>
      <c r="E34" s="155"/>
      <c r="F34" s="155"/>
      <c r="G34" s="153" t="str">
        <f t="shared" si="0"/>
        <v/>
      </c>
      <c r="H34" s="96"/>
    </row>
    <row r="35" spans="1:10" ht="15.75" x14ac:dyDescent="0.3">
      <c r="A35" s="147">
        <v>26</v>
      </c>
      <c r="B35" s="134"/>
      <c r="C35" s="154"/>
      <c r="D35" s="155"/>
      <c r="E35" s="155"/>
      <c r="F35" s="155"/>
      <c r="G35" s="153" t="str">
        <f t="shared" si="0"/>
        <v/>
      </c>
      <c r="H35" s="96"/>
    </row>
    <row r="36" spans="1:10" ht="15.75" x14ac:dyDescent="0.3">
      <c r="A36" s="147">
        <v>27</v>
      </c>
      <c r="B36" s="134"/>
      <c r="C36" s="154"/>
      <c r="D36" s="155"/>
      <c r="E36" s="155"/>
      <c r="F36" s="155"/>
      <c r="G36" s="153" t="str">
        <f t="shared" si="0"/>
        <v/>
      </c>
      <c r="H36" s="96"/>
    </row>
    <row r="37" spans="1:10" ht="15.75" x14ac:dyDescent="0.3">
      <c r="A37" s="147">
        <v>28</v>
      </c>
      <c r="B37" s="134"/>
      <c r="C37" s="154"/>
      <c r="D37" s="155"/>
      <c r="E37" s="155"/>
      <c r="F37" s="155"/>
      <c r="G37" s="153" t="str">
        <f t="shared" si="0"/>
        <v/>
      </c>
      <c r="H37" s="96"/>
    </row>
    <row r="38" spans="1:10" ht="15.75" x14ac:dyDescent="0.3">
      <c r="A38" s="147">
        <v>29</v>
      </c>
      <c r="B38" s="134"/>
      <c r="C38" s="154"/>
      <c r="D38" s="155"/>
      <c r="E38" s="155"/>
      <c r="F38" s="155"/>
      <c r="G38" s="153" t="str">
        <f t="shared" si="0"/>
        <v/>
      </c>
      <c r="H38" s="96"/>
    </row>
    <row r="39" spans="1:10" ht="15.75" x14ac:dyDescent="0.3">
      <c r="A39" s="147" t="s">
        <v>222</v>
      </c>
      <c r="B39" s="134"/>
      <c r="C39" s="154"/>
      <c r="D39" s="155"/>
      <c r="E39" s="155"/>
      <c r="F39" s="155"/>
      <c r="G39" s="153" t="str">
        <f>IF(ISBLANK(B39),"",#REF!+C39-D39)</f>
        <v/>
      </c>
      <c r="H39" s="96"/>
    </row>
    <row r="40" spans="1:10" x14ac:dyDescent="0.3">
      <c r="A40" s="156" t="s">
        <v>254</v>
      </c>
      <c r="B40" s="157"/>
      <c r="C40" s="158"/>
      <c r="D40" s="159"/>
      <c r="E40" s="159"/>
      <c r="F40" s="160"/>
      <c r="G40" s="161" t="str">
        <f>G39</f>
        <v/>
      </c>
      <c r="H40" s="96"/>
    </row>
    <row r="44" spans="1:10" x14ac:dyDescent="0.3">
      <c r="B44" s="164" t="s">
        <v>96</v>
      </c>
      <c r="F44" s="165"/>
    </row>
    <row r="45" spans="1:10" x14ac:dyDescent="0.3">
      <c r="F45" s="163"/>
      <c r="G45" s="163"/>
      <c r="H45" s="163"/>
      <c r="I45" s="163"/>
      <c r="J45" s="163"/>
    </row>
    <row r="46" spans="1:10" x14ac:dyDescent="0.3">
      <c r="C46" s="166"/>
      <c r="F46" s="166"/>
      <c r="G46" s="167"/>
      <c r="H46" s="163"/>
      <c r="I46" s="163"/>
      <c r="J46" s="163"/>
    </row>
    <row r="47" spans="1:10" x14ac:dyDescent="0.3">
      <c r="A47" s="163"/>
      <c r="C47" s="168" t="s">
        <v>212</v>
      </c>
      <c r="F47" s="169" t="s">
        <v>217</v>
      </c>
      <c r="G47" s="167"/>
      <c r="H47" s="163"/>
      <c r="I47" s="163"/>
      <c r="J47" s="163"/>
    </row>
    <row r="48" spans="1:10" x14ac:dyDescent="0.3">
      <c r="A48" s="163"/>
      <c r="C48" s="170" t="s">
        <v>103</v>
      </c>
      <c r="F48" s="162" t="s">
        <v>213</v>
      </c>
      <c r="G48" s="163"/>
      <c r="H48" s="163"/>
      <c r="I48" s="163"/>
      <c r="J48" s="163"/>
    </row>
    <row r="49" spans="2:2" s="163" customFormat="1" x14ac:dyDescent="0.3">
      <c r="B49" s="162"/>
    </row>
    <row r="50" spans="2:2" s="163" customFormat="1" ht="12.75" x14ac:dyDescent="0.2"/>
    <row r="51" spans="2:2" s="163" customFormat="1" ht="12.75" x14ac:dyDescent="0.2"/>
    <row r="52" spans="2:2" s="163" customFormat="1" ht="12.75" x14ac:dyDescent="0.2"/>
    <row r="53" spans="2:2" s="16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E15" sqref="E15"/>
    </sheetView>
  </sheetViews>
  <sheetFormatPr defaultRowHeight="12.75" x14ac:dyDescent="0.2"/>
  <cols>
    <col min="1" max="1" width="6" customWidth="1"/>
    <col min="2" max="2" width="21.140625" customWidth="1"/>
    <col min="3" max="3" width="25.140625" bestFit="1" customWidth="1"/>
    <col min="4" max="4" width="18.42578125" customWidth="1"/>
    <col min="5" max="5" width="19.5703125" customWidth="1"/>
    <col min="6" max="6" width="22" customWidth="1"/>
    <col min="7" max="7" width="25.28515625" customWidth="1"/>
    <col min="8" max="8" width="18.28515625" customWidth="1"/>
    <col min="9" max="9" width="17.140625" customWidth="1"/>
  </cols>
  <sheetData>
    <row r="1" spans="1:9" ht="15" x14ac:dyDescent="0.2">
      <c r="A1" s="123" t="s">
        <v>424</v>
      </c>
      <c r="B1" s="123"/>
      <c r="C1" s="124"/>
      <c r="D1" s="124"/>
      <c r="E1" s="124"/>
      <c r="F1" s="124"/>
      <c r="G1" s="124"/>
      <c r="H1" s="124"/>
      <c r="I1" s="323" t="s">
        <v>97</v>
      </c>
    </row>
    <row r="2" spans="1:9" ht="15" x14ac:dyDescent="0.3">
      <c r="A2" s="96" t="s">
        <v>104</v>
      </c>
      <c r="B2" s="96"/>
      <c r="C2" s="124"/>
      <c r="D2" s="124"/>
      <c r="E2" s="124"/>
      <c r="F2" s="124"/>
      <c r="G2" s="124"/>
      <c r="H2" s="124"/>
      <c r="I2" s="321" t="str">
        <f>'ფორმა N1'!L2</f>
        <v>10/22/2017-11/12/2017</v>
      </c>
    </row>
    <row r="3" spans="1:9" ht="15" x14ac:dyDescent="0.2">
      <c r="A3" s="124"/>
      <c r="B3" s="124"/>
      <c r="C3" s="124"/>
      <c r="D3" s="124"/>
      <c r="E3" s="124"/>
      <c r="F3" s="124"/>
      <c r="G3" s="124"/>
      <c r="H3" s="124"/>
      <c r="I3" s="125"/>
    </row>
    <row r="4" spans="1:9" ht="15" x14ac:dyDescent="0.3">
      <c r="A4" s="103" t="s">
        <v>218</v>
      </c>
      <c r="B4" s="68"/>
      <c r="C4" s="68"/>
      <c r="D4" s="68"/>
      <c r="E4" s="69"/>
      <c r="F4" s="129"/>
      <c r="G4" s="124"/>
      <c r="H4" s="124"/>
      <c r="I4" s="129"/>
    </row>
    <row r="5" spans="1:9" s="163" customFormat="1" ht="15" x14ac:dyDescent="0.3">
      <c r="A5" s="179" t="str">
        <f>'ფორმა N1'!A5</f>
        <v>კონსტანტინე შარაშენიძე (პ.N 33001010006)</v>
      </c>
      <c r="B5" s="179"/>
      <c r="C5" s="72"/>
      <c r="D5" s="72"/>
      <c r="E5" s="72"/>
      <c r="F5" s="180"/>
      <c r="G5" s="181"/>
      <c r="H5" s="181"/>
      <c r="I5" s="180"/>
    </row>
    <row r="6" spans="1:9" ht="13.5" x14ac:dyDescent="0.2">
      <c r="A6" s="126"/>
      <c r="B6" s="126"/>
      <c r="C6" s="127"/>
      <c r="D6" s="127"/>
      <c r="E6" s="127"/>
      <c r="F6" s="124"/>
      <c r="G6" s="124"/>
      <c r="H6" s="124"/>
      <c r="I6" s="124"/>
    </row>
    <row r="7" spans="1:9" ht="60" x14ac:dyDescent="0.2">
      <c r="A7" s="329" t="s">
        <v>64</v>
      </c>
      <c r="B7" s="329" t="s">
        <v>394</v>
      </c>
      <c r="C7" s="330" t="s">
        <v>395</v>
      </c>
      <c r="D7" s="330" t="s">
        <v>396</v>
      </c>
      <c r="E7" s="330" t="s">
        <v>397</v>
      </c>
      <c r="F7" s="330" t="s">
        <v>302</v>
      </c>
      <c r="G7" s="330" t="s">
        <v>398</v>
      </c>
      <c r="H7" s="330" t="s">
        <v>399</v>
      </c>
      <c r="I7" s="330" t="s">
        <v>400</v>
      </c>
    </row>
    <row r="8" spans="1:9" ht="15" x14ac:dyDescent="0.2">
      <c r="A8" s="329">
        <v>1</v>
      </c>
      <c r="B8" s="329">
        <v>2</v>
      </c>
      <c r="C8" s="329">
        <v>3</v>
      </c>
      <c r="D8" s="330">
        <v>4</v>
      </c>
      <c r="E8" s="329">
        <v>5</v>
      </c>
      <c r="F8" s="330">
        <v>6</v>
      </c>
      <c r="G8" s="329">
        <v>7</v>
      </c>
      <c r="H8" s="330">
        <v>8</v>
      </c>
      <c r="I8" s="330">
        <v>9</v>
      </c>
    </row>
    <row r="9" spans="1:9" ht="30" x14ac:dyDescent="0.2">
      <c r="A9" s="331">
        <v>1</v>
      </c>
      <c r="B9" s="405" t="s">
        <v>438</v>
      </c>
      <c r="C9" s="406" t="s">
        <v>439</v>
      </c>
      <c r="D9" s="405"/>
      <c r="E9" s="405" t="s">
        <v>442</v>
      </c>
      <c r="F9" s="405">
        <v>45</v>
      </c>
      <c r="G9" s="405" t="s">
        <v>440</v>
      </c>
      <c r="H9" s="405">
        <v>33001010006</v>
      </c>
      <c r="I9" s="405" t="s">
        <v>441</v>
      </c>
    </row>
    <row r="10" spans="1:9" ht="15" x14ac:dyDescent="0.2">
      <c r="A10" s="331">
        <v>2</v>
      </c>
      <c r="B10" s="331"/>
      <c r="C10" s="332"/>
      <c r="D10" s="332"/>
      <c r="E10" s="332"/>
      <c r="F10" s="332"/>
      <c r="G10" s="332"/>
      <c r="H10" s="332"/>
      <c r="I10" s="332"/>
    </row>
    <row r="11" spans="1:9" ht="15" x14ac:dyDescent="0.2">
      <c r="A11" s="331">
        <v>3</v>
      </c>
      <c r="B11" s="331"/>
      <c r="C11" s="332"/>
      <c r="D11" s="332"/>
      <c r="E11" s="332"/>
      <c r="F11" s="332"/>
      <c r="G11" s="332"/>
      <c r="H11" s="332"/>
      <c r="I11" s="332"/>
    </row>
    <row r="12" spans="1:9" ht="15" x14ac:dyDescent="0.2">
      <c r="A12" s="331">
        <v>4</v>
      </c>
      <c r="B12" s="331"/>
      <c r="C12" s="332"/>
      <c r="D12" s="332"/>
      <c r="E12" s="332"/>
      <c r="F12" s="332"/>
      <c r="G12" s="332"/>
      <c r="H12" s="332"/>
      <c r="I12" s="332"/>
    </row>
    <row r="13" spans="1:9" ht="15" x14ac:dyDescent="0.2">
      <c r="A13" s="331">
        <v>5</v>
      </c>
      <c r="B13" s="331"/>
      <c r="C13" s="332"/>
      <c r="D13" s="332"/>
      <c r="E13" s="332"/>
      <c r="F13" s="332"/>
      <c r="G13" s="332"/>
      <c r="H13" s="332"/>
      <c r="I13" s="332"/>
    </row>
    <row r="14" spans="1:9" ht="15" x14ac:dyDescent="0.2">
      <c r="A14" s="331">
        <v>6</v>
      </c>
      <c r="B14" s="331"/>
      <c r="C14" s="332"/>
      <c r="D14" s="332"/>
      <c r="E14" s="332"/>
      <c r="F14" s="332"/>
      <c r="G14" s="332"/>
      <c r="H14" s="332"/>
      <c r="I14" s="332"/>
    </row>
    <row r="15" spans="1:9" ht="15" x14ac:dyDescent="0.2">
      <c r="A15" s="331">
        <v>7</v>
      </c>
      <c r="B15" s="331"/>
      <c r="C15" s="332"/>
      <c r="D15" s="332"/>
      <c r="E15" s="332"/>
      <c r="F15" s="332"/>
      <c r="G15" s="332"/>
      <c r="H15" s="332"/>
      <c r="I15" s="332"/>
    </row>
    <row r="16" spans="1:9" ht="15" x14ac:dyDescent="0.2">
      <c r="A16" s="331">
        <v>8</v>
      </c>
      <c r="B16" s="331"/>
      <c r="C16" s="332"/>
      <c r="D16" s="332"/>
      <c r="E16" s="332"/>
      <c r="F16" s="332"/>
      <c r="G16" s="332"/>
      <c r="H16" s="332"/>
      <c r="I16" s="332"/>
    </row>
    <row r="17" spans="1:9" ht="15" x14ac:dyDescent="0.2">
      <c r="A17" s="331">
        <v>9</v>
      </c>
      <c r="B17" s="331"/>
      <c r="C17" s="332"/>
      <c r="D17" s="332"/>
      <c r="E17" s="332"/>
      <c r="F17" s="332"/>
      <c r="G17" s="332"/>
      <c r="H17" s="332"/>
      <c r="I17" s="332"/>
    </row>
    <row r="18" spans="1:9" ht="15" x14ac:dyDescent="0.2">
      <c r="A18" s="331">
        <v>10</v>
      </c>
      <c r="B18" s="331"/>
      <c r="C18" s="332"/>
      <c r="D18" s="332"/>
      <c r="E18" s="332"/>
      <c r="F18" s="332"/>
      <c r="G18" s="332"/>
      <c r="H18" s="332"/>
      <c r="I18" s="332"/>
    </row>
    <row r="19" spans="1:9" ht="15" x14ac:dyDescent="0.2">
      <c r="A19" s="331">
        <v>11</v>
      </c>
      <c r="B19" s="331"/>
      <c r="C19" s="332"/>
      <c r="D19" s="332"/>
      <c r="E19" s="332"/>
      <c r="F19" s="332"/>
      <c r="G19" s="332"/>
      <c r="H19" s="332"/>
      <c r="I19" s="332"/>
    </row>
    <row r="20" spans="1:9" ht="15" x14ac:dyDescent="0.2">
      <c r="A20" s="331">
        <v>12</v>
      </c>
      <c r="B20" s="331"/>
      <c r="C20" s="332"/>
      <c r="D20" s="332"/>
      <c r="E20" s="332"/>
      <c r="F20" s="332"/>
      <c r="G20" s="332"/>
      <c r="H20" s="332"/>
      <c r="I20" s="332"/>
    </row>
    <row r="21" spans="1:9" ht="15" x14ac:dyDescent="0.2">
      <c r="A21" s="331">
        <v>13</v>
      </c>
      <c r="B21" s="331"/>
      <c r="C21" s="332"/>
      <c r="D21" s="332"/>
      <c r="E21" s="332"/>
      <c r="F21" s="332"/>
      <c r="G21" s="332"/>
      <c r="H21" s="332"/>
      <c r="I21" s="332"/>
    </row>
    <row r="22" spans="1:9" ht="15" x14ac:dyDescent="0.2">
      <c r="A22" s="331">
        <v>14</v>
      </c>
      <c r="B22" s="331"/>
      <c r="C22" s="332"/>
      <c r="D22" s="332"/>
      <c r="E22" s="332"/>
      <c r="F22" s="332"/>
      <c r="G22" s="332"/>
      <c r="H22" s="332"/>
      <c r="I22" s="332"/>
    </row>
    <row r="23" spans="1:9" ht="15" x14ac:dyDescent="0.2">
      <c r="A23" s="331">
        <v>15</v>
      </c>
      <c r="B23" s="331"/>
      <c r="C23" s="332"/>
      <c r="D23" s="332"/>
      <c r="E23" s="332"/>
      <c r="F23" s="332"/>
      <c r="G23" s="332"/>
      <c r="H23" s="332"/>
      <c r="I23" s="332"/>
    </row>
    <row r="24" spans="1:9" ht="15" x14ac:dyDescent="0.2">
      <c r="A24" s="331">
        <v>16</v>
      </c>
      <c r="B24" s="331"/>
      <c r="C24" s="332"/>
      <c r="D24" s="332"/>
      <c r="E24" s="332"/>
      <c r="F24" s="332"/>
      <c r="G24" s="332"/>
      <c r="H24" s="332"/>
      <c r="I24" s="332"/>
    </row>
    <row r="25" spans="1:9" ht="15" x14ac:dyDescent="0.2">
      <c r="A25" s="331">
        <v>17</v>
      </c>
      <c r="B25" s="331"/>
      <c r="C25" s="332"/>
      <c r="D25" s="332"/>
      <c r="E25" s="332"/>
      <c r="F25" s="332"/>
      <c r="G25" s="332"/>
      <c r="H25" s="332"/>
      <c r="I25" s="332"/>
    </row>
    <row r="26" spans="1:9" ht="15" x14ac:dyDescent="0.2">
      <c r="A26" s="331">
        <v>18</v>
      </c>
      <c r="B26" s="331"/>
      <c r="C26" s="332"/>
      <c r="D26" s="332"/>
      <c r="E26" s="332"/>
      <c r="F26" s="332"/>
      <c r="G26" s="332"/>
      <c r="H26" s="332"/>
      <c r="I26" s="332"/>
    </row>
    <row r="27" spans="1:9" ht="15" x14ac:dyDescent="0.2">
      <c r="A27" s="331" t="s">
        <v>222</v>
      </c>
      <c r="B27" s="331"/>
      <c r="C27" s="332"/>
      <c r="D27" s="332"/>
      <c r="E27" s="332"/>
      <c r="F27" s="332"/>
      <c r="G27" s="332"/>
      <c r="H27" s="332"/>
      <c r="I27" s="332"/>
    </row>
    <row r="28" spans="1:9" x14ac:dyDescent="0.2">
      <c r="A28" s="22"/>
      <c r="B28" s="22"/>
      <c r="C28" s="22"/>
      <c r="D28" s="22"/>
      <c r="E28" s="22"/>
      <c r="F28" s="22"/>
      <c r="G28" s="22"/>
      <c r="H28" s="22"/>
      <c r="I28" s="22"/>
    </row>
    <row r="29" spans="1:9" x14ac:dyDescent="0.2">
      <c r="A29" s="22"/>
      <c r="B29" s="22"/>
      <c r="C29" s="22"/>
      <c r="D29" s="22"/>
      <c r="E29" s="22"/>
      <c r="F29" s="22"/>
      <c r="G29" s="22"/>
      <c r="H29" s="22"/>
      <c r="I29" s="22"/>
    </row>
    <row r="30" spans="1:9" x14ac:dyDescent="0.2">
      <c r="A30" s="333"/>
      <c r="B30" s="333"/>
      <c r="C30" s="22"/>
      <c r="D30" s="22"/>
      <c r="E30" s="22"/>
      <c r="F30" s="22"/>
      <c r="G30" s="22"/>
      <c r="H30" s="22"/>
      <c r="I30" s="22"/>
    </row>
    <row r="31" spans="1:9" ht="15" x14ac:dyDescent="0.3">
      <c r="A31" s="2"/>
      <c r="B31" s="2"/>
      <c r="C31" s="64" t="s">
        <v>96</v>
      </c>
      <c r="D31" s="2"/>
      <c r="E31" s="2"/>
      <c r="F31" s="322"/>
      <c r="G31" s="2"/>
      <c r="H31" s="2"/>
      <c r="I31" s="2"/>
    </row>
    <row r="32" spans="1:9" ht="15" x14ac:dyDescent="0.3">
      <c r="A32" s="2"/>
      <c r="B32" s="2"/>
      <c r="C32" s="2"/>
      <c r="D32" s="394"/>
      <c r="E32" s="394"/>
      <c r="G32" s="63"/>
      <c r="H32" s="65"/>
    </row>
    <row r="33" spans="3:8" ht="15" x14ac:dyDescent="0.3">
      <c r="C33" s="2"/>
      <c r="D33" s="395" t="s">
        <v>212</v>
      </c>
      <c r="E33" s="395"/>
      <c r="G33" s="396" t="s">
        <v>401</v>
      </c>
      <c r="H33" s="396"/>
    </row>
    <row r="34" spans="3:8" ht="15" x14ac:dyDescent="0.3">
      <c r="C34" s="2"/>
      <c r="D34" s="2"/>
      <c r="E34" s="2"/>
      <c r="G34" s="397"/>
      <c r="H34" s="397"/>
    </row>
    <row r="35" spans="3:8" ht="15" x14ac:dyDescent="0.3">
      <c r="C35" s="2"/>
      <c r="D35" s="398" t="s">
        <v>103</v>
      </c>
      <c r="E35" s="398"/>
      <c r="G35" s="397"/>
      <c r="H35" s="397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 x14ac:dyDescent="0.2"/>
  <cols>
    <col min="1" max="1" width="6.85546875" style="163" customWidth="1"/>
    <col min="2" max="2" width="14.85546875" style="163" customWidth="1"/>
    <col min="3" max="3" width="21.140625" style="163" customWidth="1"/>
    <col min="4" max="5" width="12.7109375" style="163" customWidth="1"/>
    <col min="6" max="6" width="13.42578125" style="163" bestFit="1" customWidth="1"/>
    <col min="7" max="7" width="15.28515625" style="163" customWidth="1"/>
    <col min="8" max="8" width="23.85546875" style="163" customWidth="1"/>
    <col min="9" max="9" width="12.140625" style="163" bestFit="1" customWidth="1"/>
    <col min="10" max="10" width="19" style="163" customWidth="1"/>
    <col min="11" max="11" width="17.7109375" style="163" customWidth="1"/>
    <col min="12" max="16384" width="9.140625" style="163"/>
  </cols>
  <sheetData>
    <row r="1" spans="1:12" customFormat="1" ht="15" x14ac:dyDescent="0.2">
      <c r="A1" s="123" t="s">
        <v>404</v>
      </c>
      <c r="B1" s="123"/>
      <c r="C1" s="123"/>
      <c r="D1" s="124"/>
      <c r="E1" s="124"/>
      <c r="F1" s="124"/>
      <c r="G1" s="124"/>
      <c r="H1" s="124"/>
      <c r="I1" s="124"/>
      <c r="J1" s="124"/>
      <c r="K1" s="323" t="s">
        <v>97</v>
      </c>
    </row>
    <row r="2" spans="1:12" customFormat="1" ht="15" x14ac:dyDescent="0.3">
      <c r="A2" s="96" t="s">
        <v>104</v>
      </c>
      <c r="B2" s="96"/>
      <c r="C2" s="96"/>
      <c r="D2" s="124"/>
      <c r="E2" s="124"/>
      <c r="F2" s="124"/>
      <c r="G2" s="124"/>
      <c r="H2" s="124"/>
      <c r="I2" s="124"/>
      <c r="J2" s="124"/>
      <c r="K2" s="321" t="str">
        <f>'ფორმა N1'!L2</f>
        <v>10/22/2017-11/12/2017</v>
      </c>
    </row>
    <row r="3" spans="1:12" customFormat="1" ht="15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  <c r="L3" s="163"/>
    </row>
    <row r="4" spans="1:12" customFormat="1" ht="15" x14ac:dyDescent="0.3">
      <c r="A4" s="103" t="s">
        <v>218</v>
      </c>
      <c r="B4" s="68"/>
      <c r="C4" s="68"/>
      <c r="D4" s="68"/>
      <c r="E4" s="68"/>
      <c r="F4" s="69"/>
      <c r="G4" s="129"/>
      <c r="H4" s="124"/>
      <c r="I4" s="124"/>
      <c r="J4" s="124"/>
      <c r="K4" s="124"/>
    </row>
    <row r="5" spans="1:12" ht="15" x14ac:dyDescent="0.3">
      <c r="A5" s="179" t="str">
        <f>'ფორმა N1'!A5</f>
        <v>კონსტანტინე შარაშენიძე (პ.N 33001010006)</v>
      </c>
      <c r="B5" s="179"/>
      <c r="C5" s="179"/>
      <c r="D5" s="72"/>
      <c r="E5" s="72"/>
      <c r="F5" s="72"/>
      <c r="G5" s="180"/>
      <c r="H5" s="181"/>
      <c r="I5" s="181"/>
      <c r="J5" s="181"/>
      <c r="K5" s="180"/>
    </row>
    <row r="6" spans="1:12" customFormat="1" ht="13.5" x14ac:dyDescent="0.2">
      <c r="A6" s="126"/>
      <c r="B6" s="126"/>
      <c r="C6" s="126"/>
      <c r="D6" s="127"/>
      <c r="E6" s="127"/>
      <c r="F6" s="127"/>
      <c r="G6" s="124"/>
      <c r="H6" s="124"/>
      <c r="I6" s="124"/>
      <c r="J6" s="124"/>
      <c r="K6" s="124"/>
    </row>
    <row r="7" spans="1:12" customFormat="1" ht="60" x14ac:dyDescent="0.2">
      <c r="A7" s="329" t="s">
        <v>64</v>
      </c>
      <c r="B7" s="329" t="s">
        <v>394</v>
      </c>
      <c r="C7" s="329" t="s">
        <v>202</v>
      </c>
      <c r="D7" s="330" t="s">
        <v>199</v>
      </c>
      <c r="E7" s="330" t="s">
        <v>200</v>
      </c>
      <c r="F7" s="330" t="s">
        <v>278</v>
      </c>
      <c r="G7" s="330" t="s">
        <v>201</v>
      </c>
      <c r="H7" s="330" t="s">
        <v>403</v>
      </c>
      <c r="I7" s="330" t="s">
        <v>402</v>
      </c>
      <c r="J7" s="330" t="s">
        <v>399</v>
      </c>
      <c r="K7" s="330" t="s">
        <v>400</v>
      </c>
    </row>
    <row r="8" spans="1:12" customFormat="1" ht="15" x14ac:dyDescent="0.2">
      <c r="A8" s="329">
        <v>1</v>
      </c>
      <c r="B8" s="329">
        <v>2</v>
      </c>
      <c r="C8" s="329">
        <v>3</v>
      </c>
      <c r="D8" s="330">
        <v>4</v>
      </c>
      <c r="E8" s="329">
        <v>5</v>
      </c>
      <c r="F8" s="330">
        <v>6</v>
      </c>
      <c r="G8" s="329">
        <v>7</v>
      </c>
      <c r="H8" s="330">
        <v>8</v>
      </c>
      <c r="I8" s="329">
        <v>9</v>
      </c>
      <c r="J8" s="329">
        <v>10</v>
      </c>
      <c r="K8" s="330">
        <v>11</v>
      </c>
    </row>
    <row r="9" spans="1:12" customFormat="1" ht="15" x14ac:dyDescent="0.2">
      <c r="A9" s="331">
        <v>1</v>
      </c>
      <c r="B9" s="331"/>
      <c r="C9" s="331"/>
      <c r="D9" s="332"/>
      <c r="E9" s="332"/>
      <c r="F9" s="332"/>
      <c r="G9" s="332"/>
      <c r="H9" s="332"/>
      <c r="I9" s="332"/>
      <c r="J9" s="332"/>
      <c r="K9" s="332"/>
    </row>
    <row r="10" spans="1:12" customFormat="1" ht="15" x14ac:dyDescent="0.2">
      <c r="A10" s="331">
        <v>2</v>
      </c>
      <c r="B10" s="331"/>
      <c r="C10" s="331"/>
      <c r="D10" s="332"/>
      <c r="E10" s="332"/>
      <c r="F10" s="332"/>
      <c r="G10" s="332"/>
      <c r="H10" s="332"/>
      <c r="I10" s="332"/>
      <c r="J10" s="332"/>
      <c r="K10" s="332"/>
    </row>
    <row r="11" spans="1:12" customFormat="1" ht="15" x14ac:dyDescent="0.2">
      <c r="A11" s="331">
        <v>3</v>
      </c>
      <c r="B11" s="331"/>
      <c r="C11" s="331"/>
      <c r="D11" s="332"/>
      <c r="E11" s="332"/>
      <c r="F11" s="332"/>
      <c r="G11" s="332"/>
      <c r="H11" s="332"/>
      <c r="I11" s="332"/>
      <c r="J11" s="332"/>
      <c r="K11" s="332"/>
    </row>
    <row r="12" spans="1:12" customFormat="1" ht="15" x14ac:dyDescent="0.2">
      <c r="A12" s="331">
        <v>4</v>
      </c>
      <c r="B12" s="331"/>
      <c r="C12" s="331"/>
      <c r="D12" s="332"/>
      <c r="E12" s="332"/>
      <c r="F12" s="332"/>
      <c r="G12" s="332"/>
      <c r="H12" s="332"/>
      <c r="I12" s="332"/>
      <c r="J12" s="332"/>
      <c r="K12" s="332"/>
    </row>
    <row r="13" spans="1:12" customFormat="1" ht="15" x14ac:dyDescent="0.2">
      <c r="A13" s="331">
        <v>5</v>
      </c>
      <c r="B13" s="331"/>
      <c r="C13" s="331"/>
      <c r="D13" s="332"/>
      <c r="E13" s="332"/>
      <c r="F13" s="332"/>
      <c r="G13" s="332"/>
      <c r="H13" s="332"/>
      <c r="I13" s="332"/>
      <c r="J13" s="332"/>
      <c r="K13" s="332"/>
    </row>
    <row r="14" spans="1:12" customFormat="1" ht="15" x14ac:dyDescent="0.2">
      <c r="A14" s="331">
        <v>6</v>
      </c>
      <c r="B14" s="331"/>
      <c r="C14" s="331"/>
      <c r="D14" s="332"/>
      <c r="E14" s="332"/>
      <c r="F14" s="332"/>
      <c r="G14" s="332"/>
      <c r="H14" s="332"/>
      <c r="I14" s="332"/>
      <c r="J14" s="332"/>
      <c r="K14" s="332"/>
    </row>
    <row r="15" spans="1:12" customFormat="1" ht="15" x14ac:dyDescent="0.2">
      <c r="A15" s="331">
        <v>7</v>
      </c>
      <c r="B15" s="331"/>
      <c r="C15" s="331"/>
      <c r="D15" s="332"/>
      <c r="E15" s="332"/>
      <c r="F15" s="332"/>
      <c r="G15" s="332"/>
      <c r="H15" s="332"/>
      <c r="I15" s="332"/>
      <c r="J15" s="332"/>
      <c r="K15" s="332"/>
    </row>
    <row r="16" spans="1:12" customFormat="1" ht="15" x14ac:dyDescent="0.2">
      <c r="A16" s="331">
        <v>8</v>
      </c>
      <c r="B16" s="331"/>
      <c r="C16" s="331"/>
      <c r="D16" s="332"/>
      <c r="E16" s="332"/>
      <c r="F16" s="332"/>
      <c r="G16" s="332"/>
      <c r="H16" s="332"/>
      <c r="I16" s="332"/>
      <c r="J16" s="332"/>
      <c r="K16" s="332"/>
    </row>
    <row r="17" spans="1:11" customFormat="1" ht="15" x14ac:dyDescent="0.2">
      <c r="A17" s="331">
        <v>9</v>
      </c>
      <c r="B17" s="331"/>
      <c r="C17" s="331"/>
      <c r="D17" s="332"/>
      <c r="E17" s="332"/>
      <c r="F17" s="332"/>
      <c r="G17" s="332"/>
      <c r="H17" s="332"/>
      <c r="I17" s="332"/>
      <c r="J17" s="332"/>
      <c r="K17" s="332"/>
    </row>
    <row r="18" spans="1:11" customFormat="1" ht="15" x14ac:dyDescent="0.2">
      <c r="A18" s="331">
        <v>10</v>
      </c>
      <c r="B18" s="331"/>
      <c r="C18" s="331"/>
      <c r="D18" s="332"/>
      <c r="E18" s="332"/>
      <c r="F18" s="332"/>
      <c r="G18" s="332"/>
      <c r="H18" s="332"/>
      <c r="I18" s="332"/>
      <c r="J18" s="332"/>
      <c r="K18" s="332"/>
    </row>
    <row r="19" spans="1:11" customFormat="1" ht="15" x14ac:dyDescent="0.2">
      <c r="A19" s="331">
        <v>11</v>
      </c>
      <c r="B19" s="331"/>
      <c r="C19" s="331"/>
      <c r="D19" s="332"/>
      <c r="E19" s="332"/>
      <c r="F19" s="332"/>
      <c r="G19" s="332"/>
      <c r="H19" s="332"/>
      <c r="I19" s="332"/>
      <c r="J19" s="332"/>
      <c r="K19" s="332"/>
    </row>
    <row r="20" spans="1:11" customFormat="1" ht="15" x14ac:dyDescent="0.2">
      <c r="A20" s="331">
        <v>12</v>
      </c>
      <c r="B20" s="331"/>
      <c r="C20" s="331"/>
      <c r="D20" s="332"/>
      <c r="E20" s="332"/>
      <c r="F20" s="332"/>
      <c r="G20" s="332"/>
      <c r="H20" s="332"/>
      <c r="I20" s="332"/>
      <c r="J20" s="332"/>
      <c r="K20" s="332"/>
    </row>
    <row r="21" spans="1:11" customFormat="1" ht="15" x14ac:dyDescent="0.2">
      <c r="A21" s="331">
        <v>13</v>
      </c>
      <c r="B21" s="331"/>
      <c r="C21" s="331"/>
      <c r="D21" s="332"/>
      <c r="E21" s="332"/>
      <c r="F21" s="332"/>
      <c r="G21" s="332"/>
      <c r="H21" s="332"/>
      <c r="I21" s="332"/>
      <c r="J21" s="332"/>
      <c r="K21" s="332"/>
    </row>
    <row r="22" spans="1:11" customFormat="1" ht="15" x14ac:dyDescent="0.2">
      <c r="A22" s="331">
        <v>14</v>
      </c>
      <c r="B22" s="331"/>
      <c r="C22" s="331"/>
      <c r="D22" s="332"/>
      <c r="E22" s="332"/>
      <c r="F22" s="332"/>
      <c r="G22" s="332"/>
      <c r="H22" s="332"/>
      <c r="I22" s="332"/>
      <c r="J22" s="332"/>
      <c r="K22" s="332"/>
    </row>
    <row r="23" spans="1:11" customFormat="1" ht="15" x14ac:dyDescent="0.2">
      <c r="A23" s="331">
        <v>15</v>
      </c>
      <c r="B23" s="331"/>
      <c r="C23" s="331"/>
      <c r="D23" s="332"/>
      <c r="E23" s="332"/>
      <c r="F23" s="332"/>
      <c r="G23" s="332"/>
      <c r="H23" s="332"/>
      <c r="I23" s="332"/>
      <c r="J23" s="332"/>
      <c r="K23" s="332"/>
    </row>
    <row r="24" spans="1:11" customFormat="1" ht="15" x14ac:dyDescent="0.2">
      <c r="A24" s="331">
        <v>16</v>
      </c>
      <c r="B24" s="331"/>
      <c r="C24" s="331"/>
      <c r="D24" s="332"/>
      <c r="E24" s="332"/>
      <c r="F24" s="332"/>
      <c r="G24" s="332"/>
      <c r="H24" s="332"/>
      <c r="I24" s="332"/>
      <c r="J24" s="332"/>
      <c r="K24" s="332"/>
    </row>
    <row r="25" spans="1:11" customFormat="1" ht="15" x14ac:dyDescent="0.2">
      <c r="A25" s="331">
        <v>17</v>
      </c>
      <c r="B25" s="331"/>
      <c r="C25" s="331"/>
      <c r="D25" s="332"/>
      <c r="E25" s="332"/>
      <c r="F25" s="332"/>
      <c r="G25" s="332"/>
      <c r="H25" s="332"/>
      <c r="I25" s="332"/>
      <c r="J25" s="332"/>
      <c r="K25" s="332"/>
    </row>
    <row r="26" spans="1:11" customFormat="1" ht="15" x14ac:dyDescent="0.2">
      <c r="A26" s="331">
        <v>18</v>
      </c>
      <c r="B26" s="331"/>
      <c r="C26" s="331"/>
      <c r="D26" s="332"/>
      <c r="E26" s="332"/>
      <c r="F26" s="332"/>
      <c r="G26" s="332"/>
      <c r="H26" s="332"/>
      <c r="I26" s="332"/>
      <c r="J26" s="332"/>
      <c r="K26" s="332"/>
    </row>
    <row r="27" spans="1:11" customFormat="1" ht="15" x14ac:dyDescent="0.2">
      <c r="A27" s="331" t="s">
        <v>222</v>
      </c>
      <c r="B27" s="331"/>
      <c r="C27" s="331"/>
      <c r="D27" s="332"/>
      <c r="E27" s="332"/>
      <c r="F27" s="332"/>
      <c r="G27" s="332"/>
      <c r="H27" s="332"/>
      <c r="I27" s="332"/>
      <c r="J27" s="332"/>
      <c r="K27" s="332"/>
    </row>
    <row r="28" spans="1:11" x14ac:dyDescent="0.2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</row>
    <row r="29" spans="1:11" x14ac:dyDescent="0.2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</row>
    <row r="30" spans="1:11" x14ac:dyDescent="0.2">
      <c r="A30" s="334"/>
      <c r="B30" s="334"/>
      <c r="C30" s="334"/>
      <c r="D30" s="183"/>
      <c r="E30" s="183"/>
      <c r="F30" s="183"/>
      <c r="G30" s="183"/>
      <c r="H30" s="183"/>
      <c r="I30" s="183"/>
      <c r="J30" s="183"/>
      <c r="K30" s="183"/>
    </row>
    <row r="31" spans="1:11" ht="15" x14ac:dyDescent="0.3">
      <c r="A31" s="162"/>
      <c r="B31" s="162"/>
      <c r="C31" s="162"/>
      <c r="D31" s="164" t="s">
        <v>96</v>
      </c>
      <c r="E31" s="162"/>
      <c r="F31" s="162"/>
      <c r="G31" s="165"/>
      <c r="H31" s="162"/>
      <c r="I31" s="162"/>
      <c r="J31" s="162"/>
      <c r="K31" s="162"/>
    </row>
    <row r="32" spans="1:11" ht="15" x14ac:dyDescent="0.3">
      <c r="A32" s="162"/>
      <c r="B32" s="162"/>
      <c r="C32" s="162"/>
      <c r="D32" s="162"/>
      <c r="E32" s="166"/>
      <c r="F32" s="162"/>
      <c r="H32" s="166"/>
      <c r="I32" s="166"/>
      <c r="J32" s="188"/>
    </row>
    <row r="33" spans="4:9" ht="15" x14ac:dyDescent="0.3">
      <c r="D33" s="162"/>
      <c r="E33" s="168" t="s">
        <v>212</v>
      </c>
      <c r="F33" s="162"/>
      <c r="H33" s="169" t="s">
        <v>217</v>
      </c>
      <c r="I33" s="169"/>
    </row>
    <row r="34" spans="4:9" ht="15" x14ac:dyDescent="0.3">
      <c r="D34" s="162"/>
      <c r="E34" s="170" t="s">
        <v>103</v>
      </c>
      <c r="F34" s="162"/>
      <c r="H34" s="162" t="s">
        <v>213</v>
      </c>
      <c r="I34" s="162"/>
    </row>
    <row r="35" spans="4:9" ht="15" x14ac:dyDescent="0.3">
      <c r="D35" s="162"/>
      <c r="E35" s="170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C19" sqref="C19"/>
    </sheetView>
  </sheetViews>
  <sheetFormatPr defaultRowHeight="12.75" x14ac:dyDescent="0.2"/>
  <cols>
    <col min="1" max="1" width="11.7109375" style="163" customWidth="1"/>
    <col min="2" max="2" width="21.5703125" style="163" customWidth="1"/>
    <col min="3" max="3" width="19.140625" style="163" customWidth="1"/>
    <col min="4" max="4" width="23.7109375" style="163" customWidth="1"/>
    <col min="5" max="6" width="16.5703125" style="163" bestFit="1" customWidth="1"/>
    <col min="7" max="7" width="17" style="163" customWidth="1"/>
    <col min="8" max="8" width="19" style="163" customWidth="1"/>
    <col min="9" max="9" width="24.42578125" style="163" customWidth="1"/>
    <col min="10" max="16384" width="9.140625" style="163"/>
  </cols>
  <sheetData>
    <row r="1" spans="1:13" customFormat="1" ht="15" x14ac:dyDescent="0.2">
      <c r="A1" s="123" t="s">
        <v>346</v>
      </c>
      <c r="B1" s="124"/>
      <c r="C1" s="124"/>
      <c r="D1" s="124"/>
      <c r="E1" s="124"/>
      <c r="F1" s="124"/>
      <c r="G1" s="124"/>
      <c r="H1" s="128"/>
      <c r="I1" s="70" t="s">
        <v>97</v>
      </c>
    </row>
    <row r="2" spans="1:13" customFormat="1" ht="15" x14ac:dyDescent="0.3">
      <c r="A2" s="96" t="s">
        <v>104</v>
      </c>
      <c r="B2" s="124"/>
      <c r="C2" s="124"/>
      <c r="D2" s="124"/>
      <c r="E2" s="124"/>
      <c r="F2" s="124"/>
      <c r="G2" s="124"/>
      <c r="H2" s="128"/>
      <c r="I2" s="178" t="str">
        <f>'ფორმა N1'!L2</f>
        <v>10/22/2017-11/12/2017</v>
      </c>
    </row>
    <row r="3" spans="1:13" customFormat="1" ht="15" x14ac:dyDescent="0.2">
      <c r="A3" s="124"/>
      <c r="B3" s="124"/>
      <c r="C3" s="124"/>
      <c r="D3" s="124"/>
      <c r="E3" s="124"/>
      <c r="F3" s="124"/>
      <c r="G3" s="124"/>
      <c r="H3" s="125"/>
      <c r="I3" s="125"/>
      <c r="M3" s="163"/>
    </row>
    <row r="4" spans="1:13" customFormat="1" ht="15" x14ac:dyDescent="0.3">
      <c r="A4" s="317" t="s">
        <v>218</v>
      </c>
      <c r="B4" s="68"/>
      <c r="C4" s="68"/>
      <c r="D4" s="124"/>
      <c r="E4" s="124"/>
      <c r="F4" s="124"/>
      <c r="G4" s="124"/>
      <c r="H4" s="124"/>
      <c r="I4" s="129"/>
    </row>
    <row r="5" spans="1:13" ht="15" x14ac:dyDescent="0.3">
      <c r="A5" s="179" t="str">
        <f>'ფორმა N1'!A5</f>
        <v>კონსტანტინე შარაშენიძე (პ.N 33001010006)</v>
      </c>
      <c r="B5" s="72"/>
      <c r="C5" s="72"/>
      <c r="D5" s="181"/>
      <c r="E5" s="181"/>
      <c r="F5" s="181"/>
      <c r="G5" s="181"/>
      <c r="H5" s="181"/>
      <c r="I5" s="180"/>
    </row>
    <row r="6" spans="1:13" customFormat="1" ht="13.5" x14ac:dyDescent="0.2">
      <c r="A6" s="126"/>
      <c r="B6" s="127"/>
      <c r="C6" s="127"/>
      <c r="D6" s="124"/>
      <c r="E6" s="124"/>
      <c r="F6" s="124"/>
      <c r="G6" s="124"/>
      <c r="H6" s="124"/>
      <c r="I6" s="124"/>
    </row>
    <row r="7" spans="1:13" customFormat="1" ht="75" x14ac:dyDescent="0.2">
      <c r="A7" s="130" t="s">
        <v>64</v>
      </c>
      <c r="B7" s="122" t="s">
        <v>303</v>
      </c>
      <c r="C7" s="122" t="s">
        <v>304</v>
      </c>
      <c r="D7" s="122" t="s">
        <v>309</v>
      </c>
      <c r="E7" s="122" t="s">
        <v>310</v>
      </c>
      <c r="F7" s="122" t="s">
        <v>305</v>
      </c>
      <c r="G7" s="122" t="s">
        <v>306</v>
      </c>
      <c r="H7" s="122" t="s">
        <v>317</v>
      </c>
      <c r="I7" s="122" t="s">
        <v>307</v>
      </c>
    </row>
    <row r="8" spans="1:13" customFormat="1" ht="15" x14ac:dyDescent="0.2">
      <c r="A8" s="121">
        <v>1</v>
      </c>
      <c r="B8" s="121">
        <v>2</v>
      </c>
      <c r="C8" s="122">
        <v>3</v>
      </c>
      <c r="D8" s="121">
        <v>6</v>
      </c>
      <c r="E8" s="122">
        <v>7</v>
      </c>
      <c r="F8" s="121">
        <v>8</v>
      </c>
      <c r="G8" s="121">
        <v>9</v>
      </c>
      <c r="H8" s="121">
        <v>10</v>
      </c>
      <c r="I8" s="122">
        <v>11</v>
      </c>
    </row>
    <row r="9" spans="1:13" customFormat="1" ht="15" x14ac:dyDescent="0.2">
      <c r="A9" s="61">
        <v>1</v>
      </c>
      <c r="B9" s="403"/>
      <c r="C9" s="404"/>
      <c r="D9" s="404"/>
      <c r="E9" s="404"/>
      <c r="F9" s="404"/>
      <c r="G9" s="404"/>
      <c r="H9" s="404"/>
      <c r="I9" s="404"/>
    </row>
    <row r="10" spans="1:13" customFormat="1" ht="15" x14ac:dyDescent="0.2">
      <c r="A10" s="61">
        <v>2</v>
      </c>
      <c r="B10" s="23"/>
      <c r="C10" s="23"/>
      <c r="D10" s="23"/>
      <c r="E10" s="23"/>
      <c r="F10" s="177"/>
      <c r="G10" s="177"/>
      <c r="H10" s="177"/>
      <c r="I10" s="23"/>
    </row>
    <row r="11" spans="1:13" customFormat="1" ht="15" x14ac:dyDescent="0.2">
      <c r="A11" s="61">
        <v>3</v>
      </c>
      <c r="B11" s="23"/>
      <c r="C11" s="23"/>
      <c r="D11" s="23"/>
      <c r="E11" s="23"/>
      <c r="F11" s="177"/>
      <c r="G11" s="177"/>
      <c r="H11" s="177"/>
      <c r="I11" s="23"/>
    </row>
    <row r="12" spans="1:13" customFormat="1" ht="15" x14ac:dyDescent="0.2">
      <c r="A12" s="61">
        <v>4</v>
      </c>
      <c r="B12" s="23"/>
      <c r="C12" s="23"/>
      <c r="D12" s="23"/>
      <c r="E12" s="23"/>
      <c r="F12" s="177"/>
      <c r="G12" s="177"/>
      <c r="H12" s="177"/>
      <c r="I12" s="23"/>
    </row>
    <row r="13" spans="1:13" customFormat="1" ht="15" x14ac:dyDescent="0.2">
      <c r="A13" s="61">
        <v>5</v>
      </c>
      <c r="B13" s="23"/>
      <c r="C13" s="23"/>
      <c r="D13" s="23"/>
      <c r="E13" s="23"/>
      <c r="F13" s="177"/>
      <c r="G13" s="177"/>
      <c r="H13" s="177"/>
      <c r="I13" s="23"/>
    </row>
    <row r="14" spans="1:13" customFormat="1" ht="15" x14ac:dyDescent="0.2">
      <c r="A14" s="61">
        <v>6</v>
      </c>
      <c r="B14" s="23"/>
      <c r="C14" s="23"/>
      <c r="D14" s="23"/>
      <c r="E14" s="23"/>
      <c r="F14" s="177"/>
      <c r="G14" s="177"/>
      <c r="H14" s="177"/>
      <c r="I14" s="23"/>
    </row>
    <row r="15" spans="1:13" customFormat="1" ht="15" x14ac:dyDescent="0.2">
      <c r="A15" s="61">
        <v>7</v>
      </c>
      <c r="B15" s="23"/>
      <c r="C15" s="23"/>
      <c r="D15" s="23"/>
      <c r="E15" s="23"/>
      <c r="F15" s="177"/>
      <c r="G15" s="177"/>
      <c r="H15" s="177"/>
      <c r="I15" s="23"/>
    </row>
    <row r="16" spans="1:13" customFormat="1" ht="15" x14ac:dyDescent="0.2">
      <c r="A16" s="61">
        <v>8</v>
      </c>
      <c r="B16" s="23"/>
      <c r="C16" s="23"/>
      <c r="D16" s="23"/>
      <c r="E16" s="23"/>
      <c r="F16" s="177"/>
      <c r="G16" s="177"/>
      <c r="H16" s="177"/>
      <c r="I16" s="23"/>
    </row>
    <row r="17" spans="1:9" customFormat="1" ht="15" x14ac:dyDescent="0.2">
      <c r="A17" s="61">
        <v>9</v>
      </c>
      <c r="B17" s="23"/>
      <c r="C17" s="23"/>
      <c r="D17" s="23"/>
      <c r="E17" s="23"/>
      <c r="F17" s="177"/>
      <c r="G17" s="177"/>
      <c r="H17" s="177"/>
      <c r="I17" s="23"/>
    </row>
    <row r="18" spans="1:9" customFormat="1" ht="15" x14ac:dyDescent="0.2">
      <c r="A18" s="61">
        <v>10</v>
      </c>
      <c r="B18" s="23"/>
      <c r="C18" s="23"/>
      <c r="D18" s="23"/>
      <c r="E18" s="23"/>
      <c r="F18" s="177"/>
      <c r="G18" s="177"/>
      <c r="H18" s="177"/>
      <c r="I18" s="23"/>
    </row>
    <row r="19" spans="1:9" customFormat="1" ht="15" x14ac:dyDescent="0.2">
      <c r="A19" s="61">
        <v>11</v>
      </c>
      <c r="B19" s="23"/>
      <c r="C19" s="23"/>
      <c r="D19" s="23"/>
      <c r="E19" s="23"/>
      <c r="F19" s="177"/>
      <c r="G19" s="177"/>
      <c r="H19" s="177"/>
      <c r="I19" s="23"/>
    </row>
    <row r="20" spans="1:9" customFormat="1" ht="15" x14ac:dyDescent="0.2">
      <c r="A20" s="61">
        <v>12</v>
      </c>
      <c r="B20" s="23"/>
      <c r="C20" s="23"/>
      <c r="D20" s="23"/>
      <c r="E20" s="23"/>
      <c r="F20" s="177"/>
      <c r="G20" s="177"/>
      <c r="H20" s="177"/>
      <c r="I20" s="23"/>
    </row>
    <row r="21" spans="1:9" customFormat="1" ht="15" x14ac:dyDescent="0.2">
      <c r="A21" s="61">
        <v>13</v>
      </c>
      <c r="B21" s="23"/>
      <c r="C21" s="23"/>
      <c r="D21" s="23"/>
      <c r="E21" s="23"/>
      <c r="F21" s="177"/>
      <c r="G21" s="177"/>
      <c r="H21" s="177"/>
      <c r="I21" s="23"/>
    </row>
    <row r="22" spans="1:9" customFormat="1" ht="15" x14ac:dyDescent="0.2">
      <c r="A22" s="61">
        <v>14</v>
      </c>
      <c r="B22" s="23"/>
      <c r="C22" s="23"/>
      <c r="D22" s="23"/>
      <c r="E22" s="23"/>
      <c r="F22" s="177"/>
      <c r="G22" s="177"/>
      <c r="H22" s="177"/>
      <c r="I22" s="23"/>
    </row>
    <row r="23" spans="1:9" customFormat="1" ht="15" x14ac:dyDescent="0.2">
      <c r="A23" s="61">
        <v>15</v>
      </c>
      <c r="B23" s="23"/>
      <c r="C23" s="23"/>
      <c r="D23" s="23"/>
      <c r="E23" s="23"/>
      <c r="F23" s="177"/>
      <c r="G23" s="177"/>
      <c r="H23" s="177"/>
      <c r="I23" s="23"/>
    </row>
    <row r="24" spans="1:9" customFormat="1" ht="15" x14ac:dyDescent="0.2">
      <c r="A24" s="61">
        <v>16</v>
      </c>
      <c r="B24" s="23"/>
      <c r="C24" s="23"/>
      <c r="D24" s="23"/>
      <c r="E24" s="23"/>
      <c r="F24" s="177"/>
      <c r="G24" s="177"/>
      <c r="H24" s="177"/>
      <c r="I24" s="23"/>
    </row>
    <row r="25" spans="1:9" customFormat="1" ht="15" x14ac:dyDescent="0.2">
      <c r="A25" s="61">
        <v>17</v>
      </c>
      <c r="B25" s="23"/>
      <c r="C25" s="23"/>
      <c r="D25" s="23"/>
      <c r="E25" s="23"/>
      <c r="F25" s="177"/>
      <c r="G25" s="177"/>
      <c r="H25" s="177"/>
      <c r="I25" s="23"/>
    </row>
    <row r="26" spans="1:9" customFormat="1" ht="15" x14ac:dyDescent="0.2">
      <c r="A26" s="61">
        <v>18</v>
      </c>
      <c r="B26" s="23"/>
      <c r="C26" s="23"/>
      <c r="D26" s="23"/>
      <c r="E26" s="23"/>
      <c r="F26" s="177"/>
      <c r="G26" s="177"/>
      <c r="H26" s="177"/>
      <c r="I26" s="23"/>
    </row>
    <row r="27" spans="1:9" customFormat="1" ht="15" x14ac:dyDescent="0.2">
      <c r="A27" s="61" t="s">
        <v>222</v>
      </c>
      <c r="B27" s="23"/>
      <c r="C27" s="23"/>
      <c r="D27" s="23"/>
      <c r="E27" s="23"/>
      <c r="F27" s="177"/>
      <c r="G27" s="177"/>
      <c r="H27" s="177"/>
      <c r="I27" s="23"/>
    </row>
    <row r="28" spans="1:9" x14ac:dyDescent="0.2">
      <c r="A28" s="183"/>
      <c r="B28" s="183"/>
      <c r="C28" s="183"/>
      <c r="D28" s="183"/>
      <c r="E28" s="183"/>
      <c r="F28" s="183"/>
      <c r="G28" s="183"/>
      <c r="H28" s="183"/>
      <c r="I28" s="183"/>
    </row>
    <row r="29" spans="1:9" x14ac:dyDescent="0.2">
      <c r="A29" s="183"/>
      <c r="B29" s="183"/>
      <c r="C29" s="183"/>
      <c r="D29" s="183"/>
      <c r="E29" s="183"/>
      <c r="F29" s="183"/>
      <c r="G29" s="183"/>
      <c r="H29" s="183"/>
      <c r="I29" s="183"/>
    </row>
    <row r="30" spans="1:9" x14ac:dyDescent="0.2">
      <c r="A30" s="184"/>
      <c r="B30" s="183"/>
      <c r="C30" s="183"/>
      <c r="D30" s="183"/>
      <c r="E30" s="183"/>
      <c r="F30" s="183"/>
      <c r="G30" s="183"/>
      <c r="H30" s="183"/>
      <c r="I30" s="183"/>
    </row>
    <row r="31" spans="1:9" ht="15" x14ac:dyDescent="0.3">
      <c r="A31" s="162"/>
      <c r="B31" s="164" t="s">
        <v>96</v>
      </c>
      <c r="C31" s="162"/>
      <c r="D31" s="162"/>
      <c r="E31" s="165"/>
      <c r="F31" s="162"/>
      <c r="G31" s="162"/>
      <c r="H31" s="162"/>
      <c r="I31" s="162"/>
    </row>
    <row r="32" spans="1:9" ht="15" x14ac:dyDescent="0.3">
      <c r="A32" s="162"/>
      <c r="B32" s="162"/>
      <c r="C32" s="166"/>
      <c r="D32" s="162"/>
      <c r="F32" s="166"/>
      <c r="G32" s="188"/>
    </row>
    <row r="33" spans="2:6" ht="15" x14ac:dyDescent="0.3">
      <c r="B33" s="162"/>
      <c r="C33" s="168" t="s">
        <v>212</v>
      </c>
      <c r="D33" s="162"/>
      <c r="F33" s="169" t="s">
        <v>217</v>
      </c>
    </row>
    <row r="34" spans="2:6" ht="15" x14ac:dyDescent="0.3">
      <c r="B34" s="162"/>
      <c r="C34" s="170" t="s">
        <v>103</v>
      </c>
      <c r="D34" s="162"/>
      <c r="F34" s="162" t="s">
        <v>213</v>
      </c>
    </row>
    <row r="35" spans="2:6" ht="15" x14ac:dyDescent="0.3">
      <c r="B35" s="162"/>
      <c r="C35" s="170"/>
    </row>
  </sheetData>
  <pageMargins left="0.7" right="0.7" top="0.75" bottom="0.75" header="0.3" footer="0.3"/>
  <pageSetup scale="7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 x14ac:dyDescent="0.3"/>
  <cols>
    <col min="1" max="1" width="10" style="162" customWidth="1"/>
    <col min="2" max="2" width="20.28515625" style="162" customWidth="1"/>
    <col min="3" max="3" width="30" style="162" customWidth="1"/>
    <col min="4" max="4" width="29" style="162" customWidth="1"/>
    <col min="5" max="5" width="22.5703125" style="162" customWidth="1"/>
    <col min="6" max="6" width="20" style="162" customWidth="1"/>
    <col min="7" max="7" width="29.28515625" style="162" customWidth="1"/>
    <col min="8" max="8" width="27.140625" style="162" customWidth="1"/>
    <col min="9" max="9" width="26.42578125" style="162" customWidth="1"/>
    <col min="10" max="10" width="0.5703125" style="162" customWidth="1"/>
    <col min="11" max="16384" width="9.140625" style="162"/>
  </cols>
  <sheetData>
    <row r="1" spans="1:10" x14ac:dyDescent="0.3">
      <c r="A1" s="66" t="s">
        <v>318</v>
      </c>
      <c r="B1" s="68"/>
      <c r="C1" s="68"/>
      <c r="D1" s="68"/>
      <c r="E1" s="68"/>
      <c r="F1" s="68"/>
      <c r="G1" s="68"/>
      <c r="H1" s="68"/>
      <c r="I1" s="141" t="s">
        <v>162</v>
      </c>
      <c r="J1" s="142"/>
    </row>
    <row r="2" spans="1:10" x14ac:dyDescent="0.3">
      <c r="A2" s="68" t="s">
        <v>104</v>
      </c>
      <c r="B2" s="68"/>
      <c r="C2" s="68"/>
      <c r="D2" s="68"/>
      <c r="E2" s="68"/>
      <c r="F2" s="68"/>
      <c r="G2" s="68"/>
      <c r="H2" s="68"/>
      <c r="I2" s="143" t="str">
        <f>'ფორმა N1'!L2</f>
        <v>10/22/2017-11/12/2017</v>
      </c>
      <c r="J2" s="142"/>
    </row>
    <row r="3" spans="1:10" x14ac:dyDescent="0.3">
      <c r="A3" s="68"/>
      <c r="B3" s="68"/>
      <c r="C3" s="68"/>
      <c r="D3" s="68"/>
      <c r="E3" s="68"/>
      <c r="F3" s="68"/>
      <c r="G3" s="68"/>
      <c r="H3" s="68"/>
      <c r="I3" s="94"/>
      <c r="J3" s="142"/>
    </row>
    <row r="4" spans="1:10" x14ac:dyDescent="0.3">
      <c r="A4" s="69" t="str">
        <f>'[1]ფორმა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68"/>
      <c r="I4" s="68"/>
      <c r="J4" s="95"/>
    </row>
    <row r="5" spans="1:10" x14ac:dyDescent="0.3">
      <c r="A5" s="179" t="str">
        <f>'ფორმა N1'!A5</f>
        <v>კონსტანტინე შარაშენიძე (პ.N 33001010006)</v>
      </c>
      <c r="B5" s="179"/>
      <c r="C5" s="179"/>
      <c r="D5" s="179"/>
      <c r="E5" s="179"/>
      <c r="F5" s="179"/>
      <c r="G5" s="179"/>
      <c r="H5" s="179"/>
      <c r="I5" s="179"/>
      <c r="J5" s="169"/>
    </row>
    <row r="6" spans="1:10" x14ac:dyDescent="0.3">
      <c r="A6" s="69"/>
      <c r="B6" s="68"/>
      <c r="C6" s="68"/>
      <c r="D6" s="68"/>
      <c r="E6" s="68"/>
      <c r="F6" s="68"/>
      <c r="G6" s="68"/>
      <c r="H6" s="68"/>
      <c r="I6" s="68"/>
      <c r="J6" s="95"/>
    </row>
    <row r="7" spans="1:10" x14ac:dyDescent="0.3">
      <c r="A7" s="68"/>
      <c r="B7" s="68"/>
      <c r="C7" s="68"/>
      <c r="D7" s="68"/>
      <c r="E7" s="68"/>
      <c r="F7" s="68"/>
      <c r="G7" s="68"/>
      <c r="H7" s="68"/>
      <c r="I7" s="68"/>
      <c r="J7" s="96"/>
    </row>
    <row r="8" spans="1:10" ht="63.75" customHeight="1" x14ac:dyDescent="0.3">
      <c r="A8" s="144" t="s">
        <v>64</v>
      </c>
      <c r="B8" s="313" t="s">
        <v>300</v>
      </c>
      <c r="C8" s="314" t="s">
        <v>332</v>
      </c>
      <c r="D8" s="314" t="s">
        <v>333</v>
      </c>
      <c r="E8" s="314" t="s">
        <v>301</v>
      </c>
      <c r="F8" s="314" t="s">
        <v>314</v>
      </c>
      <c r="G8" s="314" t="s">
        <v>315</v>
      </c>
      <c r="H8" s="314" t="s">
        <v>334</v>
      </c>
      <c r="I8" s="145" t="s">
        <v>316</v>
      </c>
      <c r="J8" s="96"/>
    </row>
    <row r="9" spans="1:10" x14ac:dyDescent="0.3">
      <c r="A9" s="147">
        <v>1</v>
      </c>
      <c r="B9" s="171"/>
      <c r="C9" s="152"/>
      <c r="D9" s="152"/>
      <c r="E9" s="151"/>
      <c r="F9" s="151"/>
      <c r="G9" s="151"/>
      <c r="H9" s="151"/>
      <c r="I9" s="151"/>
      <c r="J9" s="96"/>
    </row>
    <row r="10" spans="1:10" x14ac:dyDescent="0.3">
      <c r="A10" s="147">
        <v>2</v>
      </c>
      <c r="B10" s="171"/>
      <c r="C10" s="152"/>
      <c r="D10" s="152"/>
      <c r="E10" s="151"/>
      <c r="F10" s="151"/>
      <c r="G10" s="151"/>
      <c r="H10" s="151"/>
      <c r="I10" s="151"/>
      <c r="J10" s="96"/>
    </row>
    <row r="11" spans="1:10" x14ac:dyDescent="0.3">
      <c r="A11" s="147">
        <v>3</v>
      </c>
      <c r="B11" s="171"/>
      <c r="C11" s="152"/>
      <c r="D11" s="152"/>
      <c r="E11" s="151"/>
      <c r="F11" s="151"/>
      <c r="G11" s="151"/>
      <c r="H11" s="151"/>
      <c r="I11" s="151"/>
      <c r="J11" s="96"/>
    </row>
    <row r="12" spans="1:10" x14ac:dyDescent="0.3">
      <c r="A12" s="147">
        <v>4</v>
      </c>
      <c r="B12" s="171"/>
      <c r="C12" s="152"/>
      <c r="D12" s="152"/>
      <c r="E12" s="151"/>
      <c r="F12" s="151"/>
      <c r="G12" s="151"/>
      <c r="H12" s="151"/>
      <c r="I12" s="151"/>
      <c r="J12" s="96"/>
    </row>
    <row r="13" spans="1:10" x14ac:dyDescent="0.3">
      <c r="A13" s="147">
        <v>5</v>
      </c>
      <c r="B13" s="171"/>
      <c r="C13" s="152"/>
      <c r="D13" s="152"/>
      <c r="E13" s="151"/>
      <c r="F13" s="151"/>
      <c r="G13" s="151"/>
      <c r="H13" s="151"/>
      <c r="I13" s="151"/>
      <c r="J13" s="96"/>
    </row>
    <row r="14" spans="1:10" x14ac:dyDescent="0.3">
      <c r="A14" s="147">
        <v>6</v>
      </c>
      <c r="B14" s="171"/>
      <c r="C14" s="152"/>
      <c r="D14" s="152"/>
      <c r="E14" s="151"/>
      <c r="F14" s="151"/>
      <c r="G14" s="151"/>
      <c r="H14" s="151"/>
      <c r="I14" s="151"/>
      <c r="J14" s="96"/>
    </row>
    <row r="15" spans="1:10" x14ac:dyDescent="0.3">
      <c r="A15" s="147">
        <v>7</v>
      </c>
      <c r="B15" s="171"/>
      <c r="C15" s="152"/>
      <c r="D15" s="152"/>
      <c r="E15" s="151"/>
      <c r="F15" s="151"/>
      <c r="G15" s="151"/>
      <c r="H15" s="151"/>
      <c r="I15" s="151"/>
      <c r="J15" s="96"/>
    </row>
    <row r="16" spans="1:10" x14ac:dyDescent="0.3">
      <c r="A16" s="147">
        <v>8</v>
      </c>
      <c r="B16" s="171"/>
      <c r="C16" s="152"/>
      <c r="D16" s="152"/>
      <c r="E16" s="151"/>
      <c r="F16" s="151"/>
      <c r="G16" s="151"/>
      <c r="H16" s="151"/>
      <c r="I16" s="151"/>
      <c r="J16" s="96"/>
    </row>
    <row r="17" spans="1:10" x14ac:dyDescent="0.3">
      <c r="A17" s="147">
        <v>9</v>
      </c>
      <c r="B17" s="171"/>
      <c r="C17" s="152"/>
      <c r="D17" s="152"/>
      <c r="E17" s="151"/>
      <c r="F17" s="151"/>
      <c r="G17" s="151"/>
      <c r="H17" s="151"/>
      <c r="I17" s="151"/>
      <c r="J17" s="96"/>
    </row>
    <row r="18" spans="1:10" x14ac:dyDescent="0.3">
      <c r="A18" s="147">
        <v>10</v>
      </c>
      <c r="B18" s="171"/>
      <c r="C18" s="152"/>
      <c r="D18" s="152"/>
      <c r="E18" s="151"/>
      <c r="F18" s="151"/>
      <c r="G18" s="151"/>
      <c r="H18" s="151"/>
      <c r="I18" s="151"/>
      <c r="J18" s="96"/>
    </row>
    <row r="19" spans="1:10" x14ac:dyDescent="0.3">
      <c r="A19" s="147">
        <v>11</v>
      </c>
      <c r="B19" s="171"/>
      <c r="C19" s="152"/>
      <c r="D19" s="152"/>
      <c r="E19" s="151"/>
      <c r="F19" s="151"/>
      <c r="G19" s="151"/>
      <c r="H19" s="151"/>
      <c r="I19" s="151"/>
      <c r="J19" s="96"/>
    </row>
    <row r="20" spans="1:10" x14ac:dyDescent="0.3">
      <c r="A20" s="147">
        <v>12</v>
      </c>
      <c r="B20" s="171"/>
      <c r="C20" s="152"/>
      <c r="D20" s="152"/>
      <c r="E20" s="151"/>
      <c r="F20" s="151"/>
      <c r="G20" s="151"/>
      <c r="H20" s="151"/>
      <c r="I20" s="151"/>
      <c r="J20" s="96"/>
    </row>
    <row r="21" spans="1:10" x14ac:dyDescent="0.3">
      <c r="A21" s="147">
        <v>13</v>
      </c>
      <c r="B21" s="171"/>
      <c r="C21" s="152"/>
      <c r="D21" s="152"/>
      <c r="E21" s="151"/>
      <c r="F21" s="151"/>
      <c r="G21" s="151"/>
      <c r="H21" s="151"/>
      <c r="I21" s="151"/>
      <c r="J21" s="96"/>
    </row>
    <row r="22" spans="1:10" x14ac:dyDescent="0.3">
      <c r="A22" s="147">
        <v>14</v>
      </c>
      <c r="B22" s="171"/>
      <c r="C22" s="152"/>
      <c r="D22" s="152"/>
      <c r="E22" s="151"/>
      <c r="F22" s="151"/>
      <c r="G22" s="151"/>
      <c r="H22" s="151"/>
      <c r="I22" s="151"/>
      <c r="J22" s="96"/>
    </row>
    <row r="23" spans="1:10" x14ac:dyDescent="0.3">
      <c r="A23" s="147">
        <v>15</v>
      </c>
      <c r="B23" s="171"/>
      <c r="C23" s="152"/>
      <c r="D23" s="152"/>
      <c r="E23" s="151"/>
      <c r="F23" s="151"/>
      <c r="G23" s="151"/>
      <c r="H23" s="151"/>
      <c r="I23" s="151"/>
      <c r="J23" s="96"/>
    </row>
    <row r="24" spans="1:10" x14ac:dyDescent="0.3">
      <c r="A24" s="147">
        <v>16</v>
      </c>
      <c r="B24" s="171"/>
      <c r="C24" s="152"/>
      <c r="D24" s="152"/>
      <c r="E24" s="151"/>
      <c r="F24" s="151"/>
      <c r="G24" s="151"/>
      <c r="H24" s="151"/>
      <c r="I24" s="151"/>
      <c r="J24" s="96"/>
    </row>
    <row r="25" spans="1:10" x14ac:dyDescent="0.3">
      <c r="A25" s="147">
        <v>17</v>
      </c>
      <c r="B25" s="171"/>
      <c r="C25" s="152"/>
      <c r="D25" s="152"/>
      <c r="E25" s="151"/>
      <c r="F25" s="151"/>
      <c r="G25" s="151"/>
      <c r="H25" s="151"/>
      <c r="I25" s="151"/>
      <c r="J25" s="96"/>
    </row>
    <row r="26" spans="1:10" x14ac:dyDescent="0.3">
      <c r="A26" s="147">
        <v>18</v>
      </c>
      <c r="B26" s="171"/>
      <c r="C26" s="152"/>
      <c r="D26" s="152"/>
      <c r="E26" s="151"/>
      <c r="F26" s="151"/>
      <c r="G26" s="151"/>
      <c r="H26" s="151"/>
      <c r="I26" s="151"/>
      <c r="J26" s="96"/>
    </row>
    <row r="27" spans="1:10" x14ac:dyDescent="0.3">
      <c r="A27" s="147">
        <v>19</v>
      </c>
      <c r="B27" s="171"/>
      <c r="C27" s="152"/>
      <c r="D27" s="152"/>
      <c r="E27" s="151"/>
      <c r="F27" s="151"/>
      <c r="G27" s="151"/>
      <c r="H27" s="151"/>
      <c r="I27" s="151"/>
      <c r="J27" s="96"/>
    </row>
    <row r="28" spans="1:10" x14ac:dyDescent="0.3">
      <c r="A28" s="147">
        <v>20</v>
      </c>
      <c r="B28" s="171"/>
      <c r="C28" s="152"/>
      <c r="D28" s="152"/>
      <c r="E28" s="151"/>
      <c r="F28" s="151"/>
      <c r="G28" s="151"/>
      <c r="H28" s="151"/>
      <c r="I28" s="151"/>
      <c r="J28" s="96"/>
    </row>
    <row r="29" spans="1:10" x14ac:dyDescent="0.3">
      <c r="A29" s="147">
        <v>21</v>
      </c>
      <c r="B29" s="171"/>
      <c r="C29" s="155"/>
      <c r="D29" s="155"/>
      <c r="E29" s="154"/>
      <c r="F29" s="154"/>
      <c r="G29" s="154"/>
      <c r="H29" s="204"/>
      <c r="I29" s="151"/>
      <c r="J29" s="96"/>
    </row>
    <row r="30" spans="1:10" x14ac:dyDescent="0.3">
      <c r="A30" s="147">
        <v>22</v>
      </c>
      <c r="B30" s="171"/>
      <c r="C30" s="155"/>
      <c r="D30" s="155"/>
      <c r="E30" s="154"/>
      <c r="F30" s="154"/>
      <c r="G30" s="154"/>
      <c r="H30" s="204"/>
      <c r="I30" s="151"/>
      <c r="J30" s="96"/>
    </row>
    <row r="31" spans="1:10" x14ac:dyDescent="0.3">
      <c r="A31" s="147">
        <v>23</v>
      </c>
      <c r="B31" s="171"/>
      <c r="C31" s="155"/>
      <c r="D31" s="155"/>
      <c r="E31" s="154"/>
      <c r="F31" s="154"/>
      <c r="G31" s="154"/>
      <c r="H31" s="204"/>
      <c r="I31" s="151"/>
      <c r="J31" s="96"/>
    </row>
    <row r="32" spans="1:10" x14ac:dyDescent="0.3">
      <c r="A32" s="147">
        <v>24</v>
      </c>
      <c r="B32" s="171"/>
      <c r="C32" s="155"/>
      <c r="D32" s="155"/>
      <c r="E32" s="154"/>
      <c r="F32" s="154"/>
      <c r="G32" s="154"/>
      <c r="H32" s="204"/>
      <c r="I32" s="151"/>
      <c r="J32" s="96"/>
    </row>
    <row r="33" spans="1:12" x14ac:dyDescent="0.3">
      <c r="A33" s="147">
        <v>25</v>
      </c>
      <c r="B33" s="171"/>
      <c r="C33" s="155"/>
      <c r="D33" s="155"/>
      <c r="E33" s="154"/>
      <c r="F33" s="154"/>
      <c r="G33" s="154"/>
      <c r="H33" s="204"/>
      <c r="I33" s="151"/>
      <c r="J33" s="96"/>
    </row>
    <row r="34" spans="1:12" x14ac:dyDescent="0.3">
      <c r="A34" s="147">
        <v>26</v>
      </c>
      <c r="B34" s="171"/>
      <c r="C34" s="155"/>
      <c r="D34" s="155"/>
      <c r="E34" s="154"/>
      <c r="F34" s="154"/>
      <c r="G34" s="154"/>
      <c r="H34" s="204"/>
      <c r="I34" s="151"/>
      <c r="J34" s="96"/>
    </row>
    <row r="35" spans="1:12" x14ac:dyDescent="0.3">
      <c r="A35" s="147">
        <v>27</v>
      </c>
      <c r="B35" s="171"/>
      <c r="C35" s="155"/>
      <c r="D35" s="155"/>
      <c r="E35" s="154"/>
      <c r="F35" s="154"/>
      <c r="G35" s="154"/>
      <c r="H35" s="204"/>
      <c r="I35" s="151"/>
      <c r="J35" s="96"/>
    </row>
    <row r="36" spans="1:12" x14ac:dyDescent="0.3">
      <c r="A36" s="147">
        <v>28</v>
      </c>
      <c r="B36" s="171"/>
      <c r="C36" s="155"/>
      <c r="D36" s="155"/>
      <c r="E36" s="154"/>
      <c r="F36" s="154"/>
      <c r="G36" s="154"/>
      <c r="H36" s="204"/>
      <c r="I36" s="151"/>
      <c r="J36" s="96"/>
    </row>
    <row r="37" spans="1:12" x14ac:dyDescent="0.3">
      <c r="A37" s="147">
        <v>29</v>
      </c>
      <c r="B37" s="171"/>
      <c r="C37" s="155"/>
      <c r="D37" s="155"/>
      <c r="E37" s="154"/>
      <c r="F37" s="154"/>
      <c r="G37" s="154"/>
      <c r="H37" s="204"/>
      <c r="I37" s="151"/>
      <c r="J37" s="96"/>
    </row>
    <row r="38" spans="1:12" x14ac:dyDescent="0.3">
      <c r="A38" s="147" t="s">
        <v>222</v>
      </c>
      <c r="B38" s="171"/>
      <c r="C38" s="155"/>
      <c r="D38" s="155"/>
      <c r="E38" s="154"/>
      <c r="F38" s="154"/>
      <c r="G38" s="205"/>
      <c r="H38" s="212" t="s">
        <v>326</v>
      </c>
      <c r="I38" s="318">
        <f>SUM(I9:I37)</f>
        <v>0</v>
      </c>
      <c r="J38" s="96"/>
    </row>
    <row r="40" spans="1:12" x14ac:dyDescent="0.3">
      <c r="A40" s="162" t="s">
        <v>347</v>
      </c>
    </row>
    <row r="42" spans="1:12" x14ac:dyDescent="0.3">
      <c r="B42" s="164" t="s">
        <v>96</v>
      </c>
      <c r="F42" s="165"/>
    </row>
    <row r="43" spans="1:12" x14ac:dyDescent="0.3">
      <c r="F43" s="163"/>
      <c r="I43" s="163"/>
      <c r="J43" s="163"/>
      <c r="K43" s="163"/>
      <c r="L43" s="163"/>
    </row>
    <row r="44" spans="1:12" x14ac:dyDescent="0.3">
      <c r="C44" s="166"/>
      <c r="F44" s="166"/>
      <c r="G44" s="166"/>
      <c r="H44" s="169"/>
      <c r="I44" s="167"/>
      <c r="J44" s="163"/>
      <c r="K44" s="163"/>
      <c r="L44" s="163"/>
    </row>
    <row r="45" spans="1:12" x14ac:dyDescent="0.3">
      <c r="A45" s="163"/>
      <c r="C45" s="168" t="s">
        <v>212</v>
      </c>
      <c r="F45" s="169" t="s">
        <v>217</v>
      </c>
      <c r="G45" s="168"/>
      <c r="H45" s="168"/>
      <c r="I45" s="167"/>
      <c r="J45" s="163"/>
      <c r="K45" s="163"/>
      <c r="L45" s="163"/>
    </row>
    <row r="46" spans="1:12" x14ac:dyDescent="0.3">
      <c r="A46" s="163"/>
      <c r="C46" s="170" t="s">
        <v>103</v>
      </c>
      <c r="F46" s="162" t="s">
        <v>213</v>
      </c>
      <c r="I46" s="163"/>
      <c r="J46" s="163"/>
      <c r="K46" s="163"/>
      <c r="L46" s="163"/>
    </row>
    <row r="47" spans="1:12" s="163" customFormat="1" x14ac:dyDescent="0.3">
      <c r="B47" s="162"/>
      <c r="C47" s="170"/>
      <c r="G47" s="170"/>
      <c r="H47" s="170"/>
    </row>
    <row r="48" spans="1:12" s="163" customFormat="1" ht="12.75" x14ac:dyDescent="0.2"/>
    <row r="49" s="163" customFormat="1" ht="12.75" x14ac:dyDescent="0.2"/>
    <row r="50" s="163" customFormat="1" ht="12.75" x14ac:dyDescent="0.2"/>
    <row r="51" s="16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SheetLayoutView="100" workbookViewId="0">
      <selection activeCell="F21" sqref="F21"/>
    </sheetView>
  </sheetViews>
  <sheetFormatPr defaultRowHeight="12.75" x14ac:dyDescent="0.2"/>
  <cols>
    <col min="1" max="1" width="7.28515625" style="173" customWidth="1"/>
    <col min="2" max="2" width="57.28515625" style="173" customWidth="1"/>
    <col min="3" max="3" width="24.140625" style="173" customWidth="1"/>
    <col min="4" max="16384" width="9.140625" style="173"/>
  </cols>
  <sheetData>
    <row r="1" spans="1:3" s="6" customFormat="1" ht="18.75" customHeight="1" x14ac:dyDescent="0.3">
      <c r="A1" s="399" t="s">
        <v>405</v>
      </c>
      <c r="B1" s="399"/>
      <c r="C1" s="323" t="s">
        <v>97</v>
      </c>
    </row>
    <row r="2" spans="1:3" s="6" customFormat="1" ht="15" x14ac:dyDescent="0.3">
      <c r="A2" s="399"/>
      <c r="B2" s="399"/>
      <c r="C2" s="324" t="str">
        <f>'ფორმა N1'!L2</f>
        <v>10/22/2017-11/12/2017</v>
      </c>
    </row>
    <row r="3" spans="1:3" s="6" customFormat="1" ht="15" x14ac:dyDescent="0.3">
      <c r="A3" s="335" t="s">
        <v>104</v>
      </c>
      <c r="B3" s="320"/>
      <c r="C3" s="312"/>
    </row>
    <row r="4" spans="1:3" s="6" customFormat="1" ht="15" x14ac:dyDescent="0.3">
      <c r="A4" s="103"/>
      <c r="B4" s="320"/>
      <c r="C4" s="312"/>
    </row>
    <row r="5" spans="1:3" s="21" customFormat="1" ht="15" x14ac:dyDescent="0.3">
      <c r="A5" s="400" t="s">
        <v>218</v>
      </c>
      <c r="B5" s="400"/>
      <c r="C5" s="103"/>
    </row>
    <row r="6" spans="1:3" s="21" customFormat="1" ht="15" x14ac:dyDescent="0.3">
      <c r="A6" s="401" t="str">
        <f>'ფორმა N1'!A5</f>
        <v>კონსტანტინე შარაშენიძე (პ.N 33001010006)</v>
      </c>
      <c r="B6" s="401"/>
      <c r="C6" s="103"/>
    </row>
    <row r="7" spans="1:3" x14ac:dyDescent="0.2">
      <c r="A7" s="336"/>
      <c r="B7" s="336"/>
      <c r="C7" s="336"/>
    </row>
    <row r="8" spans="1:3" x14ac:dyDescent="0.2">
      <c r="A8" s="336"/>
      <c r="B8" s="336"/>
      <c r="C8" s="336"/>
    </row>
    <row r="9" spans="1:3" ht="30" customHeight="1" x14ac:dyDescent="0.2">
      <c r="A9" s="337" t="s">
        <v>64</v>
      </c>
      <c r="B9" s="337" t="s">
        <v>11</v>
      </c>
      <c r="C9" s="338" t="s">
        <v>9</v>
      </c>
    </row>
    <row r="10" spans="1:3" ht="15" x14ac:dyDescent="0.3">
      <c r="A10" s="339">
        <v>1</v>
      </c>
      <c r="B10" s="340" t="s">
        <v>57</v>
      </c>
      <c r="C10" s="356">
        <f>'ფორმა N5'!D9</f>
        <v>42</v>
      </c>
    </row>
    <row r="11" spans="1:3" ht="15" x14ac:dyDescent="0.3">
      <c r="A11" s="342">
        <v>1.1000000000000001</v>
      </c>
      <c r="B11" s="340" t="s">
        <v>406</v>
      </c>
      <c r="C11" s="357">
        <f>'ფორმა N5'!D36</f>
        <v>40</v>
      </c>
    </row>
    <row r="12" spans="1:3" ht="15" x14ac:dyDescent="0.3">
      <c r="A12" s="343" t="s">
        <v>30</v>
      </c>
      <c r="B12" s="340" t="s">
        <v>407</v>
      </c>
      <c r="C12" s="357">
        <f>'ფორმა N5'!D37</f>
        <v>0</v>
      </c>
    </row>
    <row r="13" spans="1:3" ht="15" x14ac:dyDescent="0.3">
      <c r="A13" s="342">
        <v>1.2</v>
      </c>
      <c r="B13" s="340" t="s">
        <v>58</v>
      </c>
      <c r="C13" s="357">
        <f>'ფორმა N5'!D10</f>
        <v>0</v>
      </c>
    </row>
    <row r="14" spans="1:3" ht="15" x14ac:dyDescent="0.3">
      <c r="A14" s="342">
        <v>1.3</v>
      </c>
      <c r="B14" s="340" t="s">
        <v>408</v>
      </c>
      <c r="C14" s="357">
        <f>'ფორმა N5'!D14</f>
        <v>0</v>
      </c>
    </row>
    <row r="15" spans="1:3" ht="15" x14ac:dyDescent="0.2">
      <c r="A15" s="402"/>
      <c r="B15" s="402"/>
      <c r="C15" s="402"/>
    </row>
    <row r="16" spans="1:3" ht="30" customHeight="1" x14ac:dyDescent="0.2">
      <c r="A16" s="337" t="s">
        <v>64</v>
      </c>
      <c r="B16" s="337" t="s">
        <v>203</v>
      </c>
      <c r="C16" s="338" t="s">
        <v>67</v>
      </c>
    </row>
    <row r="17" spans="1:4" ht="15" x14ac:dyDescent="0.3">
      <c r="A17" s="339">
        <v>2</v>
      </c>
      <c r="B17" s="340" t="s">
        <v>409</v>
      </c>
      <c r="C17" s="341">
        <f>'ფორმა N3'!D9+'ფორმა N3'!C26</f>
        <v>500</v>
      </c>
    </row>
    <row r="18" spans="1:4" ht="15" x14ac:dyDescent="0.3">
      <c r="A18" s="344">
        <v>2.1</v>
      </c>
      <c r="B18" s="340" t="s">
        <v>410</v>
      </c>
      <c r="C18" s="340">
        <f>'ფორმა N3'!D17</f>
        <v>0</v>
      </c>
    </row>
    <row r="19" spans="1:4" ht="15" x14ac:dyDescent="0.3">
      <c r="A19" s="344">
        <v>2.2000000000000002</v>
      </c>
      <c r="B19" s="340" t="s">
        <v>411</v>
      </c>
      <c r="C19" s="340">
        <f>'ფორმა N3'!D18</f>
        <v>0</v>
      </c>
    </row>
    <row r="20" spans="1:4" ht="15" x14ac:dyDescent="0.3">
      <c r="A20" s="344">
        <v>2.2999999999999998</v>
      </c>
      <c r="B20" s="340" t="s">
        <v>412</v>
      </c>
      <c r="C20" s="345">
        <f>SUM(C21:C25)</f>
        <v>500</v>
      </c>
    </row>
    <row r="21" spans="1:4" ht="15" x14ac:dyDescent="0.3">
      <c r="A21" s="343" t="s">
        <v>413</v>
      </c>
      <c r="B21" s="346" t="s">
        <v>414</v>
      </c>
      <c r="C21" s="340">
        <f>'ფორმა N3'!D13</f>
        <v>0</v>
      </c>
    </row>
    <row r="22" spans="1:4" ht="15" x14ac:dyDescent="0.3">
      <c r="A22" s="343" t="s">
        <v>415</v>
      </c>
      <c r="B22" s="346" t="s">
        <v>416</v>
      </c>
      <c r="C22" s="340">
        <f>'ფორმა N3'!C27</f>
        <v>500</v>
      </c>
    </row>
    <row r="23" spans="1:4" ht="15" x14ac:dyDescent="0.3">
      <c r="A23" s="343" t="s">
        <v>417</v>
      </c>
      <c r="B23" s="346" t="s">
        <v>418</v>
      </c>
      <c r="C23" s="340">
        <f>'ფორმა N3'!D14</f>
        <v>0</v>
      </c>
    </row>
    <row r="24" spans="1:4" ht="15" x14ac:dyDescent="0.3">
      <c r="A24" s="343" t="s">
        <v>419</v>
      </c>
      <c r="B24" s="346" t="s">
        <v>420</v>
      </c>
      <c r="C24" s="340">
        <f>'ფორმა N3'!C31</f>
        <v>0</v>
      </c>
    </row>
    <row r="25" spans="1:4" ht="15" x14ac:dyDescent="0.3">
      <c r="A25" s="343" t="s">
        <v>421</v>
      </c>
      <c r="B25" s="346" t="s">
        <v>422</v>
      </c>
      <c r="C25" s="340">
        <f>'ფორმა N3'!D11</f>
        <v>0</v>
      </c>
    </row>
    <row r="26" spans="1:4" ht="15" x14ac:dyDescent="0.3">
      <c r="A26" s="347"/>
      <c r="B26" s="348"/>
      <c r="C26" s="349"/>
    </row>
    <row r="27" spans="1:4" ht="15" x14ac:dyDescent="0.3">
      <c r="A27" s="347"/>
      <c r="B27" s="348"/>
      <c r="C27" s="349"/>
    </row>
    <row r="28" spans="1:4" ht="15" x14ac:dyDescent="0.3">
      <c r="A28" s="21"/>
      <c r="B28" s="21"/>
      <c r="C28" s="21"/>
      <c r="D28" s="350"/>
    </row>
    <row r="29" spans="1:4" ht="15" x14ac:dyDescent="0.3">
      <c r="A29" s="172" t="s">
        <v>96</v>
      </c>
      <c r="B29" s="21"/>
      <c r="C29" s="21"/>
      <c r="D29" s="350"/>
    </row>
    <row r="30" spans="1:4" ht="15" x14ac:dyDescent="0.3">
      <c r="A30" s="21"/>
      <c r="B30" s="21"/>
      <c r="C30" s="21"/>
      <c r="D30" s="350"/>
    </row>
    <row r="31" spans="1:4" ht="15" x14ac:dyDescent="0.3">
      <c r="A31" s="21"/>
      <c r="B31" s="21"/>
      <c r="C31" s="21"/>
      <c r="D31" s="351"/>
    </row>
    <row r="32" spans="1:4" ht="15" x14ac:dyDescent="0.3">
      <c r="B32" s="172" t="s">
        <v>215</v>
      </c>
      <c r="C32" s="21"/>
      <c r="D32" s="351"/>
    </row>
    <row r="33" spans="2:4" ht="15" x14ac:dyDescent="0.3">
      <c r="B33" s="21" t="s">
        <v>214</v>
      </c>
      <c r="C33" s="21"/>
      <c r="D33" s="351"/>
    </row>
    <row r="34" spans="2:4" x14ac:dyDescent="0.2">
      <c r="B34" s="352" t="s">
        <v>103</v>
      </c>
      <c r="D34" s="353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8">
        <v>40907</v>
      </c>
      <c r="C2" t="s">
        <v>164</v>
      </c>
      <c r="E2" t="s">
        <v>191</v>
      </c>
      <c r="G2" s="59" t="s">
        <v>196</v>
      </c>
    </row>
    <row r="3" spans="1:7" ht="15" x14ac:dyDescent="0.2">
      <c r="A3" s="58">
        <v>40908</v>
      </c>
      <c r="C3" t="s">
        <v>165</v>
      </c>
      <c r="E3" t="s">
        <v>192</v>
      </c>
      <c r="G3" s="59" t="s">
        <v>197</v>
      </c>
    </row>
    <row r="4" spans="1:7" ht="15" x14ac:dyDescent="0.2">
      <c r="A4" s="58">
        <v>40909</v>
      </c>
      <c r="C4" t="s">
        <v>166</v>
      </c>
      <c r="E4" t="s">
        <v>193</v>
      </c>
      <c r="G4" s="59" t="s">
        <v>198</v>
      </c>
    </row>
    <row r="5" spans="1:7" x14ac:dyDescent="0.2">
      <c r="A5" s="58">
        <v>40910</v>
      </c>
      <c r="C5" t="s">
        <v>167</v>
      </c>
      <c r="E5" t="s">
        <v>194</v>
      </c>
    </row>
    <row r="6" spans="1:7" x14ac:dyDescent="0.2">
      <c r="A6" s="58">
        <v>40911</v>
      </c>
      <c r="C6" t="s">
        <v>168</v>
      </c>
    </row>
    <row r="7" spans="1:7" x14ac:dyDescent="0.2">
      <c r="A7" s="58">
        <v>40912</v>
      </c>
      <c r="C7" t="s">
        <v>169</v>
      </c>
    </row>
    <row r="8" spans="1:7" x14ac:dyDescent="0.2">
      <c r="A8" s="58">
        <v>40913</v>
      </c>
      <c r="C8" t="s">
        <v>170</v>
      </c>
    </row>
    <row r="9" spans="1:7" x14ac:dyDescent="0.2">
      <c r="A9" s="58">
        <v>40914</v>
      </c>
      <c r="C9" t="s">
        <v>171</v>
      </c>
    </row>
    <row r="10" spans="1:7" x14ac:dyDescent="0.2">
      <c r="A10" s="58">
        <v>40915</v>
      </c>
      <c r="C10" t="s">
        <v>172</v>
      </c>
    </row>
    <row r="11" spans="1:7" x14ac:dyDescent="0.2">
      <c r="A11" s="58">
        <v>40916</v>
      </c>
      <c r="C11" t="s">
        <v>173</v>
      </c>
    </row>
    <row r="12" spans="1:7" x14ac:dyDescent="0.2">
      <c r="A12" s="58">
        <v>40917</v>
      </c>
      <c r="C12" t="s">
        <v>174</v>
      </c>
    </row>
    <row r="13" spans="1:7" x14ac:dyDescent="0.2">
      <c r="A13" s="58">
        <v>40918</v>
      </c>
      <c r="C13" t="s">
        <v>175</v>
      </c>
    </row>
    <row r="14" spans="1:7" x14ac:dyDescent="0.2">
      <c r="A14" s="58">
        <v>40919</v>
      </c>
      <c r="C14" t="s">
        <v>176</v>
      </c>
    </row>
    <row r="15" spans="1:7" x14ac:dyDescent="0.2">
      <c r="A15" s="58">
        <v>40920</v>
      </c>
      <c r="C15" t="s">
        <v>177</v>
      </c>
    </row>
    <row r="16" spans="1:7" x14ac:dyDescent="0.2">
      <c r="A16" s="58">
        <v>40921</v>
      </c>
      <c r="C16" t="s">
        <v>178</v>
      </c>
    </row>
    <row r="17" spans="1:3" x14ac:dyDescent="0.2">
      <c r="A17" s="58">
        <v>40922</v>
      </c>
      <c r="C17" t="s">
        <v>179</v>
      </c>
    </row>
    <row r="18" spans="1:3" x14ac:dyDescent="0.2">
      <c r="A18" s="58">
        <v>40923</v>
      </c>
      <c r="C18" t="s">
        <v>180</v>
      </c>
    </row>
    <row r="19" spans="1:3" x14ac:dyDescent="0.2">
      <c r="A19" s="58">
        <v>40924</v>
      </c>
      <c r="C19" t="s">
        <v>181</v>
      </c>
    </row>
    <row r="20" spans="1:3" x14ac:dyDescent="0.2">
      <c r="A20" s="58">
        <v>40925</v>
      </c>
      <c r="C20" t="s">
        <v>182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9" sqref="C9"/>
    </sheetView>
  </sheetViews>
  <sheetFormatPr defaultRowHeight="15" x14ac:dyDescent="0.3"/>
  <cols>
    <col min="1" max="1" width="14.28515625" style="21" bestFit="1" customWidth="1"/>
    <col min="2" max="2" width="80" style="19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6" t="s">
        <v>216</v>
      </c>
      <c r="B1" s="195"/>
      <c r="C1" s="379" t="s">
        <v>97</v>
      </c>
      <c r="D1" s="379"/>
      <c r="E1" s="102"/>
    </row>
    <row r="2" spans="1:12" s="6" customFormat="1" x14ac:dyDescent="0.3">
      <c r="A2" s="68" t="s">
        <v>104</v>
      </c>
      <c r="B2" s="195"/>
      <c r="C2" s="380" t="str">
        <f>'ფორმა N1'!L2</f>
        <v>10/22/2017-11/12/2017</v>
      </c>
      <c r="D2" s="381"/>
      <c r="E2" s="102"/>
    </row>
    <row r="3" spans="1:12" s="6" customFormat="1" x14ac:dyDescent="0.3">
      <c r="A3" s="68"/>
      <c r="B3" s="195"/>
      <c r="C3" s="67"/>
      <c r="D3" s="67"/>
      <c r="E3" s="102"/>
    </row>
    <row r="4" spans="1:12" s="2" customFormat="1" x14ac:dyDescent="0.3">
      <c r="A4" s="317" t="s">
        <v>218</v>
      </c>
      <c r="B4" s="196"/>
      <c r="C4" s="68"/>
      <c r="D4" s="68"/>
      <c r="E4" s="99"/>
      <c r="L4" s="6"/>
    </row>
    <row r="5" spans="1:12" s="2" customFormat="1" x14ac:dyDescent="0.3">
      <c r="A5" s="108" t="str">
        <f>'ფორმა N1'!A5</f>
        <v>კონსტანტინე შარაშენიძე (პ.N 33001010006)</v>
      </c>
      <c r="B5" s="197"/>
      <c r="C5" s="57"/>
      <c r="D5" s="57"/>
      <c r="E5" s="99"/>
    </row>
    <row r="6" spans="1:12" s="2" customFormat="1" x14ac:dyDescent="0.3">
      <c r="A6" s="69"/>
      <c r="B6" s="196"/>
      <c r="C6" s="68"/>
      <c r="D6" s="68"/>
      <c r="E6" s="99"/>
    </row>
    <row r="7" spans="1:12" s="6" customFormat="1" ht="18" x14ac:dyDescent="0.3">
      <c r="A7" s="92"/>
      <c r="B7" s="101"/>
      <c r="C7" s="70"/>
      <c r="D7" s="70"/>
      <c r="E7" s="102"/>
    </row>
    <row r="8" spans="1:12" s="6" customFormat="1" ht="30" x14ac:dyDescent="0.3">
      <c r="A8" s="97" t="s">
        <v>64</v>
      </c>
      <c r="B8" s="71" t="s">
        <v>203</v>
      </c>
      <c r="C8" s="71" t="s">
        <v>66</v>
      </c>
      <c r="D8" s="71" t="s">
        <v>67</v>
      </c>
      <c r="E8" s="102"/>
      <c r="F8" s="20"/>
    </row>
    <row r="9" spans="1:12" s="7" customFormat="1" x14ac:dyDescent="0.3">
      <c r="A9" s="193">
        <v>1</v>
      </c>
      <c r="B9" s="193" t="s">
        <v>65</v>
      </c>
      <c r="C9" s="77">
        <f>SUM(C10,C26)</f>
        <v>500</v>
      </c>
      <c r="D9" s="77">
        <f>SUM(D10,D26)</f>
        <v>0</v>
      </c>
      <c r="E9" s="102"/>
    </row>
    <row r="10" spans="1:12" s="7" customFormat="1" x14ac:dyDescent="0.3">
      <c r="A10" s="79">
        <v>1.1000000000000001</v>
      </c>
      <c r="B10" s="79" t="s">
        <v>69</v>
      </c>
      <c r="C10" s="77">
        <f>SUM(C11,C12,C16,C19,C24,C25)</f>
        <v>0</v>
      </c>
      <c r="D10" s="77">
        <f>SUM(D11,D12,D16,D19,D24,D25)</f>
        <v>0</v>
      </c>
      <c r="E10" s="102"/>
    </row>
    <row r="11" spans="1:12" s="9" customFormat="1" ht="18" x14ac:dyDescent="0.3">
      <c r="A11" s="80" t="s">
        <v>30</v>
      </c>
      <c r="B11" s="80" t="s">
        <v>68</v>
      </c>
      <c r="C11" s="8"/>
      <c r="D11" s="8"/>
      <c r="E11" s="102"/>
    </row>
    <row r="12" spans="1:12" s="10" customFormat="1" x14ac:dyDescent="0.3">
      <c r="A12" s="80" t="s">
        <v>31</v>
      </c>
      <c r="B12" s="80" t="s">
        <v>246</v>
      </c>
      <c r="C12" s="98">
        <f>SUM(C13:C15)</f>
        <v>0</v>
      </c>
      <c r="D12" s="98">
        <f>SUM(D13:D15)</f>
        <v>0</v>
      </c>
      <c r="E12" s="102"/>
    </row>
    <row r="13" spans="1:12" s="3" customFormat="1" x14ac:dyDescent="0.3">
      <c r="A13" s="89" t="s">
        <v>70</v>
      </c>
      <c r="B13" s="89" t="s">
        <v>249</v>
      </c>
      <c r="C13" s="8">
        <v>0</v>
      </c>
      <c r="D13" s="8">
        <v>0</v>
      </c>
      <c r="E13" s="102"/>
    </row>
    <row r="14" spans="1:12" s="3" customFormat="1" x14ac:dyDescent="0.3">
      <c r="A14" s="89" t="s">
        <v>388</v>
      </c>
      <c r="B14" s="89" t="s">
        <v>387</v>
      </c>
      <c r="C14" s="8"/>
      <c r="D14" s="8"/>
      <c r="E14" s="102"/>
    </row>
    <row r="15" spans="1:12" s="3" customFormat="1" x14ac:dyDescent="0.3">
      <c r="A15" s="89" t="s">
        <v>389</v>
      </c>
      <c r="B15" s="89" t="s">
        <v>86</v>
      </c>
      <c r="C15" s="8"/>
      <c r="D15" s="8"/>
      <c r="E15" s="102"/>
    </row>
    <row r="16" spans="1:12" s="3" customFormat="1" x14ac:dyDescent="0.3">
      <c r="A16" s="80" t="s">
        <v>71</v>
      </c>
      <c r="B16" s="80" t="s">
        <v>72</v>
      </c>
      <c r="C16" s="98">
        <f>SUM(C17:C18)</f>
        <v>0</v>
      </c>
      <c r="D16" s="98">
        <f>SUM(D17:D18)</f>
        <v>0</v>
      </c>
      <c r="E16" s="102"/>
    </row>
    <row r="17" spans="1:5" s="3" customFormat="1" x14ac:dyDescent="0.3">
      <c r="A17" s="89" t="s">
        <v>73</v>
      </c>
      <c r="B17" s="89" t="s">
        <v>75</v>
      </c>
      <c r="C17" s="8"/>
      <c r="D17" s="8"/>
      <c r="E17" s="102"/>
    </row>
    <row r="18" spans="1:5" s="3" customFormat="1" ht="30" x14ac:dyDescent="0.3">
      <c r="A18" s="89" t="s">
        <v>74</v>
      </c>
      <c r="B18" s="89" t="s">
        <v>98</v>
      </c>
      <c r="C18" s="8"/>
      <c r="D18" s="8"/>
      <c r="E18" s="102"/>
    </row>
    <row r="19" spans="1:5" s="3" customFormat="1" x14ac:dyDescent="0.3">
      <c r="A19" s="80" t="s">
        <v>76</v>
      </c>
      <c r="B19" s="80" t="s">
        <v>323</v>
      </c>
      <c r="C19" s="98">
        <f>SUM(C20:C23)</f>
        <v>0</v>
      </c>
      <c r="D19" s="98">
        <f>SUM(D20:D23)</f>
        <v>0</v>
      </c>
      <c r="E19" s="102"/>
    </row>
    <row r="20" spans="1:5" s="3" customFormat="1" x14ac:dyDescent="0.3">
      <c r="A20" s="89" t="s">
        <v>77</v>
      </c>
      <c r="B20" s="89" t="s">
        <v>78</v>
      </c>
      <c r="C20" s="8"/>
      <c r="D20" s="8"/>
      <c r="E20" s="102"/>
    </row>
    <row r="21" spans="1:5" s="3" customFormat="1" ht="30" x14ac:dyDescent="0.3">
      <c r="A21" s="89" t="s">
        <v>81</v>
      </c>
      <c r="B21" s="89" t="s">
        <v>79</v>
      </c>
      <c r="C21" s="8"/>
      <c r="D21" s="8"/>
      <c r="E21" s="102"/>
    </row>
    <row r="22" spans="1:5" s="3" customFormat="1" x14ac:dyDescent="0.3">
      <c r="A22" s="89" t="s">
        <v>82</v>
      </c>
      <c r="B22" s="89" t="s">
        <v>80</v>
      </c>
      <c r="C22" s="8"/>
      <c r="D22" s="8"/>
      <c r="E22" s="102"/>
    </row>
    <row r="23" spans="1:5" s="3" customFormat="1" x14ac:dyDescent="0.3">
      <c r="A23" s="89" t="s">
        <v>83</v>
      </c>
      <c r="B23" s="89" t="s">
        <v>335</v>
      </c>
      <c r="C23" s="8"/>
      <c r="D23" s="8"/>
      <c r="E23" s="102"/>
    </row>
    <row r="24" spans="1:5" s="3" customFormat="1" x14ac:dyDescent="0.3">
      <c r="A24" s="80" t="s">
        <v>84</v>
      </c>
      <c r="B24" s="80" t="s">
        <v>336</v>
      </c>
      <c r="C24" s="206"/>
      <c r="D24" s="8"/>
      <c r="E24" s="102"/>
    </row>
    <row r="25" spans="1:5" s="3" customFormat="1" x14ac:dyDescent="0.3">
      <c r="A25" s="80" t="s">
        <v>205</v>
      </c>
      <c r="B25" s="80" t="s">
        <v>342</v>
      </c>
      <c r="C25" s="8"/>
      <c r="D25" s="8"/>
      <c r="E25" s="102"/>
    </row>
    <row r="26" spans="1:5" x14ac:dyDescent="0.3">
      <c r="A26" s="79">
        <v>1.2</v>
      </c>
      <c r="B26" s="79" t="s">
        <v>85</v>
      </c>
      <c r="C26" s="77">
        <f>SUM(C27,C35)</f>
        <v>500</v>
      </c>
      <c r="D26" s="77">
        <f>SUM(D27,D35)</f>
        <v>0</v>
      </c>
      <c r="E26" s="102"/>
    </row>
    <row r="27" spans="1:5" x14ac:dyDescent="0.3">
      <c r="A27" s="80" t="s">
        <v>32</v>
      </c>
      <c r="B27" s="80" t="s">
        <v>249</v>
      </c>
      <c r="C27" s="98">
        <f>SUM(C28:C30)</f>
        <v>500</v>
      </c>
      <c r="D27" s="98">
        <f>SUM(D28:D30)</f>
        <v>0</v>
      </c>
      <c r="E27" s="102"/>
    </row>
    <row r="28" spans="1:5" x14ac:dyDescent="0.3">
      <c r="A28" s="194" t="s">
        <v>87</v>
      </c>
      <c r="B28" s="194" t="s">
        <v>247</v>
      </c>
      <c r="C28" s="8">
        <v>500</v>
      </c>
      <c r="D28" s="8"/>
      <c r="E28" s="102"/>
    </row>
    <row r="29" spans="1:5" x14ac:dyDescent="0.3">
      <c r="A29" s="194" t="s">
        <v>88</v>
      </c>
      <c r="B29" s="194" t="s">
        <v>250</v>
      </c>
      <c r="C29" s="8"/>
      <c r="D29" s="8"/>
      <c r="E29" s="102"/>
    </row>
    <row r="30" spans="1:5" x14ac:dyDescent="0.3">
      <c r="A30" s="194" t="s">
        <v>344</v>
      </c>
      <c r="B30" s="194" t="s">
        <v>248</v>
      </c>
      <c r="C30" s="8"/>
      <c r="D30" s="8"/>
      <c r="E30" s="102"/>
    </row>
    <row r="31" spans="1:5" x14ac:dyDescent="0.3">
      <c r="A31" s="80" t="s">
        <v>33</v>
      </c>
      <c r="B31" s="80" t="s">
        <v>387</v>
      </c>
      <c r="C31" s="98">
        <f>SUM(C32:C34)</f>
        <v>0</v>
      </c>
      <c r="D31" s="98">
        <f>SUM(D32:D34)</f>
        <v>0</v>
      </c>
      <c r="E31" s="102"/>
    </row>
    <row r="32" spans="1:5" x14ac:dyDescent="0.3">
      <c r="A32" s="194" t="s">
        <v>12</v>
      </c>
      <c r="B32" s="194" t="s">
        <v>390</v>
      </c>
      <c r="C32" s="8"/>
      <c r="D32" s="8"/>
      <c r="E32" s="102"/>
    </row>
    <row r="33" spans="1:9" x14ac:dyDescent="0.3">
      <c r="A33" s="194" t="s">
        <v>13</v>
      </c>
      <c r="B33" s="194" t="s">
        <v>391</v>
      </c>
      <c r="C33" s="8"/>
      <c r="D33" s="8"/>
      <c r="E33" s="102"/>
    </row>
    <row r="34" spans="1:9" x14ac:dyDescent="0.3">
      <c r="A34" s="194" t="s">
        <v>225</v>
      </c>
      <c r="B34" s="194" t="s">
        <v>392</v>
      </c>
      <c r="C34" s="8"/>
      <c r="D34" s="8"/>
      <c r="E34" s="102"/>
    </row>
    <row r="35" spans="1:9" s="22" customFormat="1" x14ac:dyDescent="0.3">
      <c r="A35" s="80" t="s">
        <v>34</v>
      </c>
      <c r="B35" s="203" t="s">
        <v>341</v>
      </c>
      <c r="C35" s="8"/>
      <c r="D35" s="8"/>
    </row>
    <row r="36" spans="1:9" s="2" customFormat="1" x14ac:dyDescent="0.3">
      <c r="A36" s="1"/>
      <c r="B36" s="198"/>
      <c r="E36" s="5"/>
    </row>
    <row r="37" spans="1:9" s="2" customFormat="1" x14ac:dyDescent="0.3">
      <c r="B37" s="19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2" t="s">
        <v>96</v>
      </c>
      <c r="B40" s="198"/>
      <c r="E40" s="5"/>
    </row>
    <row r="41" spans="1:9" s="2" customFormat="1" x14ac:dyDescent="0.3">
      <c r="B41" s="198"/>
      <c r="E41"/>
      <c r="F41"/>
      <c r="G41"/>
      <c r="H41"/>
      <c r="I41"/>
    </row>
    <row r="42" spans="1:9" s="2" customFormat="1" x14ac:dyDescent="0.3">
      <c r="B42" s="198"/>
      <c r="D42" s="12"/>
      <c r="E42"/>
      <c r="F42"/>
      <c r="G42"/>
      <c r="H42"/>
      <c r="I42"/>
    </row>
    <row r="43" spans="1:9" s="2" customFormat="1" x14ac:dyDescent="0.3">
      <c r="A43"/>
      <c r="B43" s="200" t="s">
        <v>339</v>
      </c>
      <c r="D43" s="12"/>
      <c r="E43"/>
      <c r="F43"/>
      <c r="G43"/>
      <c r="H43"/>
      <c r="I43"/>
    </row>
    <row r="44" spans="1:9" s="2" customFormat="1" x14ac:dyDescent="0.3">
      <c r="A44"/>
      <c r="B44" s="198" t="s">
        <v>214</v>
      </c>
      <c r="D44" s="12"/>
      <c r="E44"/>
      <c r="F44"/>
      <c r="G44"/>
      <c r="H44"/>
      <c r="I44"/>
    </row>
    <row r="45" spans="1:9" customFormat="1" ht="12.75" x14ac:dyDescent="0.2">
      <c r="B45" s="201" t="s">
        <v>103</v>
      </c>
    </row>
    <row r="46" spans="1:9" customFormat="1" ht="12.75" x14ac:dyDescent="0.2">
      <c r="B46" s="20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64" sqref="C6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6" t="s">
        <v>243</v>
      </c>
      <c r="B1" s="103"/>
      <c r="C1" s="379" t="s">
        <v>97</v>
      </c>
      <c r="D1" s="379"/>
      <c r="E1" s="131"/>
    </row>
    <row r="2" spans="1:12" x14ac:dyDescent="0.3">
      <c r="A2" s="68" t="s">
        <v>104</v>
      </c>
      <c r="B2" s="103"/>
      <c r="C2" s="382" t="str">
        <f>'ფორმა N1'!L2</f>
        <v>10/22/2017-11/12/2017</v>
      </c>
      <c r="D2" s="383"/>
      <c r="E2" s="131"/>
    </row>
    <row r="3" spans="1:12" x14ac:dyDescent="0.3">
      <c r="A3" s="68"/>
      <c r="B3" s="103"/>
      <c r="C3" s="298"/>
      <c r="D3" s="298"/>
      <c r="E3" s="131"/>
    </row>
    <row r="4" spans="1:12" s="2" customFormat="1" x14ac:dyDescent="0.3">
      <c r="A4" s="69" t="s">
        <v>218</v>
      </c>
      <c r="B4" s="69"/>
      <c r="C4" s="68"/>
      <c r="D4" s="68"/>
      <c r="E4" s="99"/>
      <c r="L4" s="21"/>
    </row>
    <row r="5" spans="1:12" s="2" customFormat="1" x14ac:dyDescent="0.3">
      <c r="A5" s="108" t="str">
        <f>'ფორმა N1'!A5</f>
        <v>კონსტანტინე შარაშენიძე (პ.N 33001010006)</v>
      </c>
      <c r="B5" s="100"/>
      <c r="C5" s="57"/>
      <c r="D5" s="57"/>
      <c r="E5" s="99"/>
    </row>
    <row r="6" spans="1:12" s="2" customFormat="1" x14ac:dyDescent="0.3">
      <c r="A6" s="69"/>
      <c r="B6" s="69"/>
      <c r="C6" s="68"/>
      <c r="D6" s="68"/>
      <c r="E6" s="99"/>
    </row>
    <row r="7" spans="1:12" s="6" customFormat="1" x14ac:dyDescent="0.3">
      <c r="A7" s="297"/>
      <c r="B7" s="297"/>
      <c r="C7" s="70"/>
      <c r="D7" s="70"/>
      <c r="E7" s="132"/>
    </row>
    <row r="8" spans="1:12" s="6" customFormat="1" ht="30" x14ac:dyDescent="0.3">
      <c r="A8" s="97" t="s">
        <v>64</v>
      </c>
      <c r="B8" s="71" t="s">
        <v>11</v>
      </c>
      <c r="C8" s="71" t="s">
        <v>10</v>
      </c>
      <c r="D8" s="71" t="s">
        <v>9</v>
      </c>
      <c r="E8" s="132"/>
    </row>
    <row r="9" spans="1:12" s="9" customFormat="1" ht="18" x14ac:dyDescent="0.2">
      <c r="A9" s="13">
        <v>1</v>
      </c>
      <c r="B9" s="13" t="s">
        <v>57</v>
      </c>
      <c r="C9" s="74">
        <f>SUM(C10,C13,C53,C56,C57,C58,C75)</f>
        <v>42</v>
      </c>
      <c r="D9" s="74">
        <f>SUM(D10,D13,D53,D56,D57,D58,D64,D71,D72)</f>
        <v>42</v>
      </c>
      <c r="E9" s="133"/>
    </row>
    <row r="10" spans="1:12" s="9" customFormat="1" ht="18" x14ac:dyDescent="0.2">
      <c r="A10" s="14">
        <v>1.1000000000000001</v>
      </c>
      <c r="B10" s="14" t="s">
        <v>58</v>
      </c>
      <c r="C10" s="76">
        <f>SUM(C11:C12)</f>
        <v>0</v>
      </c>
      <c r="D10" s="76">
        <f>SUM(D11:D12)</f>
        <v>0</v>
      </c>
      <c r="E10" s="133"/>
    </row>
    <row r="11" spans="1:12" s="9" customFormat="1" ht="16.5" customHeight="1" x14ac:dyDescent="0.2">
      <c r="A11" s="16" t="s">
        <v>30</v>
      </c>
      <c r="B11" s="16" t="s">
        <v>59</v>
      </c>
      <c r="C11" s="31"/>
      <c r="D11" s="32"/>
      <c r="E11" s="133"/>
    </row>
    <row r="12" spans="1:12" ht="16.5" customHeight="1" x14ac:dyDescent="0.3">
      <c r="A12" s="16" t="s">
        <v>31</v>
      </c>
      <c r="B12" s="16" t="s">
        <v>0</v>
      </c>
      <c r="C12" s="31"/>
      <c r="D12" s="32"/>
      <c r="E12" s="131"/>
    </row>
    <row r="13" spans="1:12" x14ac:dyDescent="0.3">
      <c r="A13" s="14">
        <v>1.2</v>
      </c>
      <c r="B13" s="14" t="s">
        <v>60</v>
      </c>
      <c r="C13" s="76">
        <f>SUM(C14,C17,C29:C32,C35,C36,C43,C44,C45,C46,C47,C51,C52)</f>
        <v>42</v>
      </c>
      <c r="D13" s="76">
        <f>SUM(D14,D17,D29:D32,D35,D36,D43,D44,D45,D46,D47,D51,D52)</f>
        <v>42</v>
      </c>
      <c r="E13" s="131"/>
    </row>
    <row r="14" spans="1:12" x14ac:dyDescent="0.3">
      <c r="A14" s="16" t="s">
        <v>32</v>
      </c>
      <c r="B14" s="16" t="s">
        <v>1</v>
      </c>
      <c r="C14" s="75">
        <f>SUM(C15:C16)</f>
        <v>0</v>
      </c>
      <c r="D14" s="75">
        <f>SUM(D15:D16)</f>
        <v>0</v>
      </c>
      <c r="E14" s="131"/>
    </row>
    <row r="15" spans="1:12" ht="17.25" customHeight="1" x14ac:dyDescent="0.3">
      <c r="A15" s="17" t="s">
        <v>87</v>
      </c>
      <c r="B15" s="17" t="s">
        <v>61</v>
      </c>
      <c r="C15" s="33"/>
      <c r="D15" s="34"/>
      <c r="E15" s="131"/>
    </row>
    <row r="16" spans="1:12" ht="17.25" customHeight="1" x14ac:dyDescent="0.3">
      <c r="A16" s="17" t="s">
        <v>88</v>
      </c>
      <c r="B16" s="17" t="s">
        <v>62</v>
      </c>
      <c r="C16" s="33"/>
      <c r="D16" s="34"/>
      <c r="E16" s="131"/>
    </row>
    <row r="17" spans="1:5" x14ac:dyDescent="0.3">
      <c r="A17" s="16" t="s">
        <v>33</v>
      </c>
      <c r="B17" s="16" t="s">
        <v>2</v>
      </c>
      <c r="C17" s="75">
        <f>SUM(C18:C23,C28)</f>
        <v>0</v>
      </c>
      <c r="D17" s="75">
        <f>SUM(D18:D23,D28)</f>
        <v>0</v>
      </c>
      <c r="E17" s="131"/>
    </row>
    <row r="18" spans="1:5" ht="30" x14ac:dyDescent="0.3">
      <c r="A18" s="17" t="s">
        <v>12</v>
      </c>
      <c r="B18" s="17" t="s">
        <v>204</v>
      </c>
      <c r="C18" s="35"/>
      <c r="D18" s="36"/>
      <c r="E18" s="131"/>
    </row>
    <row r="19" spans="1:5" x14ac:dyDescent="0.3">
      <c r="A19" s="17" t="s">
        <v>13</v>
      </c>
      <c r="B19" s="17" t="s">
        <v>14</v>
      </c>
      <c r="C19" s="35"/>
      <c r="D19" s="37"/>
      <c r="E19" s="131"/>
    </row>
    <row r="20" spans="1:5" ht="30" x14ac:dyDescent="0.3">
      <c r="A20" s="17" t="s">
        <v>225</v>
      </c>
      <c r="B20" s="17" t="s">
        <v>22</v>
      </c>
      <c r="C20" s="35"/>
      <c r="D20" s="38"/>
      <c r="E20" s="131"/>
    </row>
    <row r="21" spans="1:5" x14ac:dyDescent="0.3">
      <c r="A21" s="17" t="s">
        <v>226</v>
      </c>
      <c r="B21" s="17" t="s">
        <v>15</v>
      </c>
      <c r="C21" s="35"/>
      <c r="D21" s="38"/>
      <c r="E21" s="131"/>
    </row>
    <row r="22" spans="1:5" x14ac:dyDescent="0.3">
      <c r="A22" s="17" t="s">
        <v>227</v>
      </c>
      <c r="B22" s="17" t="s">
        <v>16</v>
      </c>
      <c r="C22" s="35"/>
      <c r="D22" s="38"/>
      <c r="E22" s="131"/>
    </row>
    <row r="23" spans="1:5" x14ac:dyDescent="0.3">
      <c r="A23" s="17" t="s">
        <v>228</v>
      </c>
      <c r="B23" s="17" t="s">
        <v>17</v>
      </c>
      <c r="C23" s="106">
        <f>SUM(C24:C27)</f>
        <v>0</v>
      </c>
      <c r="D23" s="106">
        <f>SUM(D24:D27)</f>
        <v>0</v>
      </c>
      <c r="E23" s="131"/>
    </row>
    <row r="24" spans="1:5" ht="16.5" customHeight="1" x14ac:dyDescent="0.3">
      <c r="A24" s="18" t="s">
        <v>229</v>
      </c>
      <c r="B24" s="18" t="s">
        <v>18</v>
      </c>
      <c r="C24" s="35"/>
      <c r="D24" s="38"/>
      <c r="E24" s="131"/>
    </row>
    <row r="25" spans="1:5" ht="16.5" customHeight="1" x14ac:dyDescent="0.3">
      <c r="A25" s="18" t="s">
        <v>230</v>
      </c>
      <c r="B25" s="18" t="s">
        <v>19</v>
      </c>
      <c r="C25" s="35"/>
      <c r="D25" s="38"/>
      <c r="E25" s="131"/>
    </row>
    <row r="26" spans="1:5" ht="16.5" customHeight="1" x14ac:dyDescent="0.3">
      <c r="A26" s="18" t="s">
        <v>231</v>
      </c>
      <c r="B26" s="18" t="s">
        <v>20</v>
      </c>
      <c r="C26" s="35"/>
      <c r="D26" s="38"/>
      <c r="E26" s="131"/>
    </row>
    <row r="27" spans="1:5" ht="16.5" customHeight="1" x14ac:dyDescent="0.3">
      <c r="A27" s="18" t="s">
        <v>232</v>
      </c>
      <c r="B27" s="18" t="s">
        <v>23</v>
      </c>
      <c r="C27" s="35"/>
      <c r="D27" s="39"/>
      <c r="E27" s="131"/>
    </row>
    <row r="28" spans="1:5" x14ac:dyDescent="0.3">
      <c r="A28" s="17" t="s">
        <v>233</v>
      </c>
      <c r="B28" s="17" t="s">
        <v>21</v>
      </c>
      <c r="C28" s="35"/>
      <c r="D28" s="39"/>
      <c r="E28" s="131"/>
    </row>
    <row r="29" spans="1:5" x14ac:dyDescent="0.3">
      <c r="A29" s="16" t="s">
        <v>34</v>
      </c>
      <c r="B29" s="16" t="s">
        <v>3</v>
      </c>
      <c r="C29" s="31"/>
      <c r="D29" s="32"/>
      <c r="E29" s="131"/>
    </row>
    <row r="30" spans="1:5" x14ac:dyDescent="0.3">
      <c r="A30" s="16" t="s">
        <v>35</v>
      </c>
      <c r="B30" s="16" t="s">
        <v>4</v>
      </c>
      <c r="C30" s="31"/>
      <c r="D30" s="32"/>
      <c r="E30" s="131"/>
    </row>
    <row r="31" spans="1:5" x14ac:dyDescent="0.3">
      <c r="A31" s="16" t="s">
        <v>36</v>
      </c>
      <c r="B31" s="16" t="s">
        <v>5</v>
      </c>
      <c r="C31" s="31"/>
      <c r="D31" s="32"/>
      <c r="E31" s="131"/>
    </row>
    <row r="32" spans="1:5" x14ac:dyDescent="0.3">
      <c r="A32" s="16" t="s">
        <v>37</v>
      </c>
      <c r="B32" s="16" t="s">
        <v>63</v>
      </c>
      <c r="C32" s="75">
        <f>SUM(C33:C34)</f>
        <v>0</v>
      </c>
      <c r="D32" s="75">
        <f>SUM(D33:D34)</f>
        <v>0</v>
      </c>
      <c r="E32" s="131"/>
    </row>
    <row r="33" spans="1:5" x14ac:dyDescent="0.3">
      <c r="A33" s="17" t="s">
        <v>234</v>
      </c>
      <c r="B33" s="17" t="s">
        <v>56</v>
      </c>
      <c r="C33" s="31"/>
      <c r="D33" s="32"/>
      <c r="E33" s="131"/>
    </row>
    <row r="34" spans="1:5" x14ac:dyDescent="0.3">
      <c r="A34" s="17" t="s">
        <v>235</v>
      </c>
      <c r="B34" s="17" t="s">
        <v>55</v>
      </c>
      <c r="C34" s="31"/>
      <c r="D34" s="32"/>
      <c r="E34" s="131"/>
    </row>
    <row r="35" spans="1:5" x14ac:dyDescent="0.3">
      <c r="A35" s="16" t="s">
        <v>38</v>
      </c>
      <c r="B35" s="16" t="s">
        <v>49</v>
      </c>
      <c r="C35" s="31">
        <v>2</v>
      </c>
      <c r="D35" s="32">
        <v>2</v>
      </c>
      <c r="E35" s="131"/>
    </row>
    <row r="36" spans="1:5" x14ac:dyDescent="0.3">
      <c r="A36" s="16" t="s">
        <v>39</v>
      </c>
      <c r="B36" s="16" t="s">
        <v>282</v>
      </c>
      <c r="C36" s="75">
        <f>SUM(C37:C42)</f>
        <v>40</v>
      </c>
      <c r="D36" s="75">
        <f>SUM(D37:D42)</f>
        <v>40</v>
      </c>
      <c r="E36" s="131"/>
    </row>
    <row r="37" spans="1:5" x14ac:dyDescent="0.3">
      <c r="A37" s="17" t="s">
        <v>279</v>
      </c>
      <c r="B37" s="17" t="s">
        <v>283</v>
      </c>
      <c r="C37" s="31"/>
      <c r="D37" s="31"/>
      <c r="E37" s="131"/>
    </row>
    <row r="38" spans="1:5" x14ac:dyDescent="0.3">
      <c r="A38" s="17" t="s">
        <v>280</v>
      </c>
      <c r="B38" s="17" t="s">
        <v>284</v>
      </c>
      <c r="C38" s="31">
        <v>40</v>
      </c>
      <c r="D38" s="31">
        <v>40</v>
      </c>
      <c r="E38" s="131"/>
    </row>
    <row r="39" spans="1:5" x14ac:dyDescent="0.3">
      <c r="A39" s="17" t="s">
        <v>281</v>
      </c>
      <c r="B39" s="17" t="s">
        <v>287</v>
      </c>
      <c r="C39" s="31"/>
      <c r="D39" s="32"/>
      <c r="E39" s="131"/>
    </row>
    <row r="40" spans="1:5" x14ac:dyDescent="0.3">
      <c r="A40" s="17" t="s">
        <v>286</v>
      </c>
      <c r="B40" s="17" t="s">
        <v>288</v>
      </c>
      <c r="C40" s="31"/>
      <c r="D40" s="32"/>
      <c r="E40" s="131"/>
    </row>
    <row r="41" spans="1:5" x14ac:dyDescent="0.3">
      <c r="A41" s="17" t="s">
        <v>289</v>
      </c>
      <c r="B41" s="17" t="s">
        <v>380</v>
      </c>
      <c r="C41" s="31"/>
      <c r="D41" s="32"/>
      <c r="E41" s="131"/>
    </row>
    <row r="42" spans="1:5" x14ac:dyDescent="0.3">
      <c r="A42" s="17" t="s">
        <v>381</v>
      </c>
      <c r="B42" s="17" t="s">
        <v>285</v>
      </c>
      <c r="C42" s="31"/>
      <c r="D42" s="32"/>
      <c r="E42" s="131"/>
    </row>
    <row r="43" spans="1:5" ht="30" x14ac:dyDescent="0.3">
      <c r="A43" s="16" t="s">
        <v>40</v>
      </c>
      <c r="B43" s="16" t="s">
        <v>28</v>
      </c>
      <c r="C43" s="31"/>
      <c r="D43" s="32"/>
      <c r="E43" s="131"/>
    </row>
    <row r="44" spans="1:5" x14ac:dyDescent="0.3">
      <c r="A44" s="16" t="s">
        <v>41</v>
      </c>
      <c r="B44" s="16" t="s">
        <v>24</v>
      </c>
      <c r="C44" s="31"/>
      <c r="D44" s="32"/>
      <c r="E44" s="131"/>
    </row>
    <row r="45" spans="1:5" x14ac:dyDescent="0.3">
      <c r="A45" s="16" t="s">
        <v>42</v>
      </c>
      <c r="B45" s="16" t="s">
        <v>25</v>
      </c>
      <c r="C45" s="31"/>
      <c r="D45" s="32"/>
      <c r="E45" s="131"/>
    </row>
    <row r="46" spans="1:5" x14ac:dyDescent="0.3">
      <c r="A46" s="16" t="s">
        <v>43</v>
      </c>
      <c r="B46" s="16" t="s">
        <v>26</v>
      </c>
      <c r="C46" s="31"/>
      <c r="D46" s="32"/>
      <c r="E46" s="131"/>
    </row>
    <row r="47" spans="1:5" x14ac:dyDescent="0.3">
      <c r="A47" s="16" t="s">
        <v>44</v>
      </c>
      <c r="B47" s="16" t="s">
        <v>238</v>
      </c>
      <c r="C47" s="75">
        <f>SUM(C48:C50)</f>
        <v>0</v>
      </c>
      <c r="D47" s="75">
        <f>SUM(D48:D50)</f>
        <v>0</v>
      </c>
      <c r="E47" s="131"/>
    </row>
    <row r="48" spans="1:5" x14ac:dyDescent="0.3">
      <c r="A48" s="89" t="s">
        <v>294</v>
      </c>
      <c r="B48" s="89" t="s">
        <v>297</v>
      </c>
      <c r="C48" s="31"/>
      <c r="D48" s="32"/>
      <c r="E48" s="131"/>
    </row>
    <row r="49" spans="1:5" x14ac:dyDescent="0.3">
      <c r="A49" s="89" t="s">
        <v>295</v>
      </c>
      <c r="B49" s="89" t="s">
        <v>296</v>
      </c>
      <c r="C49" s="31"/>
      <c r="D49" s="32"/>
      <c r="E49" s="131"/>
    </row>
    <row r="50" spans="1:5" x14ac:dyDescent="0.3">
      <c r="A50" s="89" t="s">
        <v>298</v>
      </c>
      <c r="B50" s="89" t="s">
        <v>299</v>
      </c>
      <c r="C50" s="31"/>
      <c r="D50" s="32"/>
      <c r="E50" s="131"/>
    </row>
    <row r="51" spans="1:5" ht="26.25" customHeight="1" x14ac:dyDescent="0.3">
      <c r="A51" s="16" t="s">
        <v>45</v>
      </c>
      <c r="B51" s="16" t="s">
        <v>29</v>
      </c>
      <c r="C51" s="31"/>
      <c r="D51" s="32"/>
      <c r="E51" s="131"/>
    </row>
    <row r="52" spans="1:5" x14ac:dyDescent="0.3">
      <c r="A52" s="16" t="s">
        <v>46</v>
      </c>
      <c r="B52" s="16" t="s">
        <v>6</v>
      </c>
      <c r="C52" s="31"/>
      <c r="D52" s="32"/>
      <c r="E52" s="131"/>
    </row>
    <row r="53" spans="1:5" ht="30" x14ac:dyDescent="0.3">
      <c r="A53" s="14">
        <v>1.3</v>
      </c>
      <c r="B53" s="79" t="s">
        <v>320</v>
      </c>
      <c r="C53" s="76">
        <f>SUM(C54:C55)</f>
        <v>0</v>
      </c>
      <c r="D53" s="76">
        <f>SUM(D54:D55)</f>
        <v>0</v>
      </c>
      <c r="E53" s="131"/>
    </row>
    <row r="54" spans="1:5" ht="30" x14ac:dyDescent="0.3">
      <c r="A54" s="16" t="s">
        <v>50</v>
      </c>
      <c r="B54" s="16" t="s">
        <v>48</v>
      </c>
      <c r="C54" s="31"/>
      <c r="D54" s="32"/>
      <c r="E54" s="131"/>
    </row>
    <row r="55" spans="1:5" x14ac:dyDescent="0.3">
      <c r="A55" s="16" t="s">
        <v>51</v>
      </c>
      <c r="B55" s="16" t="s">
        <v>47</v>
      </c>
      <c r="C55" s="31"/>
      <c r="D55" s="32"/>
      <c r="E55" s="131"/>
    </row>
    <row r="56" spans="1:5" x14ac:dyDescent="0.3">
      <c r="A56" s="14">
        <v>1.4</v>
      </c>
      <c r="B56" s="14" t="s">
        <v>322</v>
      </c>
      <c r="C56" s="31"/>
      <c r="D56" s="32"/>
      <c r="E56" s="131"/>
    </row>
    <row r="57" spans="1:5" x14ac:dyDescent="0.3">
      <c r="A57" s="14">
        <v>1.5</v>
      </c>
      <c r="B57" s="14" t="s">
        <v>7</v>
      </c>
      <c r="C57" s="35"/>
      <c r="D57" s="38"/>
      <c r="E57" s="131"/>
    </row>
    <row r="58" spans="1:5" x14ac:dyDescent="0.3">
      <c r="A58" s="14">
        <v>1.6</v>
      </c>
      <c r="B58" s="43" t="s">
        <v>8</v>
      </c>
      <c r="C58" s="76">
        <f>SUM(C59:C63)</f>
        <v>0</v>
      </c>
      <c r="D58" s="76">
        <f>SUM(D59:D63)</f>
        <v>0</v>
      </c>
      <c r="E58" s="131"/>
    </row>
    <row r="59" spans="1:5" x14ac:dyDescent="0.3">
      <c r="A59" s="16" t="s">
        <v>239</v>
      </c>
      <c r="B59" s="44" t="s">
        <v>52</v>
      </c>
      <c r="C59" s="35"/>
      <c r="D59" s="38"/>
      <c r="E59" s="131"/>
    </row>
    <row r="60" spans="1:5" ht="30" x14ac:dyDescent="0.3">
      <c r="A60" s="16" t="s">
        <v>240</v>
      </c>
      <c r="B60" s="44" t="s">
        <v>54</v>
      </c>
      <c r="C60" s="35"/>
      <c r="D60" s="38"/>
      <c r="E60" s="131"/>
    </row>
    <row r="61" spans="1:5" x14ac:dyDescent="0.3">
      <c r="A61" s="16" t="s">
        <v>241</v>
      </c>
      <c r="B61" s="44" t="s">
        <v>53</v>
      </c>
      <c r="C61" s="38"/>
      <c r="D61" s="38"/>
      <c r="E61" s="131"/>
    </row>
    <row r="62" spans="1:5" x14ac:dyDescent="0.3">
      <c r="A62" s="16" t="s">
        <v>242</v>
      </c>
      <c r="B62" s="44" t="s">
        <v>27</v>
      </c>
      <c r="C62" s="35"/>
      <c r="D62" s="38"/>
      <c r="E62" s="131"/>
    </row>
    <row r="63" spans="1:5" x14ac:dyDescent="0.3">
      <c r="A63" s="16" t="s">
        <v>265</v>
      </c>
      <c r="B63" s="175" t="s">
        <v>266</v>
      </c>
      <c r="C63" s="35"/>
      <c r="D63" s="176"/>
      <c r="E63" s="131"/>
    </row>
    <row r="64" spans="1:5" x14ac:dyDescent="0.3">
      <c r="A64" s="13">
        <v>2</v>
      </c>
      <c r="B64" s="45" t="s">
        <v>95</v>
      </c>
      <c r="C64" s="210"/>
      <c r="D64" s="107">
        <f>SUM(D65:D70)</f>
        <v>0</v>
      </c>
      <c r="E64" s="131"/>
    </row>
    <row r="65" spans="1:5" x14ac:dyDescent="0.3">
      <c r="A65" s="15">
        <v>2.1</v>
      </c>
      <c r="B65" s="46" t="s">
        <v>89</v>
      </c>
      <c r="C65" s="75"/>
      <c r="D65" s="40"/>
      <c r="E65" s="131"/>
    </row>
    <row r="66" spans="1:5" x14ac:dyDescent="0.3">
      <c r="A66" s="15">
        <v>2.2000000000000002</v>
      </c>
      <c r="B66" s="46" t="s">
        <v>93</v>
      </c>
      <c r="C66" s="75"/>
      <c r="D66" s="41"/>
      <c r="E66" s="131"/>
    </row>
    <row r="67" spans="1:5" x14ac:dyDescent="0.3">
      <c r="A67" s="15">
        <v>2.2999999999999998</v>
      </c>
      <c r="B67" s="46" t="s">
        <v>92</v>
      </c>
      <c r="C67" s="75"/>
      <c r="D67" s="41"/>
      <c r="E67" s="131"/>
    </row>
    <row r="68" spans="1:5" x14ac:dyDescent="0.3">
      <c r="A68" s="15">
        <v>2.4</v>
      </c>
      <c r="B68" s="46" t="s">
        <v>94</v>
      </c>
      <c r="C68" s="75"/>
      <c r="D68" s="41"/>
      <c r="E68" s="131"/>
    </row>
    <row r="69" spans="1:5" x14ac:dyDescent="0.3">
      <c r="A69" s="15">
        <v>2.5</v>
      </c>
      <c r="B69" s="46" t="s">
        <v>90</v>
      </c>
      <c r="C69" s="75"/>
      <c r="D69" s="41"/>
      <c r="E69" s="131"/>
    </row>
    <row r="70" spans="1:5" x14ac:dyDescent="0.3">
      <c r="A70" s="15">
        <v>2.6</v>
      </c>
      <c r="B70" s="46" t="s">
        <v>91</v>
      </c>
      <c r="C70" s="75"/>
      <c r="D70" s="41"/>
      <c r="E70" s="131"/>
    </row>
    <row r="71" spans="1:5" s="2" customFormat="1" x14ac:dyDescent="0.3">
      <c r="A71" s="13">
        <v>3</v>
      </c>
      <c r="B71" s="208" t="s">
        <v>340</v>
      </c>
      <c r="C71" s="77"/>
      <c r="D71" s="209"/>
      <c r="E71" s="96"/>
    </row>
    <row r="72" spans="1:5" s="2" customFormat="1" x14ac:dyDescent="0.3">
      <c r="A72" s="13">
        <v>4</v>
      </c>
      <c r="B72" s="13" t="s">
        <v>206</v>
      </c>
      <c r="C72" s="211">
        <f>SUM(C73:C74)</f>
        <v>0</v>
      </c>
      <c r="D72" s="77">
        <f>SUM(D73:D74)</f>
        <v>0</v>
      </c>
      <c r="E72" s="96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6"/>
    </row>
    <row r="74" spans="1:5" s="2" customFormat="1" x14ac:dyDescent="0.3">
      <c r="A74" s="15">
        <v>4.2</v>
      </c>
      <c r="B74" s="15" t="s">
        <v>208</v>
      </c>
      <c r="C74" s="8"/>
      <c r="D74" s="8"/>
      <c r="E74" s="96"/>
    </row>
    <row r="75" spans="1:5" s="2" customFormat="1" x14ac:dyDescent="0.3">
      <c r="A75" s="13">
        <v>5</v>
      </c>
      <c r="B75" s="207" t="s">
        <v>223</v>
      </c>
      <c r="C75" s="8"/>
      <c r="D75" s="77"/>
      <c r="E75" s="96"/>
    </row>
    <row r="76" spans="1:5" s="2" customFormat="1" x14ac:dyDescent="0.3">
      <c r="A76" s="307"/>
      <c r="B76" s="307"/>
      <c r="C76" s="12"/>
      <c r="D76" s="12"/>
      <c r="E76" s="96"/>
    </row>
    <row r="77" spans="1:5" s="2" customFormat="1" x14ac:dyDescent="0.3">
      <c r="A77" s="384" t="s">
        <v>382</v>
      </c>
      <c r="B77" s="384"/>
      <c r="C77" s="384"/>
      <c r="D77" s="384"/>
      <c r="E77" s="96"/>
    </row>
    <row r="78" spans="1:5" s="2" customFormat="1" x14ac:dyDescent="0.3">
      <c r="A78" s="307"/>
      <c r="B78" s="307"/>
      <c r="C78" s="12"/>
      <c r="D78" s="12"/>
      <c r="E78" s="96"/>
    </row>
    <row r="79" spans="1:5" s="22" customFormat="1" ht="12.75" x14ac:dyDescent="0.2"/>
    <row r="80" spans="1:5" s="2" customFormat="1" x14ac:dyDescent="0.3">
      <c r="A80" s="6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2" t="s">
        <v>383</v>
      </c>
      <c r="D83" s="12"/>
      <c r="E83"/>
      <c r="F83"/>
      <c r="G83"/>
      <c r="H83"/>
      <c r="I83"/>
    </row>
    <row r="84" spans="1:9" s="2" customFormat="1" x14ac:dyDescent="0.3">
      <c r="A84"/>
      <c r="B84" s="385" t="s">
        <v>384</v>
      </c>
      <c r="C84" s="385"/>
      <c r="D84" s="385"/>
      <c r="E84"/>
      <c r="F84"/>
      <c r="G84"/>
      <c r="H84"/>
      <c r="I84"/>
    </row>
    <row r="85" spans="1:9" customFormat="1" ht="12.75" x14ac:dyDescent="0.2">
      <c r="B85" s="60" t="s">
        <v>385</v>
      </c>
    </row>
    <row r="86" spans="1:9" s="2" customFormat="1" x14ac:dyDescent="0.3">
      <c r="A86" s="11"/>
      <c r="B86" s="385" t="s">
        <v>386</v>
      </c>
      <c r="C86" s="385"/>
      <c r="D86" s="385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A29" sqref="A29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6" t="s">
        <v>263</v>
      </c>
      <c r="B1" s="69"/>
      <c r="C1" s="379" t="s">
        <v>97</v>
      </c>
      <c r="D1" s="379"/>
      <c r="E1" s="83"/>
    </row>
    <row r="2" spans="1:5" s="6" customFormat="1" x14ac:dyDescent="0.3">
      <c r="A2" s="66" t="s">
        <v>257</v>
      </c>
      <c r="B2" s="69"/>
      <c r="C2" s="382" t="str">
        <f>'ფორმა N1'!L2</f>
        <v>10/22/2017-11/12/2017</v>
      </c>
      <c r="D2" s="382"/>
      <c r="E2" s="83"/>
    </row>
    <row r="3" spans="1:5" s="6" customFormat="1" x14ac:dyDescent="0.3">
      <c r="A3" s="68" t="s">
        <v>104</v>
      </c>
      <c r="B3" s="66"/>
      <c r="C3" s="140"/>
      <c r="D3" s="140"/>
      <c r="E3" s="83"/>
    </row>
    <row r="4" spans="1:5" s="6" customFormat="1" x14ac:dyDescent="0.3">
      <c r="A4" s="68"/>
      <c r="B4" s="68"/>
      <c r="C4" s="140"/>
      <c r="D4" s="140"/>
      <c r="E4" s="83"/>
    </row>
    <row r="5" spans="1:5" x14ac:dyDescent="0.3">
      <c r="A5" s="317" t="s">
        <v>218</v>
      </c>
      <c r="B5" s="69"/>
      <c r="C5" s="68"/>
      <c r="D5" s="68"/>
      <c r="E5" s="84"/>
    </row>
    <row r="6" spans="1:5" x14ac:dyDescent="0.3">
      <c r="A6" s="72" t="str">
        <f>'ფორმა N1'!A5</f>
        <v>კონსტანტინე შარაშენიძე (პ.N 33001010006)</v>
      </c>
      <c r="B6" s="72"/>
      <c r="C6" s="73"/>
      <c r="D6" s="73"/>
      <c r="E6" s="84"/>
    </row>
    <row r="7" spans="1:5" x14ac:dyDescent="0.3">
      <c r="A7" s="69"/>
      <c r="B7" s="69"/>
      <c r="C7" s="68"/>
      <c r="D7" s="68"/>
      <c r="E7" s="84"/>
    </row>
    <row r="8" spans="1:5" s="6" customFormat="1" x14ac:dyDescent="0.3">
      <c r="A8" s="139"/>
      <c r="B8" s="139"/>
      <c r="C8" s="70"/>
      <c r="D8" s="70"/>
      <c r="E8" s="83"/>
    </row>
    <row r="9" spans="1:5" s="6" customFormat="1" ht="30" x14ac:dyDescent="0.3">
      <c r="A9" s="81" t="s">
        <v>64</v>
      </c>
      <c r="B9" s="81" t="s">
        <v>262</v>
      </c>
      <c r="C9" s="71" t="s">
        <v>10</v>
      </c>
      <c r="D9" s="71" t="s">
        <v>9</v>
      </c>
      <c r="E9" s="83"/>
    </row>
    <row r="10" spans="1:5" s="9" customFormat="1" ht="18" x14ac:dyDescent="0.2">
      <c r="A10" s="90" t="s">
        <v>258</v>
      </c>
      <c r="B10" s="90"/>
      <c r="C10" s="4"/>
      <c r="D10" s="4"/>
      <c r="E10" s="85"/>
    </row>
    <row r="11" spans="1:5" s="10" customFormat="1" x14ac:dyDescent="0.2">
      <c r="A11" s="90" t="s">
        <v>259</v>
      </c>
      <c r="B11" s="90"/>
      <c r="C11" s="4"/>
      <c r="D11" s="4"/>
      <c r="E11" s="86"/>
    </row>
    <row r="12" spans="1:5" s="10" customFormat="1" x14ac:dyDescent="0.2">
      <c r="A12" s="79" t="s">
        <v>222</v>
      </c>
      <c r="B12" s="79"/>
      <c r="C12" s="4"/>
      <c r="D12" s="4"/>
      <c r="E12" s="86"/>
    </row>
    <row r="13" spans="1:5" s="10" customFormat="1" x14ac:dyDescent="0.2">
      <c r="A13" s="79" t="s">
        <v>222</v>
      </c>
      <c r="B13" s="79"/>
      <c r="C13" s="4"/>
      <c r="D13" s="4"/>
      <c r="E13" s="86"/>
    </row>
    <row r="14" spans="1:5" s="10" customFormat="1" x14ac:dyDescent="0.2">
      <c r="A14" s="79" t="s">
        <v>222</v>
      </c>
      <c r="B14" s="79"/>
      <c r="C14" s="4"/>
      <c r="D14" s="4"/>
      <c r="E14" s="86"/>
    </row>
    <row r="15" spans="1:5" s="10" customFormat="1" x14ac:dyDescent="0.2">
      <c r="A15" s="79" t="s">
        <v>222</v>
      </c>
      <c r="B15" s="79"/>
      <c r="C15" s="4"/>
      <c r="D15" s="4"/>
      <c r="E15" s="86"/>
    </row>
    <row r="16" spans="1:5" s="10" customFormat="1" x14ac:dyDescent="0.2">
      <c r="A16" s="79" t="s">
        <v>222</v>
      </c>
      <c r="B16" s="79"/>
      <c r="C16" s="4"/>
      <c r="D16" s="4"/>
      <c r="E16" s="86"/>
    </row>
    <row r="17" spans="1:5" s="10" customFormat="1" ht="17.25" customHeight="1" x14ac:dyDescent="0.2">
      <c r="A17" s="90" t="s">
        <v>260</v>
      </c>
      <c r="B17" s="79"/>
      <c r="C17" s="4"/>
      <c r="D17" s="4"/>
      <c r="E17" s="86"/>
    </row>
    <row r="18" spans="1:5" s="10" customFormat="1" ht="18" customHeight="1" x14ac:dyDescent="0.2">
      <c r="A18" s="90" t="s">
        <v>261</v>
      </c>
      <c r="B18" s="79"/>
      <c r="C18" s="4"/>
      <c r="D18" s="4"/>
      <c r="E18" s="86"/>
    </row>
    <row r="19" spans="1:5" s="10" customFormat="1" x14ac:dyDescent="0.2">
      <c r="A19" s="79" t="s">
        <v>222</v>
      </c>
      <c r="B19" s="79"/>
      <c r="C19" s="4"/>
      <c r="D19" s="4"/>
      <c r="E19" s="86"/>
    </row>
    <row r="20" spans="1:5" s="10" customFormat="1" x14ac:dyDescent="0.2">
      <c r="A20" s="79" t="s">
        <v>222</v>
      </c>
      <c r="B20" s="79"/>
      <c r="C20" s="4"/>
      <c r="D20" s="4"/>
      <c r="E20" s="86"/>
    </row>
    <row r="21" spans="1:5" s="10" customFormat="1" x14ac:dyDescent="0.2">
      <c r="A21" s="79" t="s">
        <v>222</v>
      </c>
      <c r="B21" s="79"/>
      <c r="C21" s="4"/>
      <c r="D21" s="4"/>
      <c r="E21" s="86"/>
    </row>
    <row r="22" spans="1:5" s="10" customFormat="1" x14ac:dyDescent="0.2">
      <c r="A22" s="79" t="s">
        <v>222</v>
      </c>
      <c r="B22" s="79"/>
      <c r="C22" s="4"/>
      <c r="D22" s="4"/>
      <c r="E22" s="86"/>
    </row>
    <row r="23" spans="1:5" s="10" customFormat="1" x14ac:dyDescent="0.2">
      <c r="A23" s="79" t="s">
        <v>222</v>
      </c>
      <c r="B23" s="79"/>
      <c r="C23" s="4"/>
      <c r="D23" s="4"/>
      <c r="E23" s="86"/>
    </row>
    <row r="24" spans="1:5" s="3" customFormat="1" x14ac:dyDescent="0.2">
      <c r="A24" s="80"/>
      <c r="B24" s="80"/>
      <c r="C24" s="4"/>
      <c r="D24" s="4"/>
      <c r="E24" s="87"/>
    </row>
    <row r="25" spans="1:5" x14ac:dyDescent="0.3">
      <c r="A25" s="91"/>
      <c r="B25" s="91" t="s">
        <v>264</v>
      </c>
      <c r="C25" s="78">
        <f>SUM(C10:C24)</f>
        <v>0</v>
      </c>
      <c r="D25" s="78">
        <f>SUM(D10:D24)</f>
        <v>0</v>
      </c>
      <c r="E25" s="88"/>
    </row>
    <row r="26" spans="1:5" x14ac:dyDescent="0.3">
      <c r="A26" s="42"/>
      <c r="B26" s="42"/>
    </row>
    <row r="27" spans="1:5" x14ac:dyDescent="0.3">
      <c r="A27" s="2" t="s">
        <v>329</v>
      </c>
      <c r="E27" s="5"/>
    </row>
    <row r="28" spans="1:5" x14ac:dyDescent="0.3">
      <c r="A28" s="2" t="s">
        <v>324</v>
      </c>
    </row>
    <row r="29" spans="1:5" x14ac:dyDescent="0.3">
      <c r="A29" s="174" t="s">
        <v>325</v>
      </c>
    </row>
    <row r="30" spans="1:5" x14ac:dyDescent="0.3">
      <c r="A30" s="174"/>
    </row>
    <row r="31" spans="1:5" x14ac:dyDescent="0.3">
      <c r="A31" s="174" t="s">
        <v>277</v>
      </c>
    </row>
    <row r="32" spans="1:5" s="22" customFormat="1" ht="12.75" x14ac:dyDescent="0.2"/>
    <row r="33" spans="1:9" x14ac:dyDescent="0.3">
      <c r="A33" s="6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2"/>
      <c r="B36" s="62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0"/>
      <c r="B38" s="60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A27" sqref="A27"/>
    </sheetView>
  </sheetViews>
  <sheetFormatPr defaultRowHeight="12.75" x14ac:dyDescent="0.2"/>
  <cols>
    <col min="1" max="1" width="5.42578125" style="163" customWidth="1"/>
    <col min="2" max="2" width="20.85546875" style="163" customWidth="1"/>
    <col min="3" max="3" width="26" style="163" customWidth="1"/>
    <col min="4" max="4" width="17" style="163" customWidth="1"/>
    <col min="5" max="5" width="18.140625" style="163" customWidth="1"/>
    <col min="6" max="6" width="14.7109375" style="163" customWidth="1"/>
    <col min="7" max="7" width="15.5703125" style="163" customWidth="1"/>
    <col min="8" max="8" width="14.7109375" style="163" customWidth="1"/>
    <col min="9" max="9" width="29.7109375" style="163" customWidth="1"/>
    <col min="10" max="10" width="0" style="163" hidden="1" customWidth="1"/>
    <col min="11" max="16384" width="9.140625" style="163"/>
  </cols>
  <sheetData>
    <row r="1" spans="1:10" ht="15" x14ac:dyDescent="0.3">
      <c r="A1" s="66" t="s">
        <v>357</v>
      </c>
      <c r="B1" s="66"/>
      <c r="C1" s="69"/>
      <c r="D1" s="69"/>
      <c r="E1" s="69"/>
      <c r="F1" s="69"/>
      <c r="G1" s="216"/>
      <c r="H1" s="216"/>
      <c r="I1" s="379" t="s">
        <v>97</v>
      </c>
      <c r="J1" s="379"/>
    </row>
    <row r="2" spans="1:10" ht="15" x14ac:dyDescent="0.3">
      <c r="A2" s="68" t="s">
        <v>104</v>
      </c>
      <c r="B2" s="66"/>
      <c r="C2" s="69"/>
      <c r="D2" s="69"/>
      <c r="E2" s="69"/>
      <c r="F2" s="69"/>
      <c r="G2" s="216"/>
      <c r="H2" s="216"/>
      <c r="I2" s="382" t="str">
        <f>'ფორმა N1'!L2</f>
        <v>10/22/2017-11/12/2017</v>
      </c>
      <c r="J2" s="382"/>
    </row>
    <row r="3" spans="1:10" ht="15" x14ac:dyDescent="0.3">
      <c r="A3" s="68"/>
      <c r="B3" s="68"/>
      <c r="C3" s="66"/>
      <c r="D3" s="66"/>
      <c r="E3" s="66"/>
      <c r="F3" s="66"/>
      <c r="G3" s="216"/>
      <c r="H3" s="216"/>
      <c r="I3" s="216"/>
    </row>
    <row r="4" spans="1:10" ht="15" x14ac:dyDescent="0.3">
      <c r="A4" s="69" t="s">
        <v>218</v>
      </c>
      <c r="B4" s="69"/>
      <c r="C4" s="69"/>
      <c r="D4" s="69"/>
      <c r="E4" s="69"/>
      <c r="F4" s="69"/>
      <c r="G4" s="68"/>
      <c r="H4" s="68"/>
      <c r="I4" s="68"/>
    </row>
    <row r="5" spans="1:10" ht="15" x14ac:dyDescent="0.3">
      <c r="A5" s="72" t="str">
        <f>'ფორმა N1'!A5</f>
        <v>კონსტანტინე შარაშენიძე (პ.N 33001010006)</v>
      </c>
      <c r="B5" s="72"/>
      <c r="C5" s="72"/>
      <c r="D5" s="72"/>
      <c r="E5" s="72"/>
      <c r="F5" s="72"/>
      <c r="G5" s="73"/>
      <c r="H5" s="73"/>
      <c r="I5" s="73"/>
    </row>
    <row r="6" spans="1:10" ht="15" x14ac:dyDescent="0.3">
      <c r="A6" s="69"/>
      <c r="B6" s="69"/>
      <c r="C6" s="69"/>
      <c r="D6" s="69"/>
      <c r="E6" s="69"/>
      <c r="F6" s="69"/>
      <c r="G6" s="68"/>
      <c r="H6" s="68"/>
      <c r="I6" s="68"/>
    </row>
    <row r="7" spans="1:10" ht="15" x14ac:dyDescent="0.2">
      <c r="A7" s="215"/>
      <c r="B7" s="215"/>
      <c r="C7" s="215"/>
      <c r="D7" s="215"/>
      <c r="E7" s="215"/>
      <c r="F7" s="215"/>
      <c r="G7" s="70"/>
      <c r="H7" s="70"/>
      <c r="I7" s="70"/>
    </row>
    <row r="8" spans="1:10" ht="45" x14ac:dyDescent="0.2">
      <c r="A8" s="82" t="s">
        <v>64</v>
      </c>
      <c r="B8" s="82" t="s">
        <v>268</v>
      </c>
      <c r="C8" s="82" t="s">
        <v>269</v>
      </c>
      <c r="D8" s="82" t="s">
        <v>187</v>
      </c>
      <c r="E8" s="82" t="s">
        <v>273</v>
      </c>
      <c r="F8" s="82" t="s">
        <v>276</v>
      </c>
      <c r="G8" s="71" t="s">
        <v>10</v>
      </c>
      <c r="H8" s="71" t="s">
        <v>9</v>
      </c>
      <c r="I8" s="71" t="s">
        <v>313</v>
      </c>
      <c r="J8" s="187" t="s">
        <v>275</v>
      </c>
    </row>
    <row r="9" spans="1:10" ht="15" x14ac:dyDescent="0.2">
      <c r="A9" s="90">
        <v>1</v>
      </c>
      <c r="B9" s="90"/>
      <c r="C9" s="90"/>
      <c r="D9" s="90"/>
      <c r="E9" s="90"/>
      <c r="F9" s="90"/>
      <c r="G9" s="4"/>
      <c r="H9" s="4"/>
      <c r="I9" s="4"/>
      <c r="J9" s="187" t="s">
        <v>0</v>
      </c>
    </row>
    <row r="10" spans="1:10" ht="15" x14ac:dyDescent="0.2">
      <c r="A10" s="90">
        <v>2</v>
      </c>
      <c r="B10" s="90"/>
      <c r="C10" s="90"/>
      <c r="D10" s="90"/>
      <c r="E10" s="90"/>
      <c r="F10" s="90"/>
      <c r="G10" s="4"/>
      <c r="H10" s="4"/>
      <c r="I10" s="4"/>
    </row>
    <row r="11" spans="1:10" ht="15" x14ac:dyDescent="0.2">
      <c r="A11" s="90">
        <v>3</v>
      </c>
      <c r="B11" s="79"/>
      <c r="C11" s="79"/>
      <c r="D11" s="79"/>
      <c r="E11" s="79"/>
      <c r="F11" s="90"/>
      <c r="G11" s="4"/>
      <c r="H11" s="4"/>
      <c r="I11" s="4"/>
    </row>
    <row r="12" spans="1:10" ht="15" x14ac:dyDescent="0.2">
      <c r="A12" s="90">
        <v>4</v>
      </c>
      <c r="B12" s="79"/>
      <c r="C12" s="79"/>
      <c r="D12" s="79"/>
      <c r="E12" s="79"/>
      <c r="F12" s="90"/>
      <c r="G12" s="4"/>
      <c r="H12" s="4"/>
      <c r="I12" s="4"/>
    </row>
    <row r="13" spans="1:10" ht="15" x14ac:dyDescent="0.2">
      <c r="A13" s="90">
        <v>5</v>
      </c>
      <c r="B13" s="79"/>
      <c r="C13" s="79"/>
      <c r="D13" s="79"/>
      <c r="E13" s="79"/>
      <c r="F13" s="90"/>
      <c r="G13" s="4"/>
      <c r="H13" s="4"/>
      <c r="I13" s="4"/>
    </row>
    <row r="14" spans="1:10" ht="15" x14ac:dyDescent="0.2">
      <c r="A14" s="90">
        <v>6</v>
      </c>
      <c r="B14" s="79"/>
      <c r="C14" s="79"/>
      <c r="D14" s="79"/>
      <c r="E14" s="79"/>
      <c r="F14" s="90"/>
      <c r="G14" s="4"/>
      <c r="H14" s="4"/>
      <c r="I14" s="4"/>
    </row>
    <row r="15" spans="1:10" ht="15" x14ac:dyDescent="0.2">
      <c r="A15" s="90">
        <v>7</v>
      </c>
      <c r="B15" s="79"/>
      <c r="C15" s="79"/>
      <c r="D15" s="79"/>
      <c r="E15" s="79"/>
      <c r="F15" s="90"/>
      <c r="G15" s="4"/>
      <c r="H15" s="4"/>
      <c r="I15" s="4"/>
    </row>
    <row r="16" spans="1:10" ht="15" x14ac:dyDescent="0.2">
      <c r="A16" s="90">
        <v>8</v>
      </c>
      <c r="B16" s="79"/>
      <c r="C16" s="79"/>
      <c r="D16" s="79"/>
      <c r="E16" s="79"/>
      <c r="F16" s="90"/>
      <c r="G16" s="4"/>
      <c r="H16" s="4"/>
      <c r="I16" s="4"/>
    </row>
    <row r="17" spans="1:9" ht="15" x14ac:dyDescent="0.2">
      <c r="A17" s="90">
        <v>9</v>
      </c>
      <c r="B17" s="79"/>
      <c r="C17" s="79"/>
      <c r="D17" s="79"/>
      <c r="E17" s="79"/>
      <c r="F17" s="90"/>
      <c r="G17" s="4"/>
      <c r="H17" s="4"/>
      <c r="I17" s="4"/>
    </row>
    <row r="18" spans="1:9" ht="15" x14ac:dyDescent="0.2">
      <c r="A18" s="90">
        <v>10</v>
      </c>
      <c r="B18" s="79"/>
      <c r="C18" s="79"/>
      <c r="D18" s="79"/>
      <c r="E18" s="79"/>
      <c r="F18" s="90"/>
      <c r="G18" s="4"/>
      <c r="H18" s="4"/>
      <c r="I18" s="4"/>
    </row>
    <row r="19" spans="1:9" ht="15" x14ac:dyDescent="0.2">
      <c r="A19" s="90">
        <v>11</v>
      </c>
      <c r="B19" s="79"/>
      <c r="C19" s="79"/>
      <c r="D19" s="79"/>
      <c r="E19" s="79"/>
      <c r="F19" s="90"/>
      <c r="G19" s="4"/>
      <c r="H19" s="4"/>
      <c r="I19" s="4"/>
    </row>
    <row r="20" spans="1:9" ht="15" x14ac:dyDescent="0.2">
      <c r="A20" s="90">
        <v>12</v>
      </c>
      <c r="B20" s="79"/>
      <c r="C20" s="79"/>
      <c r="D20" s="79"/>
      <c r="E20" s="79"/>
      <c r="F20" s="90"/>
      <c r="G20" s="4"/>
      <c r="H20" s="4"/>
      <c r="I20" s="4"/>
    </row>
    <row r="21" spans="1:9" ht="15" x14ac:dyDescent="0.2">
      <c r="A21" s="90">
        <v>13</v>
      </c>
      <c r="B21" s="79"/>
      <c r="C21" s="79"/>
      <c r="D21" s="79"/>
      <c r="E21" s="79"/>
      <c r="F21" s="90"/>
      <c r="G21" s="4"/>
      <c r="H21" s="4"/>
      <c r="I21" s="4"/>
    </row>
    <row r="22" spans="1:9" ht="15" x14ac:dyDescent="0.2">
      <c r="A22" s="90">
        <v>14</v>
      </c>
      <c r="B22" s="79"/>
      <c r="C22" s="79"/>
      <c r="D22" s="79"/>
      <c r="E22" s="79"/>
      <c r="F22" s="90"/>
      <c r="G22" s="4"/>
      <c r="H22" s="4"/>
      <c r="I22" s="4"/>
    </row>
    <row r="23" spans="1:9" ht="15" x14ac:dyDescent="0.2">
      <c r="A23" s="90">
        <v>15</v>
      </c>
      <c r="B23" s="79"/>
      <c r="C23" s="79"/>
      <c r="D23" s="79"/>
      <c r="E23" s="79"/>
      <c r="F23" s="90"/>
      <c r="G23" s="4"/>
      <c r="H23" s="4"/>
      <c r="I23" s="4"/>
    </row>
    <row r="24" spans="1:9" ht="15" x14ac:dyDescent="0.2">
      <c r="A24" s="79" t="s">
        <v>220</v>
      </c>
      <c r="B24" s="79"/>
      <c r="C24" s="79"/>
      <c r="D24" s="79"/>
      <c r="E24" s="79"/>
      <c r="F24" s="90"/>
      <c r="G24" s="4"/>
      <c r="H24" s="4"/>
      <c r="I24" s="4"/>
    </row>
    <row r="25" spans="1:9" ht="15" x14ac:dyDescent="0.3">
      <c r="A25" s="79"/>
      <c r="B25" s="91"/>
      <c r="C25" s="91"/>
      <c r="D25" s="91"/>
      <c r="E25" s="91"/>
      <c r="F25" s="79" t="s">
        <v>345</v>
      </c>
      <c r="G25" s="78">
        <f>SUM(G9:G24)</f>
        <v>0</v>
      </c>
      <c r="H25" s="78">
        <f>SUM(H9:H24)</f>
        <v>0</v>
      </c>
      <c r="I25" s="78">
        <f>SUM(I9:I24)</f>
        <v>0</v>
      </c>
    </row>
    <row r="26" spans="1:9" ht="15" x14ac:dyDescent="0.3">
      <c r="A26" s="185"/>
      <c r="B26" s="185"/>
      <c r="C26" s="185"/>
      <c r="D26" s="185"/>
      <c r="E26" s="185"/>
      <c r="F26" s="185"/>
      <c r="G26" s="185"/>
      <c r="H26" s="162"/>
      <c r="I26" s="162"/>
    </row>
    <row r="27" spans="1:9" ht="15" x14ac:dyDescent="0.3">
      <c r="A27" s="186" t="s">
        <v>358</v>
      </c>
      <c r="B27" s="186"/>
      <c r="C27" s="185"/>
      <c r="D27" s="185"/>
      <c r="E27" s="185"/>
      <c r="F27" s="185"/>
      <c r="G27" s="185"/>
      <c r="H27" s="162"/>
      <c r="I27" s="162"/>
    </row>
    <row r="28" spans="1:9" ht="15" x14ac:dyDescent="0.3">
      <c r="A28" s="186"/>
      <c r="B28" s="186"/>
      <c r="C28" s="185"/>
      <c r="D28" s="185"/>
      <c r="E28" s="185"/>
      <c r="F28" s="185"/>
      <c r="G28" s="185"/>
      <c r="H28" s="162"/>
      <c r="I28" s="162"/>
    </row>
    <row r="29" spans="1:9" ht="15" x14ac:dyDescent="0.3">
      <c r="A29" s="186"/>
      <c r="B29" s="186"/>
      <c r="C29" s="162"/>
      <c r="D29" s="162"/>
      <c r="E29" s="162"/>
      <c r="F29" s="162"/>
      <c r="G29" s="162"/>
      <c r="H29" s="162"/>
      <c r="I29" s="162"/>
    </row>
    <row r="30" spans="1:9" ht="15" x14ac:dyDescent="0.3">
      <c r="A30" s="186"/>
      <c r="B30" s="186"/>
      <c r="C30" s="162"/>
      <c r="D30" s="162"/>
      <c r="E30" s="162"/>
      <c r="F30" s="162"/>
      <c r="G30" s="162"/>
      <c r="H30" s="162"/>
      <c r="I30" s="162"/>
    </row>
    <row r="31" spans="1:9" x14ac:dyDescent="0.2">
      <c r="A31" s="183"/>
      <c r="B31" s="183"/>
      <c r="C31" s="183"/>
      <c r="D31" s="183"/>
      <c r="E31" s="183"/>
      <c r="F31" s="183"/>
      <c r="G31" s="183"/>
      <c r="H31" s="183"/>
      <c r="I31" s="183"/>
    </row>
    <row r="32" spans="1:9" ht="15" x14ac:dyDescent="0.3">
      <c r="A32" s="168" t="s">
        <v>96</v>
      </c>
      <c r="B32" s="168"/>
      <c r="C32" s="162"/>
      <c r="D32" s="162"/>
      <c r="E32" s="162"/>
      <c r="F32" s="162"/>
      <c r="G32" s="162"/>
      <c r="H32" s="162"/>
      <c r="I32" s="162"/>
    </row>
    <row r="33" spans="1:9" ht="15" x14ac:dyDescent="0.3">
      <c r="A33" s="162"/>
      <c r="B33" s="162"/>
      <c r="C33" s="162"/>
      <c r="D33" s="162"/>
      <c r="E33" s="162"/>
      <c r="F33" s="162"/>
      <c r="G33" s="162"/>
      <c r="H33" s="162"/>
      <c r="I33" s="162"/>
    </row>
    <row r="34" spans="1:9" ht="15" x14ac:dyDescent="0.3">
      <c r="A34" s="162"/>
      <c r="B34" s="162"/>
      <c r="C34" s="162"/>
      <c r="D34" s="162"/>
      <c r="E34" s="166"/>
      <c r="F34" s="166"/>
      <c r="G34" s="166"/>
      <c r="H34" s="162"/>
      <c r="I34" s="162"/>
    </row>
    <row r="35" spans="1:9" ht="15" x14ac:dyDescent="0.3">
      <c r="A35" s="168"/>
      <c r="B35" s="168"/>
      <c r="C35" s="168" t="s">
        <v>312</v>
      </c>
      <c r="D35" s="168"/>
      <c r="E35" s="168"/>
      <c r="F35" s="168"/>
      <c r="G35" s="168"/>
      <c r="H35" s="162"/>
      <c r="I35" s="162"/>
    </row>
    <row r="36" spans="1:9" ht="15" x14ac:dyDescent="0.3">
      <c r="A36" s="162"/>
      <c r="B36" s="162"/>
      <c r="C36" s="162" t="s">
        <v>311</v>
      </c>
      <c r="D36" s="162"/>
      <c r="E36" s="162"/>
      <c r="F36" s="162"/>
      <c r="G36" s="162"/>
      <c r="H36" s="162"/>
      <c r="I36" s="162"/>
    </row>
    <row r="37" spans="1:9" x14ac:dyDescent="0.2">
      <c r="A37" s="170"/>
      <c r="B37" s="170"/>
      <c r="C37" s="170" t="s">
        <v>103</v>
      </c>
      <c r="D37" s="170"/>
      <c r="E37" s="170"/>
      <c r="F37" s="170"/>
      <c r="G37" s="17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6" t="s">
        <v>359</v>
      </c>
      <c r="B1" s="69"/>
      <c r="C1" s="69"/>
      <c r="D1" s="69"/>
      <c r="E1" s="69"/>
      <c r="F1" s="69"/>
      <c r="G1" s="379" t="s">
        <v>97</v>
      </c>
      <c r="H1" s="379"/>
      <c r="I1" s="312"/>
    </row>
    <row r="2" spans="1:9" ht="15" x14ac:dyDescent="0.3">
      <c r="A2" s="68" t="s">
        <v>104</v>
      </c>
      <c r="B2" s="69"/>
      <c r="C2" s="69"/>
      <c r="D2" s="69"/>
      <c r="E2" s="69"/>
      <c r="F2" s="69"/>
      <c r="G2" s="382" t="str">
        <f>'ფორმა N1'!L2</f>
        <v>10/22/2017-11/12/2017</v>
      </c>
      <c r="H2" s="382"/>
      <c r="I2" s="68"/>
    </row>
    <row r="3" spans="1:9" ht="15" x14ac:dyDescent="0.3">
      <c r="A3" s="68"/>
      <c r="B3" s="68"/>
      <c r="C3" s="68"/>
      <c r="D3" s="68"/>
      <c r="E3" s="68"/>
      <c r="F3" s="68"/>
      <c r="G3" s="216"/>
      <c r="H3" s="216"/>
      <c r="I3" s="312"/>
    </row>
    <row r="4" spans="1:9" ht="15" x14ac:dyDescent="0.3">
      <c r="A4" s="69" t="s">
        <v>218</v>
      </c>
      <c r="B4" s="69"/>
      <c r="C4" s="69"/>
      <c r="D4" s="69"/>
      <c r="E4" s="69"/>
      <c r="F4" s="69"/>
      <c r="G4" s="68"/>
      <c r="H4" s="68"/>
      <c r="I4" s="68"/>
    </row>
    <row r="5" spans="1:9" ht="15" x14ac:dyDescent="0.3">
      <c r="A5" s="72" t="str">
        <f>'ფორმა N1'!A5</f>
        <v>კონსტანტინე შარაშენიძე (პ.N 33001010006)</v>
      </c>
      <c r="B5" s="72"/>
      <c r="C5" s="72"/>
      <c r="D5" s="72"/>
      <c r="E5" s="72"/>
      <c r="F5" s="72"/>
      <c r="G5" s="73"/>
      <c r="H5" s="73"/>
      <c r="I5" s="73"/>
    </row>
    <row r="6" spans="1:9" ht="15" x14ac:dyDescent="0.3">
      <c r="A6" s="69"/>
      <c r="B6" s="69"/>
      <c r="C6" s="69"/>
      <c r="D6" s="69"/>
      <c r="E6" s="69"/>
      <c r="F6" s="69"/>
      <c r="G6" s="68"/>
      <c r="H6" s="68"/>
      <c r="I6" s="68"/>
    </row>
    <row r="7" spans="1:9" ht="15" x14ac:dyDescent="0.2">
      <c r="A7" s="215"/>
      <c r="B7" s="215"/>
      <c r="C7" s="215"/>
      <c r="D7" s="215"/>
      <c r="E7" s="215"/>
      <c r="F7" s="215"/>
      <c r="G7" s="70"/>
      <c r="H7" s="70"/>
      <c r="I7" s="312"/>
    </row>
    <row r="8" spans="1:9" ht="45" x14ac:dyDescent="0.2">
      <c r="A8" s="308" t="s">
        <v>64</v>
      </c>
      <c r="B8" s="71" t="s">
        <v>268</v>
      </c>
      <c r="C8" s="82" t="s">
        <v>269</v>
      </c>
      <c r="D8" s="82" t="s">
        <v>187</v>
      </c>
      <c r="E8" s="82" t="s">
        <v>272</v>
      </c>
      <c r="F8" s="82" t="s">
        <v>271</v>
      </c>
      <c r="G8" s="82" t="s">
        <v>308</v>
      </c>
      <c r="H8" s="71" t="s">
        <v>10</v>
      </c>
      <c r="I8" s="71" t="s">
        <v>9</v>
      </c>
    </row>
    <row r="9" spans="1:9" ht="15" x14ac:dyDescent="0.2">
      <c r="A9" s="309"/>
      <c r="B9" s="310"/>
      <c r="C9" s="90"/>
      <c r="D9" s="90"/>
      <c r="E9" s="90"/>
      <c r="F9" s="90"/>
      <c r="G9" s="90"/>
      <c r="H9" s="4"/>
      <c r="I9" s="4"/>
    </row>
    <row r="10" spans="1:9" ht="15" x14ac:dyDescent="0.2">
      <c r="A10" s="309"/>
      <c r="B10" s="310"/>
      <c r="C10" s="90"/>
      <c r="D10" s="90"/>
      <c r="E10" s="90"/>
      <c r="F10" s="90"/>
      <c r="G10" s="90"/>
      <c r="H10" s="4"/>
      <c r="I10" s="4"/>
    </row>
    <row r="11" spans="1:9" ht="15" x14ac:dyDescent="0.2">
      <c r="A11" s="309"/>
      <c r="B11" s="310"/>
      <c r="C11" s="79"/>
      <c r="D11" s="79"/>
      <c r="E11" s="79"/>
      <c r="F11" s="79"/>
      <c r="G11" s="79"/>
      <c r="H11" s="4"/>
      <c r="I11" s="4"/>
    </row>
    <row r="12" spans="1:9" ht="15" x14ac:dyDescent="0.2">
      <c r="A12" s="309"/>
      <c r="B12" s="310"/>
      <c r="C12" s="79"/>
      <c r="D12" s="79"/>
      <c r="E12" s="79"/>
      <c r="F12" s="79"/>
      <c r="G12" s="79"/>
      <c r="H12" s="4"/>
      <c r="I12" s="4"/>
    </row>
    <row r="13" spans="1:9" ht="15" x14ac:dyDescent="0.2">
      <c r="A13" s="309"/>
      <c r="B13" s="310"/>
      <c r="C13" s="79"/>
      <c r="D13" s="79"/>
      <c r="E13" s="79"/>
      <c r="F13" s="79"/>
      <c r="G13" s="79"/>
      <c r="H13" s="4"/>
      <c r="I13" s="4"/>
    </row>
    <row r="14" spans="1:9" ht="15" x14ac:dyDescent="0.2">
      <c r="A14" s="309"/>
      <c r="B14" s="310"/>
      <c r="C14" s="79"/>
      <c r="D14" s="79"/>
      <c r="E14" s="79"/>
      <c r="F14" s="79"/>
      <c r="G14" s="79"/>
      <c r="H14" s="4"/>
      <c r="I14" s="4"/>
    </row>
    <row r="15" spans="1:9" ht="15" x14ac:dyDescent="0.2">
      <c r="A15" s="309"/>
      <c r="B15" s="310"/>
      <c r="C15" s="79"/>
      <c r="D15" s="79"/>
      <c r="E15" s="79"/>
      <c r="F15" s="79"/>
      <c r="G15" s="79"/>
      <c r="H15" s="4"/>
      <c r="I15" s="4"/>
    </row>
    <row r="16" spans="1:9" ht="15" x14ac:dyDescent="0.2">
      <c r="A16" s="309"/>
      <c r="B16" s="310"/>
      <c r="C16" s="79"/>
      <c r="D16" s="79"/>
      <c r="E16" s="79"/>
      <c r="F16" s="79"/>
      <c r="G16" s="79"/>
      <c r="H16" s="4"/>
      <c r="I16" s="4"/>
    </row>
    <row r="17" spans="1:9" ht="15" x14ac:dyDescent="0.2">
      <c r="A17" s="309"/>
      <c r="B17" s="310"/>
      <c r="C17" s="79"/>
      <c r="D17" s="79"/>
      <c r="E17" s="79"/>
      <c r="F17" s="79"/>
      <c r="G17" s="79"/>
      <c r="H17" s="4"/>
      <c r="I17" s="4"/>
    </row>
    <row r="18" spans="1:9" ht="15" x14ac:dyDescent="0.2">
      <c r="A18" s="309"/>
      <c r="B18" s="310"/>
      <c r="C18" s="79"/>
      <c r="D18" s="79"/>
      <c r="E18" s="79"/>
      <c r="F18" s="79"/>
      <c r="G18" s="79"/>
      <c r="H18" s="4"/>
      <c r="I18" s="4"/>
    </row>
    <row r="19" spans="1:9" ht="15" x14ac:dyDescent="0.2">
      <c r="A19" s="309"/>
      <c r="B19" s="310"/>
      <c r="C19" s="79"/>
      <c r="D19" s="79"/>
      <c r="E19" s="79"/>
      <c r="F19" s="79"/>
      <c r="G19" s="79"/>
      <c r="H19" s="4"/>
      <c r="I19" s="4"/>
    </row>
    <row r="20" spans="1:9" ht="15" x14ac:dyDescent="0.2">
      <c r="A20" s="309"/>
      <c r="B20" s="310"/>
      <c r="C20" s="79"/>
      <c r="D20" s="79"/>
      <c r="E20" s="79"/>
      <c r="F20" s="79"/>
      <c r="G20" s="79"/>
      <c r="H20" s="4"/>
      <c r="I20" s="4"/>
    </row>
    <row r="21" spans="1:9" ht="15" x14ac:dyDescent="0.2">
      <c r="A21" s="309"/>
      <c r="B21" s="310"/>
      <c r="C21" s="79"/>
      <c r="D21" s="79"/>
      <c r="E21" s="79"/>
      <c r="F21" s="79"/>
      <c r="G21" s="79"/>
      <c r="H21" s="4"/>
      <c r="I21" s="4"/>
    </row>
    <row r="22" spans="1:9" ht="15" x14ac:dyDescent="0.2">
      <c r="A22" s="309"/>
      <c r="B22" s="310"/>
      <c r="C22" s="79"/>
      <c r="D22" s="79"/>
      <c r="E22" s="79"/>
      <c r="F22" s="79"/>
      <c r="G22" s="79"/>
      <c r="H22" s="4"/>
      <c r="I22" s="4"/>
    </row>
    <row r="23" spans="1:9" ht="15" x14ac:dyDescent="0.2">
      <c r="A23" s="309"/>
      <c r="B23" s="310"/>
      <c r="C23" s="79"/>
      <c r="D23" s="79"/>
      <c r="E23" s="79"/>
      <c r="F23" s="79"/>
      <c r="G23" s="79"/>
      <c r="H23" s="4"/>
      <c r="I23" s="4"/>
    </row>
    <row r="24" spans="1:9" ht="15" x14ac:dyDescent="0.2">
      <c r="A24" s="309"/>
      <c r="B24" s="310"/>
      <c r="C24" s="79"/>
      <c r="D24" s="79"/>
      <c r="E24" s="79"/>
      <c r="F24" s="79"/>
      <c r="G24" s="79"/>
      <c r="H24" s="4"/>
      <c r="I24" s="4"/>
    </row>
    <row r="25" spans="1:9" ht="15" x14ac:dyDescent="0.2">
      <c r="A25" s="309"/>
      <c r="B25" s="310"/>
      <c r="C25" s="79"/>
      <c r="D25" s="79"/>
      <c r="E25" s="79"/>
      <c r="F25" s="79"/>
      <c r="G25" s="79"/>
      <c r="H25" s="4"/>
      <c r="I25" s="4"/>
    </row>
    <row r="26" spans="1:9" ht="15" x14ac:dyDescent="0.2">
      <c r="A26" s="309"/>
      <c r="B26" s="310"/>
      <c r="C26" s="79"/>
      <c r="D26" s="79"/>
      <c r="E26" s="79"/>
      <c r="F26" s="79"/>
      <c r="G26" s="79"/>
      <c r="H26" s="4"/>
      <c r="I26" s="4"/>
    </row>
    <row r="27" spans="1:9" ht="15" x14ac:dyDescent="0.2">
      <c r="A27" s="309"/>
      <c r="B27" s="310"/>
      <c r="C27" s="79"/>
      <c r="D27" s="79"/>
      <c r="E27" s="79"/>
      <c r="F27" s="79"/>
      <c r="G27" s="79"/>
      <c r="H27" s="4"/>
      <c r="I27" s="4"/>
    </row>
    <row r="28" spans="1:9" ht="15" x14ac:dyDescent="0.2">
      <c r="A28" s="309"/>
      <c r="B28" s="310"/>
      <c r="C28" s="79"/>
      <c r="D28" s="79"/>
      <c r="E28" s="79"/>
      <c r="F28" s="79"/>
      <c r="G28" s="79"/>
      <c r="H28" s="4"/>
      <c r="I28" s="4"/>
    </row>
    <row r="29" spans="1:9" ht="15" x14ac:dyDescent="0.2">
      <c r="A29" s="309"/>
      <c r="B29" s="310"/>
      <c r="C29" s="79"/>
      <c r="D29" s="79"/>
      <c r="E29" s="79"/>
      <c r="F29" s="79"/>
      <c r="G29" s="79"/>
      <c r="H29" s="4"/>
      <c r="I29" s="4"/>
    </row>
    <row r="30" spans="1:9" ht="15" x14ac:dyDescent="0.2">
      <c r="A30" s="309"/>
      <c r="B30" s="310"/>
      <c r="C30" s="79"/>
      <c r="D30" s="79"/>
      <c r="E30" s="79"/>
      <c r="F30" s="79"/>
      <c r="G30" s="79"/>
      <c r="H30" s="4"/>
      <c r="I30" s="4"/>
    </row>
    <row r="31" spans="1:9" ht="15" x14ac:dyDescent="0.2">
      <c r="A31" s="309"/>
      <c r="B31" s="310"/>
      <c r="C31" s="79"/>
      <c r="D31" s="79"/>
      <c r="E31" s="79"/>
      <c r="F31" s="79"/>
      <c r="G31" s="79"/>
      <c r="H31" s="4"/>
      <c r="I31" s="4"/>
    </row>
    <row r="32" spans="1:9" ht="15" x14ac:dyDescent="0.2">
      <c r="A32" s="309"/>
      <c r="B32" s="310"/>
      <c r="C32" s="79"/>
      <c r="D32" s="79"/>
      <c r="E32" s="79"/>
      <c r="F32" s="79"/>
      <c r="G32" s="79"/>
      <c r="H32" s="4"/>
      <c r="I32" s="4"/>
    </row>
    <row r="33" spans="1:9" ht="15" x14ac:dyDescent="0.2">
      <c r="A33" s="309"/>
      <c r="B33" s="310"/>
      <c r="C33" s="79"/>
      <c r="D33" s="79"/>
      <c r="E33" s="79"/>
      <c r="F33" s="79"/>
      <c r="G33" s="79"/>
      <c r="H33" s="4"/>
      <c r="I33" s="4"/>
    </row>
    <row r="34" spans="1:9" ht="15" x14ac:dyDescent="0.3">
      <c r="A34" s="309"/>
      <c r="B34" s="311"/>
      <c r="C34" s="91"/>
      <c r="D34" s="91"/>
      <c r="E34" s="91"/>
      <c r="F34" s="91"/>
      <c r="G34" s="91" t="s">
        <v>267</v>
      </c>
      <c r="H34" s="78">
        <f>SUM(H9:H33)</f>
        <v>0</v>
      </c>
      <c r="I34" s="78">
        <f>SUM(I9:I33)</f>
        <v>0</v>
      </c>
    </row>
    <row r="35" spans="1:9" ht="15" x14ac:dyDescent="0.3">
      <c r="A35" s="42"/>
      <c r="B35" s="42"/>
      <c r="C35" s="42"/>
      <c r="D35" s="42"/>
      <c r="E35" s="42"/>
      <c r="F35" s="42"/>
      <c r="G35" s="2"/>
      <c r="H35" s="2"/>
    </row>
    <row r="36" spans="1:9" ht="15" x14ac:dyDescent="0.3">
      <c r="A36" s="174" t="s">
        <v>360</v>
      </c>
      <c r="B36" s="42"/>
      <c r="C36" s="42"/>
      <c r="D36" s="42"/>
      <c r="E36" s="42"/>
      <c r="F36" s="42"/>
      <c r="G36" s="2"/>
      <c r="H36" s="2"/>
    </row>
    <row r="37" spans="1:9" ht="15" x14ac:dyDescent="0.3">
      <c r="A37" s="174"/>
      <c r="B37" s="42"/>
      <c r="C37" s="42"/>
      <c r="D37" s="42"/>
      <c r="E37" s="42"/>
      <c r="F37" s="42"/>
      <c r="G37" s="2"/>
      <c r="H37" s="2"/>
    </row>
    <row r="38" spans="1:9" ht="15" x14ac:dyDescent="0.3">
      <c r="A38" s="174"/>
      <c r="B38" s="2"/>
      <c r="C38" s="2"/>
      <c r="D38" s="2"/>
      <c r="E38" s="2"/>
      <c r="F38" s="2"/>
      <c r="G38" s="2"/>
      <c r="H38" s="2"/>
    </row>
    <row r="39" spans="1:9" ht="15" x14ac:dyDescent="0.3">
      <c r="A39" s="174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2"/>
      <c r="B44" s="62" t="s">
        <v>215</v>
      </c>
      <c r="C44" s="62"/>
      <c r="D44" s="62"/>
      <c r="E44" s="62"/>
      <c r="F44" s="62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0"/>
      <c r="B46" s="60" t="s">
        <v>103</v>
      </c>
      <c r="C46" s="60"/>
      <c r="D46" s="60"/>
      <c r="E46" s="60"/>
      <c r="F46" s="60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13" sqref="G13"/>
    </sheetView>
  </sheetViews>
  <sheetFormatPr defaultRowHeight="12.75" x14ac:dyDescent="0.2"/>
  <cols>
    <col min="1" max="1" width="5.42578125" style="163" customWidth="1"/>
    <col min="2" max="2" width="13.140625" style="163" customWidth="1"/>
    <col min="3" max="3" width="15.140625" style="163" customWidth="1"/>
    <col min="4" max="4" width="18" style="163" customWidth="1"/>
    <col min="5" max="5" width="20.5703125" style="163" customWidth="1"/>
    <col min="6" max="6" width="21.28515625" style="163" customWidth="1"/>
    <col min="7" max="7" width="15.140625" style="163" customWidth="1"/>
    <col min="8" max="8" width="15.5703125" style="163" customWidth="1"/>
    <col min="9" max="9" width="13.42578125" style="163" customWidth="1"/>
    <col min="10" max="10" width="0" style="163" hidden="1" customWidth="1"/>
    <col min="11" max="16384" width="9.140625" style="163"/>
  </cols>
  <sheetData>
    <row r="1" spans="1:10" ht="15" x14ac:dyDescent="0.3">
      <c r="A1" s="66" t="s">
        <v>361</v>
      </c>
      <c r="B1" s="66"/>
      <c r="C1" s="69"/>
      <c r="D1" s="69"/>
      <c r="E1" s="69"/>
      <c r="F1" s="69"/>
      <c r="G1" s="379" t="s">
        <v>97</v>
      </c>
      <c r="H1" s="379"/>
    </row>
    <row r="2" spans="1:10" ht="15" x14ac:dyDescent="0.3">
      <c r="A2" s="68" t="s">
        <v>104</v>
      </c>
      <c r="B2" s="66"/>
      <c r="C2" s="69"/>
      <c r="D2" s="69"/>
      <c r="E2" s="69"/>
      <c r="F2" s="69"/>
      <c r="G2" s="382" t="str">
        <f>'ფორმა N1'!L2</f>
        <v>10/22/2017-11/12/2017</v>
      </c>
      <c r="H2" s="382"/>
    </row>
    <row r="3" spans="1:10" ht="15" x14ac:dyDescent="0.3">
      <c r="A3" s="68"/>
      <c r="B3" s="68"/>
      <c r="C3" s="68"/>
      <c r="D3" s="68"/>
      <c r="E3" s="68"/>
      <c r="F3" s="68"/>
      <c r="G3" s="216"/>
      <c r="H3" s="216"/>
    </row>
    <row r="4" spans="1:10" ht="15" x14ac:dyDescent="0.3">
      <c r="A4" s="69" t="s">
        <v>218</v>
      </c>
      <c r="B4" s="69"/>
      <c r="C4" s="69"/>
      <c r="D4" s="69"/>
      <c r="E4" s="69"/>
      <c r="F4" s="69"/>
      <c r="G4" s="68"/>
      <c r="H4" s="68"/>
    </row>
    <row r="5" spans="1:10" ht="15" x14ac:dyDescent="0.3">
      <c r="A5" s="72" t="str">
        <f>'ფორმა N1'!A5</f>
        <v>კონსტანტინე შარაშენიძე (პ.N 33001010006)</v>
      </c>
      <c r="B5" s="72"/>
      <c r="C5" s="72"/>
      <c r="D5" s="72"/>
      <c r="E5" s="72"/>
      <c r="F5" s="72"/>
      <c r="G5" s="73"/>
      <c r="H5" s="73"/>
    </row>
    <row r="6" spans="1:10" ht="15" x14ac:dyDescent="0.3">
      <c r="A6" s="69"/>
      <c r="B6" s="69"/>
      <c r="C6" s="69"/>
      <c r="D6" s="69"/>
      <c r="E6" s="69"/>
      <c r="F6" s="69"/>
      <c r="G6" s="68"/>
      <c r="H6" s="68"/>
    </row>
    <row r="7" spans="1:10" ht="15" x14ac:dyDescent="0.2">
      <c r="A7" s="215"/>
      <c r="B7" s="215"/>
      <c r="C7" s="215"/>
      <c r="D7" s="215"/>
      <c r="E7" s="215"/>
      <c r="F7" s="215"/>
      <c r="G7" s="70"/>
      <c r="H7" s="70"/>
    </row>
    <row r="8" spans="1:10" ht="30" x14ac:dyDescent="0.2">
      <c r="A8" s="82" t="s">
        <v>64</v>
      </c>
      <c r="B8" s="82" t="s">
        <v>268</v>
      </c>
      <c r="C8" s="82" t="s">
        <v>269</v>
      </c>
      <c r="D8" s="82" t="s">
        <v>187</v>
      </c>
      <c r="E8" s="82" t="s">
        <v>276</v>
      </c>
      <c r="F8" s="82" t="s">
        <v>270</v>
      </c>
      <c r="G8" s="71" t="s">
        <v>10</v>
      </c>
      <c r="H8" s="71" t="s">
        <v>9</v>
      </c>
      <c r="J8" s="187" t="s">
        <v>275</v>
      </c>
    </row>
    <row r="9" spans="1:10" ht="15" x14ac:dyDescent="0.2">
      <c r="A9" s="90"/>
      <c r="B9" s="90"/>
      <c r="C9" s="90"/>
      <c r="D9" s="90"/>
      <c r="E9" s="90"/>
      <c r="F9" s="90"/>
      <c r="G9" s="4"/>
      <c r="H9" s="4"/>
      <c r="J9" s="187" t="s">
        <v>0</v>
      </c>
    </row>
    <row r="10" spans="1:10" ht="15" x14ac:dyDescent="0.2">
      <c r="A10" s="90"/>
      <c r="B10" s="90"/>
      <c r="C10" s="90"/>
      <c r="D10" s="90"/>
      <c r="E10" s="90"/>
      <c r="F10" s="90"/>
      <c r="G10" s="4"/>
      <c r="H10" s="4"/>
    </row>
    <row r="11" spans="1:10" ht="15" x14ac:dyDescent="0.2">
      <c r="A11" s="79"/>
      <c r="B11" s="79"/>
      <c r="C11" s="79"/>
      <c r="D11" s="79"/>
      <c r="E11" s="79"/>
      <c r="F11" s="79"/>
      <c r="G11" s="4"/>
      <c r="H11" s="4"/>
    </row>
    <row r="12" spans="1:10" ht="15" x14ac:dyDescent="0.2">
      <c r="A12" s="79"/>
      <c r="B12" s="79"/>
      <c r="C12" s="79"/>
      <c r="D12" s="79"/>
      <c r="E12" s="79"/>
      <c r="F12" s="79"/>
      <c r="G12" s="4"/>
      <c r="H12" s="4"/>
    </row>
    <row r="13" spans="1:10" ht="15" x14ac:dyDescent="0.2">
      <c r="A13" s="79"/>
      <c r="B13" s="79"/>
      <c r="C13" s="79"/>
      <c r="D13" s="79"/>
      <c r="E13" s="79"/>
      <c r="F13" s="79"/>
      <c r="G13" s="4"/>
      <c r="H13" s="4"/>
    </row>
    <row r="14" spans="1:10" ht="15" x14ac:dyDescent="0.2">
      <c r="A14" s="79"/>
      <c r="B14" s="79"/>
      <c r="C14" s="79"/>
      <c r="D14" s="79"/>
      <c r="E14" s="79"/>
      <c r="F14" s="79"/>
      <c r="G14" s="4"/>
      <c r="H14" s="4"/>
    </row>
    <row r="15" spans="1:10" ht="15" x14ac:dyDescent="0.2">
      <c r="A15" s="79"/>
      <c r="B15" s="79"/>
      <c r="C15" s="79"/>
      <c r="D15" s="79"/>
      <c r="E15" s="79"/>
      <c r="F15" s="79"/>
      <c r="G15" s="4"/>
      <c r="H15" s="4"/>
    </row>
    <row r="16" spans="1:10" ht="15" x14ac:dyDescent="0.2">
      <c r="A16" s="79"/>
      <c r="B16" s="79"/>
      <c r="C16" s="79"/>
      <c r="D16" s="79"/>
      <c r="E16" s="79"/>
      <c r="F16" s="79"/>
      <c r="G16" s="4"/>
      <c r="H16" s="4"/>
    </row>
    <row r="17" spans="1:8" ht="15" x14ac:dyDescent="0.2">
      <c r="A17" s="79"/>
      <c r="B17" s="79"/>
      <c r="C17" s="79"/>
      <c r="D17" s="79"/>
      <c r="E17" s="79"/>
      <c r="F17" s="79"/>
      <c r="G17" s="4"/>
      <c r="H17" s="4"/>
    </row>
    <row r="18" spans="1:8" ht="15" x14ac:dyDescent="0.2">
      <c r="A18" s="79"/>
      <c r="B18" s="79"/>
      <c r="C18" s="79"/>
      <c r="D18" s="79"/>
      <c r="E18" s="79"/>
      <c r="F18" s="79"/>
      <c r="G18" s="4"/>
      <c r="H18" s="4"/>
    </row>
    <row r="19" spans="1:8" ht="15" x14ac:dyDescent="0.2">
      <c r="A19" s="79"/>
      <c r="B19" s="79"/>
      <c r="C19" s="79"/>
      <c r="D19" s="79"/>
      <c r="E19" s="79"/>
      <c r="F19" s="79"/>
      <c r="G19" s="4"/>
      <c r="H19" s="4"/>
    </row>
    <row r="20" spans="1:8" ht="15" x14ac:dyDescent="0.2">
      <c r="A20" s="79"/>
      <c r="B20" s="79"/>
      <c r="C20" s="79"/>
      <c r="D20" s="79"/>
      <c r="E20" s="79"/>
      <c r="F20" s="79"/>
      <c r="G20" s="4"/>
      <c r="H20" s="4"/>
    </row>
    <row r="21" spans="1:8" ht="15" x14ac:dyDescent="0.2">
      <c r="A21" s="79"/>
      <c r="B21" s="79"/>
      <c r="C21" s="79"/>
      <c r="D21" s="79"/>
      <c r="E21" s="79"/>
      <c r="F21" s="79"/>
      <c r="G21" s="4"/>
      <c r="H21" s="4"/>
    </row>
    <row r="22" spans="1:8" ht="15" x14ac:dyDescent="0.2">
      <c r="A22" s="79"/>
      <c r="B22" s="79"/>
      <c r="C22" s="79"/>
      <c r="D22" s="79"/>
      <c r="E22" s="79"/>
      <c r="F22" s="79"/>
      <c r="G22" s="4"/>
      <c r="H22" s="4"/>
    </row>
    <row r="23" spans="1:8" ht="15" x14ac:dyDescent="0.2">
      <c r="A23" s="79"/>
      <c r="B23" s="79"/>
      <c r="C23" s="79"/>
      <c r="D23" s="79"/>
      <c r="E23" s="79"/>
      <c r="F23" s="79"/>
      <c r="G23" s="4"/>
      <c r="H23" s="4"/>
    </row>
    <row r="24" spans="1:8" ht="15" x14ac:dyDescent="0.2">
      <c r="A24" s="79"/>
      <c r="B24" s="79"/>
      <c r="C24" s="79"/>
      <c r="D24" s="79"/>
      <c r="E24" s="79"/>
      <c r="F24" s="79"/>
      <c r="G24" s="4"/>
      <c r="H24" s="4"/>
    </row>
    <row r="25" spans="1:8" ht="15" x14ac:dyDescent="0.2">
      <c r="A25" s="79"/>
      <c r="B25" s="79"/>
      <c r="C25" s="79"/>
      <c r="D25" s="79"/>
      <c r="E25" s="79"/>
      <c r="F25" s="79"/>
      <c r="G25" s="4"/>
      <c r="H25" s="4"/>
    </row>
    <row r="26" spans="1:8" ht="15" x14ac:dyDescent="0.2">
      <c r="A26" s="79"/>
      <c r="B26" s="79"/>
      <c r="C26" s="79"/>
      <c r="D26" s="79"/>
      <c r="E26" s="79"/>
      <c r="F26" s="79"/>
      <c r="G26" s="4"/>
      <c r="H26" s="4"/>
    </row>
    <row r="27" spans="1:8" ht="15" x14ac:dyDescent="0.2">
      <c r="A27" s="79"/>
      <c r="B27" s="79"/>
      <c r="C27" s="79"/>
      <c r="D27" s="79"/>
      <c r="E27" s="79"/>
      <c r="F27" s="79"/>
      <c r="G27" s="4"/>
      <c r="H27" s="4"/>
    </row>
    <row r="28" spans="1:8" ht="15" x14ac:dyDescent="0.2">
      <c r="A28" s="79"/>
      <c r="B28" s="79"/>
      <c r="C28" s="79"/>
      <c r="D28" s="79"/>
      <c r="E28" s="79"/>
      <c r="F28" s="79"/>
      <c r="G28" s="4"/>
      <c r="H28" s="4"/>
    </row>
    <row r="29" spans="1:8" ht="15" x14ac:dyDescent="0.2">
      <c r="A29" s="79"/>
      <c r="B29" s="79"/>
      <c r="C29" s="79"/>
      <c r="D29" s="79"/>
      <c r="E29" s="79"/>
      <c r="F29" s="79"/>
      <c r="G29" s="4"/>
      <c r="H29" s="4"/>
    </row>
    <row r="30" spans="1:8" ht="15" x14ac:dyDescent="0.2">
      <c r="A30" s="79"/>
      <c r="B30" s="79"/>
      <c r="C30" s="79"/>
      <c r="D30" s="79"/>
      <c r="E30" s="79"/>
      <c r="F30" s="79"/>
      <c r="G30" s="4"/>
      <c r="H30" s="4"/>
    </row>
    <row r="31" spans="1:8" ht="15" x14ac:dyDescent="0.2">
      <c r="A31" s="79"/>
      <c r="B31" s="79"/>
      <c r="C31" s="79"/>
      <c r="D31" s="79"/>
      <c r="E31" s="79"/>
      <c r="F31" s="79"/>
      <c r="G31" s="4"/>
      <c r="H31" s="4"/>
    </row>
    <row r="32" spans="1:8" ht="15" x14ac:dyDescent="0.2">
      <c r="A32" s="79"/>
      <c r="B32" s="79"/>
      <c r="C32" s="79"/>
      <c r="D32" s="79"/>
      <c r="E32" s="79"/>
      <c r="F32" s="79"/>
      <c r="G32" s="4"/>
      <c r="H32" s="4"/>
    </row>
    <row r="33" spans="1:9" ht="15" x14ac:dyDescent="0.2">
      <c r="A33" s="79"/>
      <c r="B33" s="79"/>
      <c r="C33" s="79"/>
      <c r="D33" s="79"/>
      <c r="E33" s="79"/>
      <c r="F33" s="79"/>
      <c r="G33" s="4"/>
      <c r="H33" s="4"/>
    </row>
    <row r="34" spans="1:9" ht="15" x14ac:dyDescent="0.3">
      <c r="A34" s="79"/>
      <c r="B34" s="91"/>
      <c r="C34" s="91"/>
      <c r="D34" s="91"/>
      <c r="E34" s="91"/>
      <c r="F34" s="91" t="s">
        <v>274</v>
      </c>
      <c r="G34" s="78">
        <f>SUM(G9:G33)</f>
        <v>0</v>
      </c>
      <c r="H34" s="78">
        <f>SUM(H9:H33)</f>
        <v>0</v>
      </c>
    </row>
    <row r="35" spans="1:9" ht="15" x14ac:dyDescent="0.3">
      <c r="A35" s="185"/>
      <c r="B35" s="185"/>
      <c r="C35" s="185"/>
      <c r="D35" s="185"/>
      <c r="E35" s="185"/>
      <c r="F35" s="185"/>
      <c r="G35" s="185"/>
      <c r="H35" s="162"/>
      <c r="I35" s="162"/>
    </row>
    <row r="36" spans="1:9" ht="15" x14ac:dyDescent="0.3">
      <c r="A36" s="186" t="s">
        <v>362</v>
      </c>
      <c r="B36" s="186"/>
      <c r="C36" s="185"/>
      <c r="D36" s="185"/>
      <c r="E36" s="185"/>
      <c r="F36" s="185"/>
      <c r="G36" s="185"/>
      <c r="H36" s="162"/>
      <c r="I36" s="162"/>
    </row>
    <row r="37" spans="1:9" ht="15" x14ac:dyDescent="0.3">
      <c r="A37" s="186"/>
      <c r="B37" s="186"/>
      <c r="C37" s="185"/>
      <c r="D37" s="185"/>
      <c r="E37" s="185"/>
      <c r="F37" s="185"/>
      <c r="G37" s="185"/>
      <c r="H37" s="162"/>
      <c r="I37" s="162"/>
    </row>
    <row r="38" spans="1:9" ht="15" x14ac:dyDescent="0.3">
      <c r="A38" s="186"/>
      <c r="B38" s="186"/>
      <c r="C38" s="162"/>
      <c r="D38" s="162"/>
      <c r="E38" s="162"/>
      <c r="F38" s="162"/>
      <c r="G38" s="162"/>
      <c r="H38" s="162"/>
      <c r="I38" s="162"/>
    </row>
    <row r="39" spans="1:9" ht="15" x14ac:dyDescent="0.3">
      <c r="A39" s="186"/>
      <c r="B39" s="186"/>
      <c r="C39" s="162"/>
      <c r="D39" s="162"/>
      <c r="E39" s="162"/>
      <c r="F39" s="162"/>
      <c r="G39" s="162"/>
      <c r="H39" s="162"/>
      <c r="I39" s="162"/>
    </row>
    <row r="40" spans="1:9" x14ac:dyDescent="0.2">
      <c r="A40" s="183"/>
      <c r="B40" s="183"/>
      <c r="C40" s="183"/>
      <c r="D40" s="183"/>
      <c r="E40" s="183"/>
      <c r="F40" s="183"/>
      <c r="G40" s="183"/>
      <c r="H40" s="183"/>
      <c r="I40" s="183"/>
    </row>
    <row r="41" spans="1:9" ht="15" x14ac:dyDescent="0.3">
      <c r="A41" s="168" t="s">
        <v>96</v>
      </c>
      <c r="B41" s="168"/>
      <c r="C41" s="162"/>
      <c r="D41" s="162"/>
      <c r="E41" s="162"/>
      <c r="F41" s="162"/>
      <c r="G41" s="162"/>
      <c r="H41" s="162"/>
      <c r="I41" s="162"/>
    </row>
    <row r="42" spans="1:9" ht="15" x14ac:dyDescent="0.3">
      <c r="A42" s="162"/>
      <c r="B42" s="162"/>
      <c r="C42" s="162"/>
      <c r="D42" s="162"/>
      <c r="E42" s="162"/>
      <c r="F42" s="162"/>
      <c r="G42" s="162"/>
      <c r="H42" s="162"/>
      <c r="I42" s="162"/>
    </row>
    <row r="43" spans="1:9" ht="15" x14ac:dyDescent="0.3">
      <c r="A43" s="162"/>
      <c r="B43" s="162"/>
      <c r="C43" s="162"/>
      <c r="D43" s="162"/>
      <c r="E43" s="162"/>
      <c r="F43" s="162"/>
      <c r="G43" s="162"/>
      <c r="H43" s="162"/>
      <c r="I43" s="169"/>
    </row>
    <row r="44" spans="1:9" ht="15" x14ac:dyDescent="0.3">
      <c r="A44" s="168"/>
      <c r="B44" s="168"/>
      <c r="C44" s="168" t="s">
        <v>328</v>
      </c>
      <c r="D44" s="168"/>
      <c r="E44" s="185"/>
      <c r="F44" s="168"/>
      <c r="G44" s="168"/>
      <c r="H44" s="162"/>
      <c r="I44" s="169"/>
    </row>
    <row r="45" spans="1:9" ht="15" x14ac:dyDescent="0.3">
      <c r="A45" s="162"/>
      <c r="B45" s="162"/>
      <c r="C45" s="162" t="s">
        <v>214</v>
      </c>
      <c r="D45" s="162"/>
      <c r="E45" s="162"/>
      <c r="F45" s="162"/>
      <c r="G45" s="162"/>
      <c r="H45" s="162"/>
      <c r="I45" s="169"/>
    </row>
    <row r="46" spans="1:9" x14ac:dyDescent="0.2">
      <c r="A46" s="170"/>
      <c r="B46" s="170"/>
      <c r="C46" s="170" t="s">
        <v>103</v>
      </c>
      <c r="D46" s="170"/>
      <c r="E46" s="170"/>
      <c r="F46" s="170"/>
      <c r="G46" s="17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G30" sqref="G30"/>
    </sheetView>
  </sheetViews>
  <sheetFormatPr defaultRowHeight="12.75" x14ac:dyDescent="0.2"/>
  <cols>
    <col min="1" max="1" width="5.42578125" style="163" customWidth="1"/>
    <col min="2" max="2" width="20" style="163" customWidth="1"/>
    <col min="3" max="3" width="27.5703125" style="163" customWidth="1"/>
    <col min="4" max="4" width="19.28515625" style="163" customWidth="1"/>
    <col min="5" max="5" width="16.85546875" style="163" customWidth="1"/>
    <col min="6" max="6" width="13.140625" style="163" customWidth="1"/>
    <col min="7" max="7" width="17" style="163" customWidth="1"/>
    <col min="8" max="8" width="13.7109375" style="163" customWidth="1"/>
    <col min="9" max="9" width="19.42578125" style="163" bestFit="1" customWidth="1"/>
    <col min="10" max="10" width="18.5703125" style="163" bestFit="1" customWidth="1"/>
    <col min="11" max="11" width="16.7109375" style="163" customWidth="1"/>
    <col min="12" max="12" width="17.7109375" style="163" customWidth="1"/>
    <col min="13" max="13" width="12.85546875" style="163" customWidth="1"/>
    <col min="14" max="16384" width="9.140625" style="163"/>
  </cols>
  <sheetData>
    <row r="2" spans="1:13" ht="15" x14ac:dyDescent="0.3">
      <c r="A2" s="387" t="s">
        <v>363</v>
      </c>
      <c r="B2" s="387"/>
      <c r="C2" s="387"/>
      <c r="D2" s="387"/>
      <c r="E2" s="387"/>
      <c r="F2" s="299"/>
      <c r="G2" s="69"/>
      <c r="H2" s="69"/>
      <c r="I2" s="69"/>
      <c r="J2" s="69"/>
      <c r="K2" s="216"/>
      <c r="L2" s="217"/>
      <c r="M2" s="217" t="s">
        <v>97</v>
      </c>
    </row>
    <row r="3" spans="1:13" ht="15" x14ac:dyDescent="0.3">
      <c r="A3" s="68" t="s">
        <v>104</v>
      </c>
      <c r="B3" s="68"/>
      <c r="C3" s="66"/>
      <c r="D3" s="69"/>
      <c r="E3" s="69"/>
      <c r="F3" s="69"/>
      <c r="G3" s="69"/>
      <c r="H3" s="69"/>
      <c r="I3" s="69"/>
      <c r="J3" s="69"/>
      <c r="K3" s="216"/>
      <c r="L3" s="382" t="str">
        <f>'ფორმა N1'!L2</f>
        <v>10/22/2017-11/12/2017</v>
      </c>
      <c r="M3" s="382"/>
    </row>
    <row r="4" spans="1:13" ht="15" x14ac:dyDescent="0.3">
      <c r="A4" s="68"/>
      <c r="B4" s="68"/>
      <c r="C4" s="68"/>
      <c r="D4" s="66"/>
      <c r="E4" s="66"/>
      <c r="F4" s="66"/>
      <c r="G4" s="66"/>
      <c r="H4" s="66"/>
      <c r="I4" s="66"/>
      <c r="J4" s="66"/>
      <c r="K4" s="216"/>
      <c r="L4" s="216"/>
      <c r="M4" s="216"/>
    </row>
    <row r="5" spans="1:13" ht="15" x14ac:dyDescent="0.3">
      <c r="A5" s="69" t="s">
        <v>218</v>
      </c>
      <c r="B5" s="69"/>
      <c r="C5" s="69"/>
      <c r="D5" s="69"/>
      <c r="E5" s="69"/>
      <c r="F5" s="69"/>
      <c r="G5" s="69"/>
      <c r="H5" s="69"/>
      <c r="I5" s="69"/>
      <c r="J5" s="69"/>
      <c r="K5" s="68"/>
      <c r="L5" s="68"/>
      <c r="M5" s="68"/>
    </row>
    <row r="6" spans="1:13" ht="15" x14ac:dyDescent="0.3">
      <c r="A6" s="72" t="str">
        <f>'ფორმა N1'!A5</f>
        <v>კონსტანტინე შარაშენიძე (პ.N 33001010006)</v>
      </c>
      <c r="B6" s="72"/>
      <c r="C6" s="72"/>
      <c r="D6" s="72"/>
      <c r="E6" s="72"/>
      <c r="F6" s="72"/>
      <c r="G6" s="72"/>
      <c r="H6" s="72"/>
      <c r="I6" s="72"/>
      <c r="J6" s="72"/>
      <c r="K6" s="73"/>
      <c r="L6" s="73"/>
    </row>
    <row r="7" spans="1:13" ht="15" x14ac:dyDescent="0.3">
      <c r="A7" s="69"/>
      <c r="B7" s="69"/>
      <c r="C7" s="69"/>
      <c r="D7" s="69"/>
      <c r="E7" s="69"/>
      <c r="F7" s="69"/>
      <c r="G7" s="69"/>
      <c r="H7" s="69"/>
      <c r="I7" s="69"/>
      <c r="J7" s="69"/>
      <c r="K7" s="68"/>
      <c r="L7" s="68"/>
      <c r="M7" s="68"/>
    </row>
    <row r="8" spans="1:13" ht="15" x14ac:dyDescent="0.2">
      <c r="A8" s="215"/>
      <c r="B8" s="320"/>
      <c r="C8" s="215"/>
      <c r="D8" s="215"/>
      <c r="E8" s="215"/>
      <c r="F8" s="215"/>
      <c r="G8" s="215"/>
      <c r="H8" s="215"/>
      <c r="I8" s="215"/>
      <c r="J8" s="215"/>
      <c r="K8" s="70"/>
      <c r="L8" s="70"/>
      <c r="M8" s="70"/>
    </row>
    <row r="9" spans="1:13" ht="45" x14ac:dyDescent="0.2">
      <c r="A9" s="82" t="s">
        <v>64</v>
      </c>
      <c r="B9" s="82" t="s">
        <v>423</v>
      </c>
      <c r="C9" s="82" t="s">
        <v>364</v>
      </c>
      <c r="D9" s="82" t="s">
        <v>365</v>
      </c>
      <c r="E9" s="82" t="s">
        <v>366</v>
      </c>
      <c r="F9" s="82" t="s">
        <v>367</v>
      </c>
      <c r="G9" s="82" t="s">
        <v>368</v>
      </c>
      <c r="H9" s="82" t="s">
        <v>369</v>
      </c>
      <c r="I9" s="82" t="s">
        <v>370</v>
      </c>
      <c r="J9" s="82" t="s">
        <v>371</v>
      </c>
      <c r="K9" s="82" t="s">
        <v>372</v>
      </c>
      <c r="L9" s="82" t="s">
        <v>373</v>
      </c>
      <c r="M9" s="82" t="s">
        <v>255</v>
      </c>
    </row>
    <row r="10" spans="1:13" ht="30" x14ac:dyDescent="0.2">
      <c r="A10" s="90">
        <v>1</v>
      </c>
      <c r="B10" s="366">
        <v>43046</v>
      </c>
      <c r="C10" s="300" t="s">
        <v>430</v>
      </c>
      <c r="D10" s="367" t="s">
        <v>432</v>
      </c>
      <c r="E10" s="90">
        <v>33001012030</v>
      </c>
      <c r="F10" s="90"/>
      <c r="G10" s="90"/>
      <c r="H10" s="90"/>
      <c r="I10" s="369" t="s">
        <v>431</v>
      </c>
      <c r="J10" s="90"/>
      <c r="K10" s="4"/>
      <c r="L10" s="4">
        <v>40</v>
      </c>
      <c r="M10" s="90"/>
    </row>
    <row r="11" spans="1:13" ht="15" x14ac:dyDescent="0.2">
      <c r="A11" s="90">
        <v>2</v>
      </c>
      <c r="B11" s="366"/>
      <c r="C11" s="368"/>
      <c r="D11" s="367"/>
      <c r="E11" s="367"/>
      <c r="F11" s="90"/>
      <c r="G11" s="90"/>
      <c r="H11" s="90"/>
      <c r="I11" s="369"/>
      <c r="J11" s="90"/>
      <c r="K11" s="4"/>
      <c r="L11" s="4"/>
      <c r="M11" s="90"/>
    </row>
    <row r="12" spans="1:13" ht="15" x14ac:dyDescent="0.2">
      <c r="A12" s="90">
        <v>3</v>
      </c>
      <c r="B12" s="366"/>
      <c r="C12" s="300"/>
      <c r="D12" s="367"/>
      <c r="E12" s="367"/>
      <c r="F12" s="79"/>
      <c r="G12" s="79"/>
      <c r="H12" s="79"/>
      <c r="I12" s="369"/>
      <c r="J12" s="79"/>
      <c r="K12" s="4"/>
      <c r="L12" s="4"/>
      <c r="M12" s="79"/>
    </row>
    <row r="13" spans="1:13" ht="15" x14ac:dyDescent="0.2">
      <c r="A13" s="90">
        <v>4</v>
      </c>
      <c r="B13" s="354"/>
      <c r="C13" s="300"/>
      <c r="D13" s="79"/>
      <c r="E13" s="79"/>
      <c r="F13" s="79"/>
      <c r="G13" s="79"/>
      <c r="H13" s="79"/>
      <c r="I13" s="79"/>
      <c r="J13" s="79"/>
      <c r="K13" s="4"/>
      <c r="L13" s="4"/>
      <c r="M13" s="79"/>
    </row>
    <row r="14" spans="1:13" ht="15" x14ac:dyDescent="0.2">
      <c r="A14" s="90">
        <v>5</v>
      </c>
      <c r="B14" s="354"/>
      <c r="C14" s="300"/>
      <c r="D14" s="79"/>
      <c r="E14" s="79"/>
      <c r="F14" s="79"/>
      <c r="G14" s="79"/>
      <c r="H14" s="79"/>
      <c r="I14" s="79"/>
      <c r="J14" s="79"/>
      <c r="K14" s="4"/>
      <c r="L14" s="4"/>
      <c r="M14" s="79"/>
    </row>
    <row r="15" spans="1:13" ht="15" x14ac:dyDescent="0.2">
      <c r="A15" s="90">
        <v>6</v>
      </c>
      <c r="B15" s="354"/>
      <c r="C15" s="300"/>
      <c r="D15" s="79"/>
      <c r="E15" s="79"/>
      <c r="F15" s="79"/>
      <c r="G15" s="79"/>
      <c r="H15" s="79"/>
      <c r="I15" s="79"/>
      <c r="J15" s="79"/>
      <c r="K15" s="4"/>
      <c r="L15" s="4"/>
      <c r="M15" s="79"/>
    </row>
    <row r="16" spans="1:13" ht="15" x14ac:dyDescent="0.2">
      <c r="A16" s="90">
        <v>7</v>
      </c>
      <c r="B16" s="354"/>
      <c r="C16" s="300"/>
      <c r="D16" s="79"/>
      <c r="E16" s="79"/>
      <c r="F16" s="79"/>
      <c r="G16" s="79"/>
      <c r="H16" s="79"/>
      <c r="I16" s="79"/>
      <c r="J16" s="79"/>
      <c r="K16" s="4"/>
      <c r="L16" s="4"/>
      <c r="M16" s="79"/>
    </row>
    <row r="17" spans="1:13" ht="15" x14ac:dyDescent="0.2">
      <c r="A17" s="90">
        <v>8</v>
      </c>
      <c r="B17" s="354"/>
      <c r="C17" s="300"/>
      <c r="D17" s="79"/>
      <c r="E17" s="79"/>
      <c r="F17" s="79"/>
      <c r="G17" s="79"/>
      <c r="H17" s="79"/>
      <c r="I17" s="79"/>
      <c r="J17" s="79"/>
      <c r="K17" s="4"/>
      <c r="L17" s="4"/>
      <c r="M17" s="79"/>
    </row>
    <row r="18" spans="1:13" ht="15" x14ac:dyDescent="0.2">
      <c r="A18" s="90">
        <v>9</v>
      </c>
      <c r="B18" s="354"/>
      <c r="C18" s="300"/>
      <c r="D18" s="79"/>
      <c r="E18" s="79"/>
      <c r="F18" s="79"/>
      <c r="G18" s="79"/>
      <c r="H18" s="79"/>
      <c r="I18" s="79"/>
      <c r="J18" s="79"/>
      <c r="K18" s="4"/>
      <c r="L18" s="4"/>
      <c r="M18" s="79"/>
    </row>
    <row r="19" spans="1:13" ht="15" x14ac:dyDescent="0.2">
      <c r="A19" s="90">
        <v>10</v>
      </c>
      <c r="B19" s="354"/>
      <c r="C19" s="300"/>
      <c r="D19" s="79"/>
      <c r="E19" s="79"/>
      <c r="F19" s="79"/>
      <c r="G19" s="79"/>
      <c r="H19" s="79"/>
      <c r="I19" s="79"/>
      <c r="J19" s="79"/>
      <c r="K19" s="4"/>
      <c r="L19" s="4"/>
      <c r="M19" s="79"/>
    </row>
    <row r="20" spans="1:13" ht="15" x14ac:dyDescent="0.2">
      <c r="A20" s="90">
        <v>11</v>
      </c>
      <c r="B20" s="354"/>
      <c r="C20" s="300"/>
      <c r="D20" s="79"/>
      <c r="E20" s="79"/>
      <c r="F20" s="79"/>
      <c r="G20" s="79"/>
      <c r="H20" s="79"/>
      <c r="I20" s="79"/>
      <c r="J20" s="79"/>
      <c r="K20" s="4"/>
      <c r="L20" s="4"/>
      <c r="M20" s="79"/>
    </row>
    <row r="21" spans="1:13" ht="15" x14ac:dyDescent="0.2">
      <c r="A21" s="90">
        <v>12</v>
      </c>
      <c r="B21" s="354"/>
      <c r="C21" s="300"/>
      <c r="D21" s="79"/>
      <c r="E21" s="79"/>
      <c r="F21" s="79"/>
      <c r="G21" s="79"/>
      <c r="H21" s="79"/>
      <c r="I21" s="79"/>
      <c r="J21" s="79"/>
      <c r="K21" s="4"/>
      <c r="L21" s="4"/>
      <c r="M21" s="79"/>
    </row>
    <row r="22" spans="1:13" ht="15" x14ac:dyDescent="0.2">
      <c r="A22" s="90">
        <v>13</v>
      </c>
      <c r="B22" s="354"/>
      <c r="C22" s="300"/>
      <c r="D22" s="79"/>
      <c r="E22" s="79"/>
      <c r="F22" s="79"/>
      <c r="G22" s="79"/>
      <c r="H22" s="79"/>
      <c r="I22" s="79"/>
      <c r="J22" s="79"/>
      <c r="K22" s="4"/>
      <c r="L22" s="4"/>
      <c r="M22" s="79"/>
    </row>
    <row r="23" spans="1:13" ht="15" x14ac:dyDescent="0.2">
      <c r="A23" s="90">
        <v>14</v>
      </c>
      <c r="B23" s="354"/>
      <c r="C23" s="300"/>
      <c r="D23" s="79"/>
      <c r="E23" s="79"/>
      <c r="F23" s="79"/>
      <c r="G23" s="79"/>
      <c r="H23" s="79"/>
      <c r="I23" s="79"/>
      <c r="J23" s="79"/>
      <c r="K23" s="4"/>
      <c r="L23" s="4"/>
      <c r="M23" s="79"/>
    </row>
    <row r="24" spans="1:13" ht="15" x14ac:dyDescent="0.2">
      <c r="A24" s="90">
        <v>15</v>
      </c>
      <c r="B24" s="354"/>
      <c r="C24" s="300"/>
      <c r="D24" s="79"/>
      <c r="E24" s="79"/>
      <c r="F24" s="79"/>
      <c r="G24" s="79"/>
      <c r="H24" s="79"/>
      <c r="I24" s="79"/>
      <c r="J24" s="79"/>
      <c r="K24" s="4"/>
      <c r="L24" s="4"/>
      <c r="M24" s="79"/>
    </row>
    <row r="25" spans="1:13" ht="15" x14ac:dyDescent="0.2">
      <c r="A25" s="90">
        <v>16</v>
      </c>
      <c r="B25" s="354"/>
      <c r="C25" s="300"/>
      <c r="D25" s="79"/>
      <c r="E25" s="79"/>
      <c r="F25" s="79"/>
      <c r="G25" s="79"/>
      <c r="H25" s="79"/>
      <c r="I25" s="79"/>
      <c r="J25" s="79"/>
      <c r="K25" s="4"/>
      <c r="L25" s="4"/>
      <c r="M25" s="79"/>
    </row>
    <row r="26" spans="1:13" ht="15" x14ac:dyDescent="0.2">
      <c r="A26" s="90">
        <v>17</v>
      </c>
      <c r="B26" s="354"/>
      <c r="C26" s="300"/>
      <c r="D26" s="79"/>
      <c r="E26" s="79"/>
      <c r="F26" s="79"/>
      <c r="G26" s="79"/>
      <c r="H26" s="79"/>
      <c r="I26" s="79"/>
      <c r="J26" s="79"/>
      <c r="K26" s="4"/>
      <c r="L26" s="4"/>
      <c r="M26" s="79"/>
    </row>
    <row r="27" spans="1:13" ht="15" x14ac:dyDescent="0.2">
      <c r="A27" s="90">
        <v>18</v>
      </c>
      <c r="B27" s="354"/>
      <c r="C27" s="300"/>
      <c r="D27" s="79"/>
      <c r="E27" s="79"/>
      <c r="F27" s="79"/>
      <c r="G27" s="79"/>
      <c r="H27" s="79"/>
      <c r="I27" s="79"/>
      <c r="J27" s="79"/>
      <c r="K27" s="4"/>
      <c r="L27" s="4"/>
      <c r="M27" s="79"/>
    </row>
    <row r="28" spans="1:13" ht="15" x14ac:dyDescent="0.2">
      <c r="A28" s="90">
        <v>19</v>
      </c>
      <c r="B28" s="354"/>
      <c r="C28" s="300"/>
      <c r="D28" s="79"/>
      <c r="E28" s="79"/>
      <c r="F28" s="79"/>
      <c r="G28" s="79"/>
      <c r="H28" s="79"/>
      <c r="I28" s="79"/>
      <c r="J28" s="79"/>
      <c r="K28" s="4"/>
      <c r="L28" s="4"/>
      <c r="M28" s="79"/>
    </row>
    <row r="29" spans="1:13" ht="15" x14ac:dyDescent="0.2">
      <c r="A29" s="90">
        <v>20</v>
      </c>
      <c r="B29" s="354"/>
      <c r="C29" s="300"/>
      <c r="D29" s="79"/>
      <c r="E29" s="79"/>
      <c r="F29" s="79"/>
      <c r="G29" s="79"/>
      <c r="H29" s="79"/>
      <c r="I29" s="79"/>
      <c r="J29" s="79"/>
      <c r="K29" s="4"/>
      <c r="L29" s="4"/>
      <c r="M29" s="79"/>
    </row>
    <row r="30" spans="1:13" ht="15" x14ac:dyDescent="0.2">
      <c r="A30" s="90">
        <v>21</v>
      </c>
      <c r="B30" s="354"/>
      <c r="C30" s="300"/>
      <c r="D30" s="79"/>
      <c r="E30" s="79"/>
      <c r="F30" s="79"/>
      <c r="G30" s="79"/>
      <c r="H30" s="79"/>
      <c r="I30" s="79"/>
      <c r="J30" s="79"/>
      <c r="K30" s="4"/>
      <c r="L30" s="4"/>
      <c r="M30" s="79"/>
    </row>
    <row r="31" spans="1:13" ht="15" x14ac:dyDescent="0.2">
      <c r="A31" s="90">
        <v>22</v>
      </c>
      <c r="B31" s="354"/>
      <c r="C31" s="300"/>
      <c r="D31" s="79"/>
      <c r="E31" s="79"/>
      <c r="F31" s="79"/>
      <c r="G31" s="79"/>
      <c r="H31" s="79"/>
      <c r="I31" s="79"/>
      <c r="J31" s="79"/>
      <c r="K31" s="4"/>
      <c r="L31" s="4"/>
      <c r="M31" s="79"/>
    </row>
    <row r="32" spans="1:13" ht="15" x14ac:dyDescent="0.2">
      <c r="A32" s="90">
        <v>23</v>
      </c>
      <c r="B32" s="354"/>
      <c r="C32" s="300"/>
      <c r="D32" s="79"/>
      <c r="E32" s="79"/>
      <c r="F32" s="79"/>
      <c r="G32" s="79"/>
      <c r="H32" s="79"/>
      <c r="I32" s="79"/>
      <c r="J32" s="79"/>
      <c r="K32" s="4"/>
      <c r="L32" s="4"/>
      <c r="M32" s="79"/>
    </row>
    <row r="33" spans="1:13" ht="15" x14ac:dyDescent="0.2">
      <c r="A33" s="90">
        <v>24</v>
      </c>
      <c r="B33" s="354"/>
      <c r="C33" s="300"/>
      <c r="D33" s="79"/>
      <c r="E33" s="79"/>
      <c r="F33" s="79"/>
      <c r="G33" s="79"/>
      <c r="H33" s="79"/>
      <c r="I33" s="79"/>
      <c r="J33" s="79"/>
      <c r="K33" s="4"/>
      <c r="L33" s="4"/>
      <c r="M33" s="79"/>
    </row>
    <row r="34" spans="1:13" ht="15" x14ac:dyDescent="0.2">
      <c r="A34" s="79" t="s">
        <v>220</v>
      </c>
      <c r="B34" s="355"/>
      <c r="C34" s="300"/>
      <c r="D34" s="79"/>
      <c r="E34" s="79"/>
      <c r="F34" s="79"/>
      <c r="G34" s="79"/>
      <c r="H34" s="79"/>
      <c r="I34" s="79"/>
      <c r="J34" s="79"/>
      <c r="K34" s="4"/>
      <c r="L34" s="4"/>
      <c r="M34" s="79"/>
    </row>
    <row r="35" spans="1:13" ht="15" x14ac:dyDescent="0.3">
      <c r="A35" s="79"/>
      <c r="B35" s="355"/>
      <c r="C35" s="300"/>
      <c r="D35" s="91"/>
      <c r="E35" s="91"/>
      <c r="F35" s="91"/>
      <c r="G35" s="91"/>
      <c r="H35" s="79"/>
      <c r="I35" s="79"/>
      <c r="J35" s="79"/>
      <c r="K35" s="79" t="s">
        <v>374</v>
      </c>
      <c r="L35" s="78">
        <f>SUM(L10:L34)</f>
        <v>40</v>
      </c>
      <c r="M35" s="79"/>
    </row>
    <row r="36" spans="1:13" ht="15" x14ac:dyDescent="0.3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62"/>
    </row>
    <row r="37" spans="1:13" ht="15" x14ac:dyDescent="0.3">
      <c r="A37" s="186" t="s">
        <v>375</v>
      </c>
      <c r="B37" s="186"/>
      <c r="C37" s="186"/>
      <c r="D37" s="185"/>
      <c r="E37" s="185"/>
      <c r="F37" s="185"/>
      <c r="G37" s="185"/>
      <c r="H37" s="185"/>
      <c r="I37" s="185"/>
      <c r="J37" s="185"/>
      <c r="K37" s="185"/>
      <c r="L37" s="162"/>
    </row>
    <row r="38" spans="1:13" ht="15" x14ac:dyDescent="0.3">
      <c r="A38" s="186" t="s">
        <v>376</v>
      </c>
      <c r="B38" s="186"/>
      <c r="C38" s="186"/>
      <c r="D38" s="185"/>
      <c r="E38" s="185"/>
      <c r="F38" s="185"/>
      <c r="G38" s="185"/>
      <c r="H38" s="185"/>
      <c r="I38" s="185"/>
      <c r="J38" s="185"/>
      <c r="K38" s="185"/>
      <c r="L38" s="162"/>
    </row>
    <row r="39" spans="1:13" ht="15" x14ac:dyDescent="0.3">
      <c r="A39" s="174" t="s">
        <v>377</v>
      </c>
      <c r="B39" s="174"/>
      <c r="C39" s="186"/>
      <c r="D39" s="162"/>
      <c r="E39" s="162"/>
      <c r="F39" s="162"/>
      <c r="G39" s="162"/>
      <c r="H39" s="162"/>
      <c r="I39" s="162"/>
      <c r="J39" s="162"/>
      <c r="K39" s="162"/>
      <c r="L39" s="162"/>
    </row>
    <row r="40" spans="1:13" ht="15" x14ac:dyDescent="0.3">
      <c r="A40" s="174" t="s">
        <v>378</v>
      </c>
      <c r="B40" s="174"/>
      <c r="C40" s="186"/>
      <c r="D40" s="162"/>
      <c r="E40" s="162"/>
      <c r="F40" s="162"/>
      <c r="G40" s="162"/>
      <c r="H40" s="162"/>
      <c r="I40" s="162"/>
      <c r="J40" s="162"/>
      <c r="K40" s="162"/>
      <c r="L40" s="162"/>
    </row>
    <row r="41" spans="1:13" ht="15" customHeight="1" x14ac:dyDescent="0.2">
      <c r="A41" s="392" t="s">
        <v>393</v>
      </c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</row>
    <row r="42" spans="1:13" ht="15" customHeight="1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</row>
    <row r="43" spans="1:13" ht="12.75" customHeight="1" x14ac:dyDescent="0.2">
      <c r="A43" s="319"/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</row>
    <row r="44" spans="1:13" ht="15" x14ac:dyDescent="0.3">
      <c r="A44" s="388" t="s">
        <v>96</v>
      </c>
      <c r="B44" s="388"/>
      <c r="C44" s="388"/>
      <c r="D44" s="301"/>
      <c r="E44" s="302"/>
      <c r="F44" s="302"/>
      <c r="G44" s="301"/>
      <c r="H44" s="301"/>
      <c r="I44" s="301"/>
      <c r="J44" s="301"/>
      <c r="K44" s="301"/>
      <c r="L44" s="162"/>
    </row>
    <row r="45" spans="1:13" ht="15" x14ac:dyDescent="0.3">
      <c r="A45" s="301"/>
      <c r="B45" s="301"/>
      <c r="C45" s="302"/>
      <c r="D45" s="301"/>
      <c r="E45" s="302"/>
      <c r="F45" s="302"/>
      <c r="G45" s="301"/>
      <c r="H45" s="301"/>
      <c r="I45" s="301"/>
      <c r="J45" s="301"/>
      <c r="K45" s="303"/>
      <c r="L45" s="162"/>
    </row>
    <row r="46" spans="1:13" ht="15" customHeight="1" x14ac:dyDescent="0.3">
      <c r="A46" s="301"/>
      <c r="B46" s="301"/>
      <c r="C46" s="302"/>
      <c r="D46" s="389" t="s">
        <v>212</v>
      </c>
      <c r="E46" s="389"/>
      <c r="F46" s="304"/>
      <c r="G46" s="305"/>
      <c r="H46" s="390" t="s">
        <v>379</v>
      </c>
      <c r="I46" s="390"/>
      <c r="J46" s="390"/>
      <c r="K46" s="306"/>
      <c r="L46" s="162"/>
    </row>
    <row r="47" spans="1:13" ht="15" x14ac:dyDescent="0.3">
      <c r="A47" s="301"/>
      <c r="B47" s="301"/>
      <c r="C47" s="302"/>
      <c r="D47" s="301"/>
      <c r="E47" s="302"/>
      <c r="F47" s="302"/>
      <c r="G47" s="301"/>
      <c r="H47" s="391"/>
      <c r="I47" s="391"/>
      <c r="J47" s="391"/>
      <c r="K47" s="306"/>
      <c r="L47" s="162"/>
    </row>
    <row r="48" spans="1:13" ht="15" x14ac:dyDescent="0.3">
      <c r="A48" s="301"/>
      <c r="B48" s="301"/>
      <c r="C48" s="302"/>
      <c r="D48" s="386" t="s">
        <v>103</v>
      </c>
      <c r="E48" s="386"/>
      <c r="F48" s="304"/>
      <c r="G48" s="305"/>
      <c r="H48" s="301"/>
      <c r="I48" s="301"/>
      <c r="J48" s="301"/>
      <c r="K48" s="301"/>
      <c r="L48" s="162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D70" sqref="D70"/>
    </sheetView>
  </sheetViews>
  <sheetFormatPr defaultRowHeight="15" x14ac:dyDescent="0.3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6" t="s">
        <v>184</v>
      </c>
      <c r="B1" s="110"/>
      <c r="C1" s="393" t="s">
        <v>162</v>
      </c>
      <c r="D1" s="393"/>
      <c r="E1" s="96"/>
    </row>
    <row r="2" spans="1:5" x14ac:dyDescent="0.3">
      <c r="A2" s="68" t="s">
        <v>104</v>
      </c>
      <c r="B2" s="110"/>
      <c r="C2" s="69"/>
      <c r="D2" s="182" t="str">
        <f>'ფორმა N1'!L2</f>
        <v>10/22/2017-11/12/2017</v>
      </c>
      <c r="E2" s="96"/>
    </row>
    <row r="3" spans="1:5" x14ac:dyDescent="0.3">
      <c r="A3" s="105"/>
      <c r="B3" s="110"/>
      <c r="C3" s="69"/>
      <c r="D3" s="69"/>
      <c r="E3" s="96"/>
    </row>
    <row r="4" spans="1:5" x14ac:dyDescent="0.3">
      <c r="A4" s="317" t="s">
        <v>218</v>
      </c>
      <c r="B4" s="68"/>
      <c r="C4" s="68"/>
      <c r="D4" s="68"/>
      <c r="E4" s="99"/>
    </row>
    <row r="5" spans="1:5" x14ac:dyDescent="0.3">
      <c r="A5" s="108" t="str">
        <f>'ფორმა N1'!A5</f>
        <v>კონსტანტინე შარაშენიძე (პ.N 33001010006)</v>
      </c>
      <c r="B5" s="109"/>
      <c r="C5" s="109"/>
      <c r="D5" s="57"/>
      <c r="E5" s="99"/>
    </row>
    <row r="6" spans="1:5" x14ac:dyDescent="0.3">
      <c r="A6" s="69"/>
      <c r="B6" s="68"/>
      <c r="C6" s="68"/>
      <c r="D6" s="68"/>
      <c r="E6" s="99"/>
    </row>
    <row r="7" spans="1:5" x14ac:dyDescent="0.3">
      <c r="A7" s="104"/>
      <c r="B7" s="111"/>
      <c r="C7" s="112"/>
      <c r="D7" s="112"/>
      <c r="E7" s="96"/>
    </row>
    <row r="8" spans="1:5" ht="45" x14ac:dyDescent="0.3">
      <c r="A8" s="113" t="s">
        <v>101</v>
      </c>
      <c r="B8" s="113" t="s">
        <v>154</v>
      </c>
      <c r="C8" s="113" t="s">
        <v>244</v>
      </c>
      <c r="D8" s="113" t="s">
        <v>211</v>
      </c>
      <c r="E8" s="96"/>
    </row>
    <row r="9" spans="1:5" x14ac:dyDescent="0.3">
      <c r="A9" s="47"/>
      <c r="B9" s="48"/>
      <c r="C9" s="135"/>
      <c r="D9" s="135"/>
      <c r="E9" s="96"/>
    </row>
    <row r="10" spans="1:5" x14ac:dyDescent="0.3">
      <c r="A10" s="49" t="s">
        <v>155</v>
      </c>
      <c r="B10" s="50"/>
      <c r="C10" s="114">
        <f>SUM(C11,C34)</f>
        <v>752</v>
      </c>
      <c r="D10" s="114">
        <f>SUM(D11,D34)</f>
        <v>710</v>
      </c>
      <c r="E10" s="96"/>
    </row>
    <row r="11" spans="1:5" x14ac:dyDescent="0.3">
      <c r="A11" s="51" t="s">
        <v>156</v>
      </c>
      <c r="B11" s="52"/>
      <c r="C11" s="77">
        <f>SUM(C12:C32)</f>
        <v>752</v>
      </c>
      <c r="D11" s="77">
        <f>SUM(D12:D32)</f>
        <v>710</v>
      </c>
      <c r="E11" s="96"/>
    </row>
    <row r="12" spans="1:5" x14ac:dyDescent="0.3">
      <c r="A12" s="55">
        <v>1110</v>
      </c>
      <c r="B12" s="54" t="s">
        <v>106</v>
      </c>
      <c r="C12" s="8"/>
      <c r="D12" s="8"/>
      <c r="E12" s="96"/>
    </row>
    <row r="13" spans="1:5" x14ac:dyDescent="0.3">
      <c r="A13" s="55">
        <v>1120</v>
      </c>
      <c r="B13" s="54" t="s">
        <v>107</v>
      </c>
      <c r="C13" s="8"/>
      <c r="D13" s="8"/>
      <c r="E13" s="96"/>
    </row>
    <row r="14" spans="1:5" x14ac:dyDescent="0.3">
      <c r="A14" s="55">
        <v>1211</v>
      </c>
      <c r="B14" s="54" t="s">
        <v>108</v>
      </c>
      <c r="C14" s="8">
        <v>752</v>
      </c>
      <c r="D14" s="8">
        <v>710</v>
      </c>
      <c r="E14" s="96"/>
    </row>
    <row r="15" spans="1:5" x14ac:dyDescent="0.3">
      <c r="A15" s="55">
        <v>1212</v>
      </c>
      <c r="B15" s="54" t="s">
        <v>109</v>
      </c>
      <c r="C15" s="8"/>
      <c r="D15" s="8"/>
      <c r="E15" s="96"/>
    </row>
    <row r="16" spans="1:5" x14ac:dyDescent="0.3">
      <c r="A16" s="55">
        <v>1213</v>
      </c>
      <c r="B16" s="54" t="s">
        <v>110</v>
      </c>
      <c r="C16" s="8"/>
      <c r="D16" s="8"/>
      <c r="E16" s="96"/>
    </row>
    <row r="17" spans="1:5" x14ac:dyDescent="0.3">
      <c r="A17" s="55">
        <v>1214</v>
      </c>
      <c r="B17" s="54" t="s">
        <v>111</v>
      </c>
      <c r="C17" s="8"/>
      <c r="D17" s="8"/>
      <c r="E17" s="96"/>
    </row>
    <row r="18" spans="1:5" x14ac:dyDescent="0.3">
      <c r="A18" s="55">
        <v>1215</v>
      </c>
      <c r="B18" s="54" t="s">
        <v>112</v>
      </c>
      <c r="C18" s="8"/>
      <c r="D18" s="8"/>
      <c r="E18" s="96"/>
    </row>
    <row r="19" spans="1:5" x14ac:dyDescent="0.3">
      <c r="A19" s="55">
        <v>1300</v>
      </c>
      <c r="B19" s="54" t="s">
        <v>113</v>
      </c>
      <c r="C19" s="8"/>
      <c r="D19" s="8"/>
      <c r="E19" s="96"/>
    </row>
    <row r="20" spans="1:5" x14ac:dyDescent="0.3">
      <c r="A20" s="55">
        <v>1410</v>
      </c>
      <c r="B20" s="54" t="s">
        <v>114</v>
      </c>
      <c r="C20" s="8"/>
      <c r="D20" s="8"/>
      <c r="E20" s="96"/>
    </row>
    <row r="21" spans="1:5" x14ac:dyDescent="0.3">
      <c r="A21" s="55">
        <v>1421</v>
      </c>
      <c r="B21" s="54" t="s">
        <v>115</v>
      </c>
      <c r="C21" s="8"/>
      <c r="D21" s="8"/>
      <c r="E21" s="96"/>
    </row>
    <row r="22" spans="1:5" x14ac:dyDescent="0.3">
      <c r="A22" s="55">
        <v>1422</v>
      </c>
      <c r="B22" s="54" t="s">
        <v>116</v>
      </c>
      <c r="C22" s="8"/>
      <c r="D22" s="8"/>
      <c r="E22" s="96"/>
    </row>
    <row r="23" spans="1:5" x14ac:dyDescent="0.3">
      <c r="A23" s="55">
        <v>1423</v>
      </c>
      <c r="B23" s="54" t="s">
        <v>117</v>
      </c>
      <c r="C23" s="8"/>
      <c r="D23" s="8"/>
      <c r="E23" s="96"/>
    </row>
    <row r="24" spans="1:5" x14ac:dyDescent="0.3">
      <c r="A24" s="55">
        <v>1431</v>
      </c>
      <c r="B24" s="54" t="s">
        <v>118</v>
      </c>
      <c r="C24" s="8"/>
      <c r="D24" s="8"/>
      <c r="E24" s="96"/>
    </row>
    <row r="25" spans="1:5" x14ac:dyDescent="0.3">
      <c r="A25" s="55">
        <v>1432</v>
      </c>
      <c r="B25" s="54" t="s">
        <v>119</v>
      </c>
      <c r="C25" s="8"/>
      <c r="D25" s="8"/>
      <c r="E25" s="96"/>
    </row>
    <row r="26" spans="1:5" x14ac:dyDescent="0.3">
      <c r="A26" s="55">
        <v>1433</v>
      </c>
      <c r="B26" s="54" t="s">
        <v>120</v>
      </c>
      <c r="C26" s="8"/>
      <c r="D26" s="8"/>
      <c r="E26" s="96"/>
    </row>
    <row r="27" spans="1:5" x14ac:dyDescent="0.3">
      <c r="A27" s="55">
        <v>1441</v>
      </c>
      <c r="B27" s="54" t="s">
        <v>121</v>
      </c>
      <c r="C27" s="8"/>
      <c r="D27" s="8"/>
      <c r="E27" s="96"/>
    </row>
    <row r="28" spans="1:5" x14ac:dyDescent="0.3">
      <c r="A28" s="55">
        <v>1442</v>
      </c>
      <c r="B28" s="54" t="s">
        <v>122</v>
      </c>
      <c r="C28" s="8"/>
      <c r="D28" s="8"/>
      <c r="E28" s="96"/>
    </row>
    <row r="29" spans="1:5" x14ac:dyDescent="0.3">
      <c r="A29" s="55">
        <v>1443</v>
      </c>
      <c r="B29" s="54" t="s">
        <v>123</v>
      </c>
      <c r="C29" s="8"/>
      <c r="D29" s="8"/>
      <c r="E29" s="96"/>
    </row>
    <row r="30" spans="1:5" x14ac:dyDescent="0.3">
      <c r="A30" s="55">
        <v>1444</v>
      </c>
      <c r="B30" s="54" t="s">
        <v>124</v>
      </c>
      <c r="C30" s="8"/>
      <c r="D30" s="8"/>
      <c r="E30" s="96"/>
    </row>
    <row r="31" spans="1:5" x14ac:dyDescent="0.3">
      <c r="A31" s="55">
        <v>1445</v>
      </c>
      <c r="B31" s="54" t="s">
        <v>125</v>
      </c>
      <c r="C31" s="8"/>
      <c r="D31" s="8"/>
      <c r="E31" s="96"/>
    </row>
    <row r="32" spans="1:5" x14ac:dyDescent="0.3">
      <c r="A32" s="55">
        <v>1446</v>
      </c>
      <c r="B32" s="54" t="s">
        <v>126</v>
      </c>
      <c r="C32" s="8"/>
      <c r="D32" s="8"/>
      <c r="E32" s="96"/>
    </row>
    <row r="33" spans="1:5" x14ac:dyDescent="0.3">
      <c r="A33" s="28"/>
      <c r="E33" s="96"/>
    </row>
    <row r="34" spans="1:5" x14ac:dyDescent="0.3">
      <c r="A34" s="56" t="s">
        <v>157</v>
      </c>
      <c r="B34" s="54"/>
      <c r="C34" s="77">
        <f>SUM(C35:C42)</f>
        <v>0</v>
      </c>
      <c r="D34" s="77">
        <f>SUM(D35:D42)</f>
        <v>0</v>
      </c>
      <c r="E34" s="96"/>
    </row>
    <row r="35" spans="1:5" x14ac:dyDescent="0.3">
      <c r="A35" s="55">
        <v>2110</v>
      </c>
      <c r="B35" s="54" t="s">
        <v>89</v>
      </c>
      <c r="C35" s="8"/>
      <c r="D35" s="8"/>
      <c r="E35" s="96"/>
    </row>
    <row r="36" spans="1:5" x14ac:dyDescent="0.3">
      <c r="A36" s="55">
        <v>2120</v>
      </c>
      <c r="B36" s="54" t="s">
        <v>127</v>
      </c>
      <c r="C36" s="8"/>
      <c r="D36" s="8"/>
      <c r="E36" s="96"/>
    </row>
    <row r="37" spans="1:5" x14ac:dyDescent="0.3">
      <c r="A37" s="55">
        <v>2130</v>
      </c>
      <c r="B37" s="54" t="s">
        <v>90</v>
      </c>
      <c r="C37" s="8"/>
      <c r="D37" s="8"/>
      <c r="E37" s="96"/>
    </row>
    <row r="38" spans="1:5" x14ac:dyDescent="0.3">
      <c r="A38" s="55">
        <v>2140</v>
      </c>
      <c r="B38" s="54" t="s">
        <v>319</v>
      </c>
      <c r="C38" s="8"/>
      <c r="D38" s="8"/>
      <c r="E38" s="96"/>
    </row>
    <row r="39" spans="1:5" x14ac:dyDescent="0.3">
      <c r="A39" s="55">
        <v>2150</v>
      </c>
      <c r="B39" s="54" t="s">
        <v>321</v>
      </c>
      <c r="C39" s="8"/>
      <c r="D39" s="8"/>
      <c r="E39" s="96"/>
    </row>
    <row r="40" spans="1:5" x14ac:dyDescent="0.3">
      <c r="A40" s="55">
        <v>2220</v>
      </c>
      <c r="B40" s="54" t="s">
        <v>91</v>
      </c>
      <c r="C40" s="8"/>
      <c r="D40" s="8"/>
      <c r="E40" s="96"/>
    </row>
    <row r="41" spans="1:5" x14ac:dyDescent="0.3">
      <c r="A41" s="55">
        <v>2300</v>
      </c>
      <c r="B41" s="54" t="s">
        <v>128</v>
      </c>
      <c r="C41" s="8"/>
      <c r="D41" s="8"/>
      <c r="E41" s="96"/>
    </row>
    <row r="42" spans="1:5" x14ac:dyDescent="0.3">
      <c r="A42" s="55">
        <v>2400</v>
      </c>
      <c r="B42" s="54" t="s">
        <v>129</v>
      </c>
      <c r="C42" s="8"/>
      <c r="D42" s="8"/>
      <c r="E42" s="96"/>
    </row>
    <row r="43" spans="1:5" x14ac:dyDescent="0.3">
      <c r="A43" s="29"/>
      <c r="E43" s="96"/>
    </row>
    <row r="44" spans="1:5" x14ac:dyDescent="0.3">
      <c r="A44" s="53" t="s">
        <v>161</v>
      </c>
      <c r="B44" s="54"/>
      <c r="C44" s="77">
        <f>SUM(C45,C64)</f>
        <v>752</v>
      </c>
      <c r="D44" s="77">
        <f>SUM(D45,D64)</f>
        <v>710</v>
      </c>
      <c r="E44" s="96"/>
    </row>
    <row r="45" spans="1:5" x14ac:dyDescent="0.3">
      <c r="A45" s="56" t="s">
        <v>158</v>
      </c>
      <c r="B45" s="54"/>
      <c r="C45" s="77">
        <f>SUM(C46:C61)</f>
        <v>0</v>
      </c>
      <c r="D45" s="77">
        <f>SUM(D46:D61)</f>
        <v>0</v>
      </c>
      <c r="E45" s="96"/>
    </row>
    <row r="46" spans="1:5" x14ac:dyDescent="0.3">
      <c r="A46" s="55">
        <v>3100</v>
      </c>
      <c r="B46" s="54" t="s">
        <v>130</v>
      </c>
      <c r="C46" s="8"/>
      <c r="D46" s="8"/>
      <c r="E46" s="96"/>
    </row>
    <row r="47" spans="1:5" x14ac:dyDescent="0.3">
      <c r="A47" s="55">
        <v>3210</v>
      </c>
      <c r="B47" s="54" t="s">
        <v>131</v>
      </c>
      <c r="C47" s="8"/>
      <c r="D47" s="8"/>
      <c r="E47" s="96"/>
    </row>
    <row r="48" spans="1:5" x14ac:dyDescent="0.3">
      <c r="A48" s="55">
        <v>3221</v>
      </c>
      <c r="B48" s="54" t="s">
        <v>132</v>
      </c>
      <c r="C48" s="8"/>
      <c r="D48" s="8"/>
      <c r="E48" s="96"/>
    </row>
    <row r="49" spans="1:5" x14ac:dyDescent="0.3">
      <c r="A49" s="55">
        <v>3222</v>
      </c>
      <c r="B49" s="54" t="s">
        <v>133</v>
      </c>
      <c r="C49" s="8"/>
      <c r="D49" s="8"/>
      <c r="E49" s="96"/>
    </row>
    <row r="50" spans="1:5" x14ac:dyDescent="0.3">
      <c r="A50" s="55">
        <v>3223</v>
      </c>
      <c r="B50" s="54" t="s">
        <v>134</v>
      </c>
      <c r="C50" s="8"/>
      <c r="D50" s="8"/>
      <c r="E50" s="96"/>
    </row>
    <row r="51" spans="1:5" x14ac:dyDescent="0.3">
      <c r="A51" s="55">
        <v>3224</v>
      </c>
      <c r="B51" s="54" t="s">
        <v>135</v>
      </c>
      <c r="C51" s="8"/>
      <c r="D51" s="8"/>
      <c r="E51" s="96"/>
    </row>
    <row r="52" spans="1:5" x14ac:dyDescent="0.3">
      <c r="A52" s="55">
        <v>3231</v>
      </c>
      <c r="B52" s="54" t="s">
        <v>136</v>
      </c>
      <c r="C52" s="8"/>
      <c r="D52" s="8"/>
      <c r="E52" s="96"/>
    </row>
    <row r="53" spans="1:5" x14ac:dyDescent="0.3">
      <c r="A53" s="55">
        <v>3232</v>
      </c>
      <c r="B53" s="54" t="s">
        <v>137</v>
      </c>
      <c r="C53" s="8"/>
      <c r="D53" s="8"/>
      <c r="E53" s="96"/>
    </row>
    <row r="54" spans="1:5" x14ac:dyDescent="0.3">
      <c r="A54" s="55">
        <v>3234</v>
      </c>
      <c r="B54" s="54" t="s">
        <v>138</v>
      </c>
      <c r="C54" s="8"/>
      <c r="D54" s="8"/>
      <c r="E54" s="96"/>
    </row>
    <row r="55" spans="1:5" ht="30" x14ac:dyDescent="0.3">
      <c r="A55" s="55">
        <v>3236</v>
      </c>
      <c r="B55" s="54" t="s">
        <v>153</v>
      </c>
      <c r="C55" s="8"/>
      <c r="D55" s="8"/>
      <c r="E55" s="96"/>
    </row>
    <row r="56" spans="1:5" ht="45" x14ac:dyDescent="0.3">
      <c r="A56" s="55">
        <v>3237</v>
      </c>
      <c r="B56" s="54" t="s">
        <v>139</v>
      </c>
      <c r="C56" s="8"/>
      <c r="D56" s="8"/>
      <c r="E56" s="96"/>
    </row>
    <row r="57" spans="1:5" x14ac:dyDescent="0.3">
      <c r="A57" s="55">
        <v>3241</v>
      </c>
      <c r="B57" s="54" t="s">
        <v>140</v>
      </c>
      <c r="C57" s="8"/>
      <c r="D57" s="8"/>
      <c r="E57" s="96"/>
    </row>
    <row r="58" spans="1:5" x14ac:dyDescent="0.3">
      <c r="A58" s="55">
        <v>3242</v>
      </c>
      <c r="B58" s="54" t="s">
        <v>141</v>
      </c>
      <c r="C58" s="8"/>
      <c r="D58" s="8"/>
      <c r="E58" s="96"/>
    </row>
    <row r="59" spans="1:5" x14ac:dyDescent="0.3">
      <c r="A59" s="55">
        <v>3243</v>
      </c>
      <c r="B59" s="54" t="s">
        <v>142</v>
      </c>
      <c r="C59" s="8"/>
      <c r="D59" s="8"/>
      <c r="E59" s="96"/>
    </row>
    <row r="60" spans="1:5" x14ac:dyDescent="0.3">
      <c r="A60" s="55">
        <v>3245</v>
      </c>
      <c r="B60" s="54" t="s">
        <v>143</v>
      </c>
      <c r="C60" s="8"/>
      <c r="D60" s="8"/>
      <c r="E60" s="96"/>
    </row>
    <row r="61" spans="1:5" x14ac:dyDescent="0.3">
      <c r="A61" s="55">
        <v>3246</v>
      </c>
      <c r="B61" s="54" t="s">
        <v>144</v>
      </c>
      <c r="C61" s="8"/>
      <c r="D61" s="8"/>
      <c r="E61" s="96"/>
    </row>
    <row r="62" spans="1:5" x14ac:dyDescent="0.3">
      <c r="A62" s="29"/>
      <c r="E62" s="96"/>
    </row>
    <row r="63" spans="1:5" x14ac:dyDescent="0.3">
      <c r="A63" s="30"/>
      <c r="E63" s="96"/>
    </row>
    <row r="64" spans="1:5" x14ac:dyDescent="0.3">
      <c r="A64" s="56" t="s">
        <v>159</v>
      </c>
      <c r="B64" s="54"/>
      <c r="C64" s="77">
        <f>SUM(C65:C67)</f>
        <v>752</v>
      </c>
      <c r="D64" s="77">
        <f>SUM(D65:D67)</f>
        <v>710</v>
      </c>
      <c r="E64" s="96"/>
    </row>
    <row r="65" spans="1:5" x14ac:dyDescent="0.3">
      <c r="A65" s="55">
        <v>5100</v>
      </c>
      <c r="B65" s="54" t="s">
        <v>209</v>
      </c>
      <c r="C65" s="8"/>
      <c r="D65" s="8"/>
      <c r="E65" s="96"/>
    </row>
    <row r="66" spans="1:5" x14ac:dyDescent="0.3">
      <c r="A66" s="55">
        <v>5220</v>
      </c>
      <c r="B66" s="54" t="s">
        <v>330</v>
      </c>
      <c r="C66" s="8">
        <v>752</v>
      </c>
      <c r="D66" s="8">
        <v>710</v>
      </c>
      <c r="E66" s="96"/>
    </row>
    <row r="67" spans="1:5" x14ac:dyDescent="0.3">
      <c r="A67" s="55">
        <v>5230</v>
      </c>
      <c r="B67" s="54" t="s">
        <v>331</v>
      </c>
      <c r="C67" s="8"/>
      <c r="D67" s="8"/>
      <c r="E67" s="96"/>
    </row>
    <row r="68" spans="1:5" x14ac:dyDescent="0.3">
      <c r="A68" s="29"/>
      <c r="E68" s="96"/>
    </row>
    <row r="69" spans="1:5" x14ac:dyDescent="0.3">
      <c r="A69" s="2"/>
      <c r="E69" s="96"/>
    </row>
    <row r="70" spans="1:5" x14ac:dyDescent="0.3">
      <c r="A70" s="53" t="s">
        <v>160</v>
      </c>
      <c r="B70" s="54"/>
      <c r="C70" s="8"/>
      <c r="D70" s="8"/>
      <c r="E70" s="96"/>
    </row>
    <row r="71" spans="1:5" ht="30" x14ac:dyDescent="0.3">
      <c r="A71" s="55">
        <v>1</v>
      </c>
      <c r="B71" s="54" t="s">
        <v>145</v>
      </c>
      <c r="C71" s="8"/>
      <c r="D71" s="8"/>
      <c r="E71" s="96"/>
    </row>
    <row r="72" spans="1:5" x14ac:dyDescent="0.3">
      <c r="A72" s="55">
        <v>2</v>
      </c>
      <c r="B72" s="54" t="s">
        <v>146</v>
      </c>
      <c r="C72" s="8"/>
      <c r="D72" s="8"/>
      <c r="E72" s="96"/>
    </row>
    <row r="73" spans="1:5" x14ac:dyDescent="0.3">
      <c r="A73" s="55">
        <v>3</v>
      </c>
      <c r="B73" s="54" t="s">
        <v>147</v>
      </c>
      <c r="C73" s="8"/>
      <c r="D73" s="8"/>
      <c r="E73" s="96"/>
    </row>
    <row r="74" spans="1:5" x14ac:dyDescent="0.3">
      <c r="A74" s="55">
        <v>4</v>
      </c>
      <c r="B74" s="54" t="s">
        <v>290</v>
      </c>
      <c r="C74" s="8"/>
      <c r="D74" s="8"/>
      <c r="E74" s="96"/>
    </row>
    <row r="75" spans="1:5" x14ac:dyDescent="0.3">
      <c r="A75" s="55">
        <v>5</v>
      </c>
      <c r="B75" s="54" t="s">
        <v>148</v>
      </c>
      <c r="C75" s="8"/>
      <c r="D75" s="8"/>
      <c r="E75" s="96"/>
    </row>
    <row r="76" spans="1:5" x14ac:dyDescent="0.3">
      <c r="A76" s="55">
        <v>6</v>
      </c>
      <c r="B76" s="54" t="s">
        <v>149</v>
      </c>
      <c r="C76" s="8"/>
      <c r="D76" s="8"/>
      <c r="E76" s="96"/>
    </row>
    <row r="77" spans="1:5" x14ac:dyDescent="0.3">
      <c r="A77" s="55">
        <v>7</v>
      </c>
      <c r="B77" s="54" t="s">
        <v>150</v>
      </c>
      <c r="C77" s="8"/>
      <c r="D77" s="8"/>
      <c r="E77" s="96"/>
    </row>
    <row r="78" spans="1:5" x14ac:dyDescent="0.3">
      <c r="A78" s="55">
        <v>8</v>
      </c>
      <c r="B78" s="54" t="s">
        <v>151</v>
      </c>
      <c r="C78" s="8"/>
      <c r="D78" s="8"/>
      <c r="E78" s="96"/>
    </row>
    <row r="79" spans="1:5" x14ac:dyDescent="0.3">
      <c r="A79" s="55">
        <v>9</v>
      </c>
      <c r="B79" s="54" t="s">
        <v>152</v>
      </c>
      <c r="C79" s="8"/>
      <c r="D79" s="8"/>
      <c r="E79" s="96"/>
    </row>
    <row r="83" spans="1:9" x14ac:dyDescent="0.3">
      <c r="A83" s="2"/>
      <c r="B83" s="2"/>
    </row>
    <row r="84" spans="1:9" x14ac:dyDescent="0.3">
      <c r="A84" s="6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2" t="s">
        <v>337</v>
      </c>
      <c r="D87" s="12"/>
      <c r="E87"/>
      <c r="F87"/>
      <c r="G87"/>
      <c r="H87"/>
      <c r="I87"/>
    </row>
    <row r="88" spans="1:9" x14ac:dyDescent="0.3">
      <c r="A88"/>
      <c r="B88" s="2" t="s">
        <v>338</v>
      </c>
      <c r="D88" s="12"/>
      <c r="E88"/>
      <c r="F88"/>
      <c r="G88"/>
      <c r="H88"/>
      <c r="I88"/>
    </row>
    <row r="89" spans="1:9" customFormat="1" ht="12.75" x14ac:dyDescent="0.2">
      <c r="B89" s="60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15</vt:i4>
      </vt:variant>
    </vt:vector>
  </HeadingPairs>
  <TitlesOfParts>
    <vt:vector size="32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9.1'!Область_печати</vt:lpstr>
      <vt:lpstr>'ფორმა 9.2'!Область_печати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'შემაჯამებელი ფორმა'!Область_печати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</cp:lastModifiedBy>
  <cp:lastPrinted>2017-11-15T07:04:36Z</cp:lastPrinted>
  <dcterms:created xsi:type="dcterms:W3CDTF">2011-12-27T13:20:18Z</dcterms:created>
  <dcterms:modified xsi:type="dcterms:W3CDTF">2017-11-15T07:11:59Z</dcterms:modified>
</cp:coreProperties>
</file>