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koiava\Desktop\არჩევნები 2017\05 პერიოდი 2 ტური 22 ოქტომბერტი-12 ნოემბერი\ელექტრონული\"/>
    </mc:Choice>
  </mc:AlternateContent>
  <bookViews>
    <workbookView xWindow="0" yWindow="0" windowWidth="20730" windowHeight="11760" tabRatio="95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9.1" sheetId="48" r:id="rId15"/>
    <sheet name="ფორმა 9.2" sheetId="49" r:id="rId16"/>
    <sheet name="ფორმა 9.6" sheetId="39" r:id="rId17"/>
    <sheet name="ფორმა N 9.7" sheetId="35" r:id="rId18"/>
    <sheet name="შემაჯამებელი ფორმა" sheetId="50" r:id="rId19"/>
    <sheet name="Validation" sheetId="13" state="veryHidden" r:id="rId20"/>
  </sheets>
  <externalReferences>
    <externalReference r:id="rId21"/>
    <externalReference r:id="rId22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N4'!$A$10:$D$65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4">#REF!</definedName>
    <definedName name="Date" localSheetId="15">#REF!</definedName>
    <definedName name="Date" localSheetId="16">#REF!</definedName>
    <definedName name="Date" localSheetId="17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18">#REF!</definedName>
    <definedName name="Date">#REF!</definedName>
    <definedName name="_xlnm.Print_Area" localSheetId="6">'ფორმა 5.2'!$A$1:$I$82</definedName>
    <definedName name="_xlnm.Print_Area" localSheetId="8">'ფორმა 5.4'!$A$1:$H$46</definedName>
    <definedName name="_xlnm.Print_Area" localSheetId="9">'ფორმა 5.5'!$A$1:$M$34</definedName>
    <definedName name="_xlnm.Print_Area" localSheetId="14">'ფორმა 9.1'!$A$1:$I$123</definedName>
    <definedName name="_xlnm.Print_Area" localSheetId="15">'ფორმა 9.2'!$A$1:$K$61</definedName>
    <definedName name="_xlnm.Print_Area" localSheetId="16">'ფორმა 9.6'!$A$1:$I$35</definedName>
    <definedName name="_xlnm.Print_Area" localSheetId="12">'ფორმა N 8.1'!$A$1:$H$51</definedName>
    <definedName name="_xlnm.Print_Area" localSheetId="17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N4'!$A$1:$D$91</definedName>
    <definedName name="_xlnm.Print_Area" localSheetId="4">'ფორმა N5'!$A$1:$D$87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N8'!$A$1:$J$25</definedName>
    <definedName name="_xlnm.Print_Area" localSheetId="13">'ფორმა N9'!$A$1:$K$52</definedName>
    <definedName name="_xlnm.Print_Area" localSheetId="18">'შემაჯამებელი ფორმა'!$A$1:$C$35</definedName>
  </definedNames>
  <calcPr calcId="162913"/>
</workbook>
</file>

<file path=xl/calcChain.xml><?xml version="1.0" encoding="utf-8"?>
<calcChain xmlns="http://schemas.openxmlformats.org/spreadsheetml/2006/main">
  <c r="G10" i="18" l="1"/>
  <c r="G11" i="18"/>
  <c r="J39" i="10"/>
  <c r="J36" i="10" s="1"/>
  <c r="I39" i="10"/>
  <c r="H39" i="10"/>
  <c r="G39" i="10"/>
  <c r="G36" i="10" s="1"/>
  <c r="F39" i="10"/>
  <c r="F36" i="10" s="1"/>
  <c r="E39" i="10"/>
  <c r="E36" i="10" s="1"/>
  <c r="D39" i="10"/>
  <c r="C39" i="10"/>
  <c r="C36" i="10" s="1"/>
  <c r="B39" i="10"/>
  <c r="B36" i="10" s="1"/>
  <c r="I36" i="10"/>
  <c r="H36" i="10"/>
  <c r="D36" i="10"/>
  <c r="J32" i="10"/>
  <c r="I32" i="10"/>
  <c r="H32" i="10"/>
  <c r="G32" i="10"/>
  <c r="F32" i="10"/>
  <c r="E32" i="10"/>
  <c r="D32" i="10"/>
  <c r="C32" i="10"/>
  <c r="B32" i="10"/>
  <c r="G29" i="10"/>
  <c r="G24" i="10" s="1"/>
  <c r="I24" i="10"/>
  <c r="H24" i="10"/>
  <c r="E24" i="10"/>
  <c r="D24" i="10"/>
  <c r="H19" i="10"/>
  <c r="H17" i="10" s="1"/>
  <c r="G19" i="10"/>
  <c r="F19" i="10"/>
  <c r="F17" i="10" s="1"/>
  <c r="F9" i="10" s="1"/>
  <c r="E19" i="10"/>
  <c r="E17" i="10" s="1"/>
  <c r="D19" i="10"/>
  <c r="D17" i="10" s="1"/>
  <c r="G17" i="10"/>
  <c r="H14" i="10"/>
  <c r="G14" i="10"/>
  <c r="F14" i="10"/>
  <c r="E14" i="10"/>
  <c r="D14" i="10"/>
  <c r="H10" i="10"/>
  <c r="G10" i="10"/>
  <c r="F10" i="10"/>
  <c r="E10" i="10"/>
  <c r="E9" i="10" s="1"/>
  <c r="D10" i="10"/>
  <c r="H9" i="10" l="1"/>
  <c r="G9" i="10"/>
  <c r="D9" i="10"/>
  <c r="D11" i="12"/>
  <c r="D34" i="12"/>
  <c r="C10" i="47"/>
  <c r="D10" i="47"/>
  <c r="D10" i="12" l="1"/>
  <c r="C25" i="50"/>
  <c r="C23" i="50"/>
  <c r="C21" i="50"/>
  <c r="C19" i="50"/>
  <c r="C18" i="50"/>
  <c r="C12" i="50"/>
  <c r="C2" i="50" l="1"/>
  <c r="A6" i="50"/>
  <c r="I2" i="35" l="1"/>
  <c r="I2" i="39"/>
  <c r="K2" i="49"/>
  <c r="I2" i="48"/>
  <c r="I2" i="10"/>
  <c r="G2" i="18"/>
  <c r="I2" i="9"/>
  <c r="D2" i="12"/>
  <c r="L3" i="46"/>
  <c r="G2" i="45"/>
  <c r="G2" i="44"/>
  <c r="I2" i="43"/>
  <c r="C2" i="27"/>
  <c r="C2" i="47"/>
  <c r="C2" i="40"/>
  <c r="C2" i="7"/>
  <c r="C2" i="3"/>
  <c r="A5" i="35"/>
  <c r="A5" i="39"/>
  <c r="A5" i="49"/>
  <c r="A5" i="48"/>
  <c r="A5" i="10"/>
  <c r="A5" i="18"/>
  <c r="A5" i="9"/>
  <c r="A5" i="12"/>
  <c r="A6" i="46"/>
  <c r="A5" i="45"/>
  <c r="A5" i="44"/>
  <c r="A5" i="43"/>
  <c r="A5" i="47"/>
  <c r="A7" i="40"/>
  <c r="A5" i="7"/>
  <c r="A5" i="3"/>
  <c r="A5" i="27" s="1"/>
  <c r="I38" i="35" l="1"/>
  <c r="I34" i="44" l="1"/>
  <c r="H34" i="44"/>
  <c r="D31" i="7" l="1"/>
  <c r="C31" i="7"/>
  <c r="D27" i="7"/>
  <c r="D26" i="7" s="1"/>
  <c r="C27" i="7"/>
  <c r="C26" i="7" s="1"/>
  <c r="D19" i="7"/>
  <c r="C19" i="7"/>
  <c r="D16" i="7"/>
  <c r="C16" i="7"/>
  <c r="D12" i="7"/>
  <c r="C12" i="7"/>
  <c r="D10" i="7"/>
  <c r="D31" i="3"/>
  <c r="C31" i="3"/>
  <c r="C24" i="50" s="1"/>
  <c r="D9" i="7" l="1"/>
  <c r="C10" i="7"/>
  <c r="C9" i="7" s="1"/>
  <c r="D73" i="47"/>
  <c r="C73" i="47"/>
  <c r="D65" i="47"/>
  <c r="D59" i="47"/>
  <c r="C59" i="47"/>
  <c r="D54" i="47"/>
  <c r="C54" i="47"/>
  <c r="D48" i="47"/>
  <c r="C48" i="47"/>
  <c r="D37" i="47"/>
  <c r="C37" i="47"/>
  <c r="D33" i="47"/>
  <c r="C33" i="47"/>
  <c r="D24" i="47"/>
  <c r="D18" i="47" s="1"/>
  <c r="C24" i="47"/>
  <c r="C18" i="47" s="1"/>
  <c r="D15" i="47"/>
  <c r="C15" i="47"/>
  <c r="C14" i="47" l="1"/>
  <c r="C9" i="47" s="1"/>
  <c r="D14" i="47"/>
  <c r="D9" i="47" s="1"/>
  <c r="L20" i="46"/>
  <c r="H34" i="45"/>
  <c r="G34" i="45"/>
  <c r="I68" i="43"/>
  <c r="H68" i="43"/>
  <c r="G68" i="43"/>
  <c r="D27" i="3" l="1"/>
  <c r="C27" i="3"/>
  <c r="C22" i="50" s="1"/>
  <c r="C20" i="50" s="1"/>
  <c r="C12" i="3" l="1"/>
  <c r="D76" i="40" l="1"/>
  <c r="D67" i="40"/>
  <c r="D61" i="40"/>
  <c r="C61" i="40"/>
  <c r="D56" i="40"/>
  <c r="C56" i="40"/>
  <c r="D50" i="40"/>
  <c r="C50" i="40"/>
  <c r="D39" i="40"/>
  <c r="C11" i="50" s="1"/>
  <c r="C39" i="40"/>
  <c r="D35" i="40"/>
  <c r="C35" i="40"/>
  <c r="D26" i="40"/>
  <c r="D20" i="40" s="1"/>
  <c r="C26" i="40"/>
  <c r="C20" i="40" s="1"/>
  <c r="D17" i="40"/>
  <c r="C14" i="50" s="1"/>
  <c r="C17" i="40"/>
  <c r="D12" i="40"/>
  <c r="C13" i="50" s="1"/>
  <c r="C12" i="40"/>
  <c r="A6" i="40"/>
  <c r="C16" i="40" l="1"/>
  <c r="C11" i="40" s="1"/>
  <c r="D16" i="40"/>
  <c r="D11" i="40" s="1"/>
  <c r="C10" i="50" s="1"/>
  <c r="A4" i="39" l="1"/>
  <c r="A4" i="35" l="1"/>
  <c r="D25" i="27" l="1"/>
  <c r="C2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A4" i="18"/>
  <c r="C64" i="12" l="1"/>
  <c r="D64" i="12"/>
  <c r="A4" i="10" l="1"/>
  <c r="A4" i="9"/>
  <c r="A4" i="12"/>
  <c r="A4" i="7"/>
  <c r="D45" i="12" l="1"/>
  <c r="D44" i="12" s="1"/>
  <c r="C45" i="12"/>
  <c r="C34" i="12"/>
  <c r="C11" i="12"/>
  <c r="D19" i="3"/>
  <c r="C19" i="3"/>
  <c r="D16" i="3"/>
  <c r="C16" i="3"/>
  <c r="D12" i="3"/>
  <c r="C10" i="3" l="1"/>
  <c r="C26" i="3"/>
  <c r="D10" i="3"/>
  <c r="D26" i="3"/>
  <c r="C10" i="12"/>
  <c r="C44" i="12"/>
  <c r="C9" i="3" l="1"/>
  <c r="D9" i="3"/>
  <c r="C17" i="50" s="1"/>
</calcChain>
</file>

<file path=xl/sharedStrings.xml><?xml version="1.0" encoding="utf-8"?>
<sst xmlns="http://schemas.openxmlformats.org/spreadsheetml/2006/main" count="1947" uniqueCount="1293">
  <si>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</si>
  <si>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</si>
  <si>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</si>
  <si>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</si>
  <si>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</si>
  <si>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</si>
  <si>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</si>
  <si>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</si>
  <si>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</si>
  <si>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</si>
  <si>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</si>
  <si>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</si>
  <si>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</si>
  <si>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</si>
  <si>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</si>
  <si>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</si>
  <si>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</si>
  <si>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</si>
  <si>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</si>
  <si>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</si>
  <si>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</si>
  <si>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</si>
  <si>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</si>
  <si>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</si>
  <si>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</si>
  <si>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</si>
  <si>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</si>
  <si>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</si>
  <si>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</si>
  <si>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</si>
  <si>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</si>
  <si>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</si>
  <si>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</si>
  <si>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</si>
  <si>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</si>
  <si>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</si>
  <si>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</si>
  <si>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</si>
  <si>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</si>
  <si>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</si>
  <si>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</si>
  <si>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</si>
  <si>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</si>
  <si>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</si>
  <si>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</si>
  <si>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</si>
  <si>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</si>
  <si>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</si>
  <si>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</si>
  <si>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</si>
  <si>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</si>
  <si>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</si>
  <si>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</si>
  <si>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</si>
  <si>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</si>
  <si>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</si>
  <si>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</si>
  <si>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</si>
  <si>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</si>
  <si>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</si>
  <si>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</si>
  <si>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</si>
  <si>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</si>
  <si>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</si>
  <si>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</si>
  <si>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</si>
  <si>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</si>
  <si>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</si>
  <si>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</si>
  <si>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</si>
  <si>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</si>
  <si>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</si>
  <si>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</si>
  <si>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</si>
  <si>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</si>
  <si>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</si>
  <si>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</si>
  <si>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</si>
  <si>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</si>
  <si>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</si>
  <si>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</si>
  <si>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</si>
  <si>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</si>
  <si>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</si>
  <si>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</si>
  <si>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</si>
  <si>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</si>
  <si>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</si>
  <si>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</si>
  <si>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</si>
  <si>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</si>
  <si>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</si>
  <si>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</si>
  <si>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</si>
  <si>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</si>
  <si>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</si>
  <si>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</si>
  <si>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</si>
  <si>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</si>
  <si>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</si>
  <si>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</si>
  <si>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</si>
  <si>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</si>
  <si>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</si>
  <si>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</si>
  <si>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</si>
  <si>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</si>
  <si>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</si>
  <si>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</si>
  <si>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</si>
  <si>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</si>
  <si>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</si>
  <si>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</si>
  <si>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</si>
  <si>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</si>
  <si>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</si>
  <si>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</si>
  <si>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</si>
  <si>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</si>
  <si>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</si>
  <si>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</si>
  <si>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</si>
  <si>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</si>
  <si>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</si>
  <si>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</si>
  <si>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</si>
  <si>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</si>
  <si>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</si>
  <si>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</si>
  <si>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</si>
  <si>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</si>
  <si>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</si>
  <si>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</si>
  <si>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</si>
  <si>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</si>
  <si>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</si>
  <si>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</si>
  <si>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</si>
  <si>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</si>
  <si>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</si>
  <si>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</si>
  <si>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</si>
  <si>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</si>
  <si>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</si>
  <si>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</si>
  <si>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</si>
  <si>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</si>
  <si>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</si>
  <si>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</si>
  <si>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</si>
  <si>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</si>
  <si>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</si>
  <si>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</si>
  <si>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</si>
  <si>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</si>
  <si>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</si>
  <si>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</si>
  <si>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</si>
  <si>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</si>
  <si>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</si>
  <si>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</si>
  <si>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</si>
  <si>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</si>
  <si>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</si>
  <si>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</si>
  <si>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</si>
  <si>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</si>
  <si>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</si>
  <si>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</si>
  <si>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</si>
  <si>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</si>
  <si>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</si>
  <si>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</si>
  <si>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</si>
  <si>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</si>
  <si>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</si>
  <si>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</si>
  <si>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</si>
  <si>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</si>
  <si>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</si>
  <si>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</si>
  <si>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</si>
  <si>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</si>
  <si>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</si>
  <si>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</si>
  <si>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</si>
  <si>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</si>
  <si>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</si>
  <si>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</si>
  <si>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</si>
  <si>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</si>
  <si>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</si>
  <si>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</si>
  <si>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</si>
  <si>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</si>
  <si>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</si>
  <si>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</si>
  <si>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</si>
  <si>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</si>
  <si>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</si>
  <si>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</si>
  <si>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</si>
  <si>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</si>
  <si>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</si>
  <si>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</si>
  <si>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</si>
  <si>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</si>
  <si>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</si>
  <si>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</si>
  <si>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</si>
  <si>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</si>
  <si>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</si>
  <si>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</si>
  <si>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</si>
  <si>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</si>
  <si>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</si>
  <si>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</si>
  <si>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</si>
  <si>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</si>
  <si>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</si>
  <si>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</si>
  <si>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</si>
  <si>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</si>
  <si>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</si>
  <si>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</si>
  <si>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</si>
  <si>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</si>
  <si>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ბალანსზე აყვანის თარიღი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</si>
  <si>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</si>
  <si>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</si>
  <si>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</si>
  <si>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</si>
  <si>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</si>
  <si>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</si>
  <si>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</si>
  <si>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</si>
  <si>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</si>
  <si>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</si>
  <si>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</si>
  <si>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</si>
  <si>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</si>
  <si>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</si>
  <si>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</si>
  <si>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</si>
  <si>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</si>
  <si>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</si>
  <si>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</si>
  <si>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</si>
  <si>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</si>
  <si>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</si>
  <si>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</si>
  <si>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</si>
  <si>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</si>
  <si>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</si>
  <si>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</si>
  <si>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</si>
  <si>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</si>
  <si>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</si>
  <si>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</si>
  <si>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</si>
  <si>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</si>
  <si>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</si>
  <si>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</si>
  <si>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</si>
  <si>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</si>
  <si>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</si>
  <si>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</si>
  <si>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</si>
  <si>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</si>
  <si>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</si>
  <si>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</si>
  <si>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</si>
  <si>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</si>
  <si>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</si>
  <si>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</si>
  <si>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</si>
  <si>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</si>
  <si>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</si>
  <si>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</si>
  <si>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</si>
  <si>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</si>
  <si>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</si>
  <si>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</si>
  <si>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</si>
  <si>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</si>
  <si>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</si>
  <si>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</si>
  <si>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</si>
  <si>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</si>
  <si>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</si>
  <si>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</si>
  <si>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</si>
  <si>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</si>
  <si>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</si>
  <si>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</si>
  <si>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</si>
  <si>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</si>
  <si>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</si>
  <si>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</si>
  <si>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შენიშვნა</t>
  </si>
  <si>
    <t>ოპერაციის დანიშნულება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</si>
  <si>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</si>
  <si>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</si>
  <si>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</si>
  <si>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</si>
  <si>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</si>
  <si>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</si>
  <si>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</si>
  <si>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</si>
  <si>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</si>
  <si>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</si>
  <si>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</si>
  <si>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</si>
  <si>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</si>
  <si>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</si>
  <si>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</si>
  <si>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</si>
  <si>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</si>
  <si>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</si>
  <si>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</si>
  <si>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</si>
  <si>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</si>
  <si>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</si>
  <si>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</si>
  <si>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</si>
  <si>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</si>
  <si>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</si>
  <si>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</si>
  <si>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</si>
  <si>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</si>
  <si>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</si>
  <si>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</si>
  <si>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</si>
  <si>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</si>
  <si>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</si>
  <si>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</si>
  <si>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</si>
  <si>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</si>
  <si>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</si>
  <si>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</si>
  <si>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</si>
  <si>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</si>
  <si>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</si>
  <si>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</si>
  <si>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</si>
  <si>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</si>
  <si>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ფართი (ხელშეკრულების მიხედვით)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</si>
  <si>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</si>
  <si>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</si>
  <si>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</si>
  <si>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</si>
  <si>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</si>
  <si>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</si>
  <si>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</si>
  <si>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</si>
  <si>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</si>
  <si>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</si>
  <si>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</si>
  <si>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</si>
  <si>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</si>
  <si>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</si>
  <si>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</si>
  <si>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</si>
  <si>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</si>
  <si>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</si>
  <si>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</si>
  <si>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</si>
  <si>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</si>
  <si>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</si>
  <si>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</si>
  <si>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</si>
  <si>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</si>
  <si>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</si>
  <si>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</si>
  <si>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</si>
  <si>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</si>
  <si>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</si>
  <si>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</si>
  <si>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</si>
  <si>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</si>
  <si>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</si>
  <si>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</si>
  <si>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</si>
  <si>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</si>
  <si>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</si>
  <si>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</si>
  <si>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</si>
  <si>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</si>
  <si>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</si>
  <si>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</si>
  <si>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</si>
  <si>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</si>
  <si>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</si>
  <si>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</si>
  <si>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</si>
  <si>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</si>
  <si>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</si>
  <si>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</si>
  <si>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</si>
  <si>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</si>
  <si>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</si>
  <si>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</si>
  <si>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</si>
  <si>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</si>
  <si>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</si>
  <si>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</si>
  <si>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</si>
  <si>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</si>
  <si>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</si>
  <si>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</si>
  <si>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</si>
  <si>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</si>
  <si>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</si>
  <si>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</si>
  <si>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</si>
  <si>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</si>
  <si>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</si>
  <si>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</si>
  <si>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</si>
  <si>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</si>
  <si>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</si>
  <si>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</si>
  <si>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</si>
  <si>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</si>
  <si>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</si>
  <si>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</si>
  <si>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</si>
  <si>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</si>
  <si>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</si>
  <si>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</si>
  <si>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</si>
  <si>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</si>
  <si>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</si>
  <si>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</si>
  <si>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</si>
  <si>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</si>
  <si>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</si>
  <si>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</si>
  <si>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</si>
  <si>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</si>
  <si>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</si>
  <si>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</si>
  <si>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</si>
  <si>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მფლობელობის ტიპი</t>
  </si>
  <si>
    <t>ობიექტის მისამართი</t>
  </si>
  <si>
    <t>საკადასტრო კოდი</t>
  </si>
  <si>
    <t>ბალანსზე აყვანის თარიღი/იჯარის ვადა</t>
  </si>
  <si>
    <t>საბალანსო ღირებულება/ყოველთვური საიჯარო  გადასახადი (ლარში)</t>
  </si>
  <si>
    <t>მეიჯარის პირადი ან საიდენტიფიკაციო ნომერი</t>
  </si>
  <si>
    <t>მეიჯარის სახელი ან დასახელება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</si>
  <si>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 </t>
    </r>
  </si>
  <si>
    <t>საბალანსო ღირებულება/ყოველთვური საიჯარო გადასახადი (ლარში)</t>
  </si>
  <si>
    <t>სწავლების ცენტრიდან მიღებული სახსრების  ხარჯების გარდა)</t>
  </si>
  <si>
    <t xml:space="preserve">ფორმა N4 - ხარჯები </t>
  </si>
  <si>
    <t xml:space="preserve">(საარჩევნო კამპანიის ფონდის და სსიპ საარჩევნო სისტემების განვითარების, რეფორმებისა და </t>
  </si>
  <si>
    <t xml:space="preserve">      1.1.3</t>
  </si>
  <si>
    <t xml:space="preserve">       შტატგარეშე თანამშრომელთა ანაზღაურება</t>
  </si>
  <si>
    <t>შემაჯამებელი ფომა</t>
  </si>
  <si>
    <t xml:space="preserve">რეკლამის ჯამური ხარჯი </t>
  </si>
  <si>
    <t>სატელევიზიო რეკლამა</t>
  </si>
  <si>
    <t>მივლინება</t>
  </si>
  <si>
    <t xml:space="preserve">შემოსავლები </t>
  </si>
  <si>
    <t>საბიუჯეტო შემოსავალი</t>
  </si>
  <si>
    <t>მიზნობრივი დაფინანსება</t>
  </si>
  <si>
    <t>შემოწირულება</t>
  </si>
  <si>
    <t>2.3.1</t>
  </si>
  <si>
    <t xml:space="preserve">               ფულადი</t>
  </si>
  <si>
    <t>2.3.2</t>
  </si>
  <si>
    <t xml:space="preserve">               არაფულადი</t>
  </si>
  <si>
    <t>2.3.3</t>
  </si>
  <si>
    <t xml:space="preserve">               იურიდიული პირის ფულადი სახით</t>
  </si>
  <si>
    <t>2.3.4</t>
  </si>
  <si>
    <t xml:space="preserve">               იურიდიული პირის არაფულადი სახით</t>
  </si>
  <si>
    <t>2.3.5</t>
  </si>
  <si>
    <t xml:space="preserve">               საწევრო</t>
  </si>
  <si>
    <t>ხელშეკრულების თარიღი</t>
  </si>
  <si>
    <t>ფორმა N9.1 - უძრავი ქონების რეესტრი</t>
  </si>
  <si>
    <t>დავით თარხან-მოურავი ირმა ინაშვილი საქართველოს პატრიოტთა ალიანსი</t>
  </si>
  <si>
    <t>10/22/17-11/12/17</t>
  </si>
  <si>
    <t>სალომე</t>
  </si>
  <si>
    <t>ბექაური</t>
  </si>
  <si>
    <t>გული</t>
  </si>
  <si>
    <t>ჟვანია</t>
  </si>
  <si>
    <t>მარინა</t>
  </si>
  <si>
    <t>საგანელიძე</t>
  </si>
  <si>
    <t>მაია</t>
  </si>
  <si>
    <t>ჭიკაძე</t>
  </si>
  <si>
    <t>ნათელა</t>
  </si>
  <si>
    <t>ბახტურიძე</t>
  </si>
  <si>
    <t>თამარ</t>
  </si>
  <si>
    <t>სიდამონიძე</t>
  </si>
  <si>
    <t>სანიკიძე</t>
  </si>
  <si>
    <t>დონარი</t>
  </si>
  <si>
    <t>ბოლქვაძე</t>
  </si>
  <si>
    <t>ვაკო</t>
  </si>
  <si>
    <t>ნონიკაშვილი</t>
  </si>
  <si>
    <t>გიორგი</t>
  </si>
  <si>
    <t>ზაზაძე</t>
  </si>
  <si>
    <t>ნუნუ</t>
  </si>
  <si>
    <t>კალაიჟიშვილი</t>
  </si>
  <si>
    <t>ირაკლი</t>
  </si>
  <si>
    <t>ენდელაძე</t>
  </si>
  <si>
    <t>რემიკ</t>
  </si>
  <si>
    <t>პოღოსიან</t>
  </si>
  <si>
    <t>ზარმაილ</t>
  </si>
  <si>
    <t>მხიტარიან</t>
  </si>
  <si>
    <t>მაკა</t>
  </si>
  <si>
    <t>ტყეშელაშვილი</t>
  </si>
  <si>
    <t>ქორიძე</t>
  </si>
  <si>
    <t>ნანა</t>
  </si>
  <si>
    <t>ზიბზიბაძე</t>
  </si>
  <si>
    <t>ლია</t>
  </si>
  <si>
    <t>მანაგაძე</t>
  </si>
  <si>
    <t>ანა</t>
  </si>
  <si>
    <t>გუჩმაზოვი</t>
  </si>
  <si>
    <t>ინა</t>
  </si>
  <si>
    <t>ივანეიშვილი</t>
  </si>
  <si>
    <t>მერაბ</t>
  </si>
  <si>
    <t>კვაჭაძე</t>
  </si>
  <si>
    <t>ნელი</t>
  </si>
  <si>
    <t>ძნელაძე</t>
  </si>
  <si>
    <t>რუხაია</t>
  </si>
  <si>
    <t>ფაჩულია</t>
  </si>
  <si>
    <t>შერვაშიძე</t>
  </si>
  <si>
    <t>გია</t>
  </si>
  <si>
    <t>ცომაია</t>
  </si>
  <si>
    <t>ბიძინა</t>
  </si>
  <si>
    <t>გიგოლაშვილი</t>
  </si>
  <si>
    <t>ბადრი</t>
  </si>
  <si>
    <t>კაპანაძე</t>
  </si>
  <si>
    <t>ჩაჩანიძე</t>
  </si>
  <si>
    <t>ნარგიზი</t>
  </si>
  <si>
    <t>კვინიკაძე</t>
  </si>
  <si>
    <t>გივი</t>
  </si>
  <si>
    <t>ქარჩაიძე</t>
  </si>
  <si>
    <t>ჯილდა</t>
  </si>
  <si>
    <t>ხუნჟუა</t>
  </si>
  <si>
    <t>მარი</t>
  </si>
  <si>
    <t>ხაჩიძე</t>
  </si>
  <si>
    <t>გურამ</t>
  </si>
  <si>
    <t>რაზმიაშვილი</t>
  </si>
  <si>
    <t>ბლუაშვილი</t>
  </si>
  <si>
    <t>თინათინ</t>
  </si>
  <si>
    <t>ქირია</t>
  </si>
  <si>
    <t>ნიკოლოზ</t>
  </si>
  <si>
    <t>კიკვაძე</t>
  </si>
  <si>
    <t>მანანო</t>
  </si>
  <si>
    <t>აბრამიშვილი</t>
  </si>
  <si>
    <t>მანანა</t>
  </si>
  <si>
    <t>ნაკაშიძე</t>
  </si>
  <si>
    <t>ციმაკურიძე</t>
  </si>
  <si>
    <t>ნაზირა</t>
  </si>
  <si>
    <t>ჩხეტიანი</t>
  </si>
  <si>
    <t>მენთეშაSვილი</t>
  </si>
  <si>
    <t>ზაზა</t>
  </si>
  <si>
    <t>ბალაშვილი</t>
  </si>
  <si>
    <t>ლელა</t>
  </si>
  <si>
    <t>ზოსიშვილი</t>
  </si>
  <si>
    <t>კინწურაშვილი</t>
  </si>
  <si>
    <t>ზვიადი</t>
  </si>
  <si>
    <t>ჩანქსელიანი</t>
  </si>
  <si>
    <t>ჯუმბერი</t>
  </si>
  <si>
    <t>ისაშვილი</t>
  </si>
  <si>
    <t>თენგიზ</t>
  </si>
  <si>
    <t>გიორგაძე</t>
  </si>
  <si>
    <t>მარინე</t>
  </si>
  <si>
    <t>ლაფანაშვილი</t>
  </si>
  <si>
    <t>გონგაძე</t>
  </si>
  <si>
    <t>ელისო</t>
  </si>
  <si>
    <t>ლიპარტელიანი</t>
  </si>
  <si>
    <t>მზიური</t>
  </si>
  <si>
    <t>გურგუჩიანი</t>
  </si>
  <si>
    <t>ჭყოიძე</t>
  </si>
  <si>
    <t>52001024255</t>
  </si>
  <si>
    <t>04001003383</t>
  </si>
  <si>
    <t>13001015024</t>
  </si>
  <si>
    <t>03001017084</t>
  </si>
  <si>
    <t>01024085668</t>
  </si>
  <si>
    <t>01017016834</t>
  </si>
  <si>
    <t>26001005591</t>
  </si>
  <si>
    <t>01005030900</t>
  </si>
  <si>
    <t>05001008566</t>
  </si>
  <si>
    <t>05001003897</t>
  </si>
  <si>
    <t>09001009035</t>
  </si>
  <si>
    <t>07001034564</t>
  </si>
  <si>
    <t>32001008510</t>
  </si>
  <si>
    <t>17001009491</t>
  </si>
  <si>
    <t>37001021859</t>
  </si>
  <si>
    <t>54001025054</t>
  </si>
  <si>
    <t>41001011680</t>
  </si>
  <si>
    <t>53001061684</t>
  </si>
  <si>
    <t>60001103427</t>
  </si>
  <si>
    <t>33001017893</t>
  </si>
  <si>
    <t>26001025792</t>
  </si>
  <si>
    <t>62004008877</t>
  </si>
  <si>
    <t>62006007780</t>
  </si>
  <si>
    <t>61006016937</t>
  </si>
  <si>
    <t>42001028081</t>
  </si>
  <si>
    <t>46001001982</t>
  </si>
  <si>
    <t>37001007805</t>
  </si>
  <si>
    <t>56001001704</t>
  </si>
  <si>
    <t>38001028541</t>
  </si>
  <si>
    <t>08001029121</t>
  </si>
  <si>
    <t>39001008202</t>
  </si>
  <si>
    <t>57001061776</t>
  </si>
  <si>
    <t>43001004411</t>
  </si>
  <si>
    <t>54001006527</t>
  </si>
  <si>
    <t>01013016676</t>
  </si>
  <si>
    <t>01019077166</t>
  </si>
  <si>
    <t>20001062605</t>
  </si>
  <si>
    <t>35001046677</t>
  </si>
  <si>
    <t>01011095808</t>
  </si>
  <si>
    <t>15001027627</t>
  </si>
  <si>
    <t>10001065162</t>
  </si>
  <si>
    <t>06001000074</t>
  </si>
  <si>
    <t>29001007559</t>
  </si>
  <si>
    <t>34001003246</t>
  </si>
  <si>
    <t>27001001382</t>
  </si>
  <si>
    <t>16001001084</t>
  </si>
  <si>
    <t>01025007426</t>
  </si>
  <si>
    <t>61004039958</t>
  </si>
  <si>
    <t>01030048635</t>
  </si>
  <si>
    <t>27001002977</t>
  </si>
  <si>
    <t>49001004278</t>
  </si>
  <si>
    <t>62002007530</t>
  </si>
  <si>
    <t>სსიპ საარჩევნო სისტემების განვითარების, რეფორმებისა და სწავლების ცენტრიდან მიღებული სახსრების  ხარჯი(სასტუმროს მომსახურება)</t>
  </si>
  <si>
    <t>შპს ტორი პლუსი</t>
  </si>
  <si>
    <t>ააიპ მედია-კავშირი ობიექტივი</t>
  </si>
  <si>
    <t>შპს ემ ეს ჯგუფი</t>
  </si>
  <si>
    <t>შპს 'მულტი მედია სერვისი'</t>
  </si>
  <si>
    <t>შპს გამომცემლობა კოლორი</t>
  </si>
  <si>
    <t>ინტერნეტ-რეკლამს ხრჯი</t>
  </si>
  <si>
    <t>ბეჭდური რეკლამი ხარჯი</t>
  </si>
  <si>
    <t>სატელევიზიო რეკლამის ხარჯი</t>
  </si>
  <si>
    <t>დავით თარხან–მოურვი ერმ ინაშვილი საქართველოს პატრიოტთა ალიანსი</t>
  </si>
  <si>
    <t>შპს დგარი</t>
  </si>
  <si>
    <t>406145817</t>
  </si>
  <si>
    <t>208149859</t>
  </si>
  <si>
    <t>თიბისი</t>
  </si>
  <si>
    <t>GE67TB7002836080100009</t>
  </si>
  <si>
    <t>GE32TB7000028365800001</t>
  </si>
  <si>
    <t>დოლარი</t>
  </si>
  <si>
    <t>GE79TB7000028366800001</t>
  </si>
  <si>
    <t>თბილისი</t>
  </si>
  <si>
    <t>01.15.04.020.004</t>
  </si>
  <si>
    <t>15/03/2017-უვადო</t>
  </si>
  <si>
    <t>496კვ.მ</t>
  </si>
  <si>
    <t>2200აშშ დოლარის ექვივალენტი</t>
  </si>
  <si>
    <t>402003318</t>
  </si>
  <si>
    <t>შპს კასს ჰოტელს</t>
  </si>
  <si>
    <t>160კვ.მ</t>
  </si>
  <si>
    <t>1300აშშ დოლარის ექვივალენტი</t>
  </si>
  <si>
    <t>170კვ.მ</t>
  </si>
  <si>
    <t>1400აშშ დოლარის ექვივალენტი</t>
  </si>
  <si>
    <t>ქუთაისი</t>
  </si>
  <si>
    <t>03.04.24.112</t>
  </si>
  <si>
    <t>01/04/2017-01/11/2017</t>
  </si>
  <si>
    <t>150კვ.მ</t>
  </si>
  <si>
    <t xml:space="preserve"> ცისმარი ბოჭორიშვილი</t>
  </si>
  <si>
    <t>თელავი</t>
  </si>
  <si>
    <t>53.20.41.134.01.503</t>
  </si>
  <si>
    <t>44.3 კვ.მ</t>
  </si>
  <si>
    <t>მანანა რეხვიაშვილი</t>
  </si>
  <si>
    <t>ოზურგეთი</t>
  </si>
  <si>
    <t>26.26.47.056.01.003</t>
  </si>
  <si>
    <t>01/06/2017-01/11/2017</t>
  </si>
  <si>
    <t>50.9კვ.მ</t>
  </si>
  <si>
    <t>01034002311</t>
  </si>
  <si>
    <t>ივანე ფირცხალაიშვილი</t>
  </si>
  <si>
    <t>გურჯაანი</t>
  </si>
  <si>
    <t>51.01.10.611.01.502</t>
  </si>
  <si>
    <t>01/05/2017-01/11/2017</t>
  </si>
  <si>
    <t>60კვ.მ</t>
  </si>
  <si>
    <t>ხვთისავარი მჭედლიშვილი</t>
  </si>
  <si>
    <t>საგარაჯო</t>
  </si>
  <si>
    <t>55.12.76.022</t>
  </si>
  <si>
    <t>143კვ.მ</t>
  </si>
  <si>
    <t>მარიამი მჭედლიშვილი</t>
  </si>
  <si>
    <t>ხელვაჩაური</t>
  </si>
  <si>
    <t>05.35.26.286</t>
  </si>
  <si>
    <t>90კვ.მ</t>
  </si>
  <si>
    <t>შპს ,,ხორო''</t>
  </si>
  <si>
    <t>მცხეთა</t>
  </si>
  <si>
    <t>72.07.04.354</t>
  </si>
  <si>
    <t>100კვ.მ</t>
  </si>
  <si>
    <t>დალი ბიბილაშვილი</t>
  </si>
  <si>
    <t>ხობი</t>
  </si>
  <si>
    <t>45.21.03.115.01.500</t>
  </si>
  <si>
    <t>01/03/2017-01/11/2017</t>
  </si>
  <si>
    <t>45კვ.მ</t>
  </si>
  <si>
    <t>შპს ელია 2009</t>
  </si>
  <si>
    <t>ქობულეთი</t>
  </si>
  <si>
    <t>20.42.06.106</t>
  </si>
  <si>
    <t>16/05/2017-01/11/2017</t>
  </si>
  <si>
    <t>22კვ.მ</t>
  </si>
  <si>
    <t>სოფიო ჯინჭარაძე</t>
  </si>
  <si>
    <t>ხაშური</t>
  </si>
  <si>
    <t>69.08.59.128</t>
  </si>
  <si>
    <t>50კვ.მ</t>
  </si>
  <si>
    <t>უჩა ურუშაძე</t>
  </si>
  <si>
    <t>კასპი</t>
  </si>
  <si>
    <t>67.01.17.088.01.500</t>
  </si>
  <si>
    <t>70კვ.მ</t>
  </si>
  <si>
    <t>24001002647</t>
  </si>
  <si>
    <t>გიორგი წიკლაური</t>
  </si>
  <si>
    <t>გორი</t>
  </si>
  <si>
    <t>66.45.20.048</t>
  </si>
  <si>
    <t>ზაურ გუგუტიშვილი</t>
  </si>
  <si>
    <t>ტყიბული</t>
  </si>
  <si>
    <t>39.01.05.035.01.008</t>
  </si>
  <si>
    <t>57.26კვ.მ</t>
  </si>
  <si>
    <t>ისიდორე ლომთაძე</t>
  </si>
  <si>
    <t>ზუგდიდი</t>
  </si>
  <si>
    <t>43.31.68.049</t>
  </si>
  <si>
    <t>19001010940</t>
  </si>
  <si>
    <t>ნანული ლომთაძე</t>
  </si>
  <si>
    <t>ბორჯომი</t>
  </si>
  <si>
    <t>64.03.14.001</t>
  </si>
  <si>
    <t>შპს ბორჯომის N1 აფთიაქი</t>
  </si>
  <si>
    <t>თბილისი გლდანი</t>
  </si>
  <si>
    <t>01.11.13.001.012.01.517</t>
  </si>
  <si>
    <t>40.21კვ.მ</t>
  </si>
  <si>
    <t>500აშშ დოლარის ექვივალენტი</t>
  </si>
  <si>
    <t>01002018986</t>
  </si>
  <si>
    <t>სტეფანე აბგარიანი</t>
  </si>
  <si>
    <t>სიღნაღი</t>
  </si>
  <si>
    <t>56.04.51.007</t>
  </si>
  <si>
    <t>ოთარ ბერიაშვილი</t>
  </si>
  <si>
    <t>შუახევი</t>
  </si>
  <si>
    <t>24.02.01.549</t>
  </si>
  <si>
    <t>16/06/2017-01/11/2017</t>
  </si>
  <si>
    <t>27.17კვ.მ</t>
  </si>
  <si>
    <t>გურამ გუნდაძე</t>
  </si>
  <si>
    <t>ხულო</t>
  </si>
  <si>
    <t>23.11.31.057.01.503</t>
  </si>
  <si>
    <t>29.6კვ.მ</t>
  </si>
  <si>
    <t>61002008398</t>
  </si>
  <si>
    <t>რეზო ანანიძე</t>
  </si>
  <si>
    <t>ქედა</t>
  </si>
  <si>
    <t>17კვ.მ</t>
  </si>
  <si>
    <t>მიხეილ ბერიძე</t>
  </si>
  <si>
    <t>რუსთვი</t>
  </si>
  <si>
    <t>02.03.02.050.01.114ა</t>
  </si>
  <si>
    <t>16/04/2017-01/11/2017</t>
  </si>
  <si>
    <t>122.38კვ.მ</t>
  </si>
  <si>
    <t>კობა ქეშიკაშვილი</t>
  </si>
  <si>
    <t>თბილისი, ანაპის 14-ე დივიზიის ქუჩა 35ა</t>
  </si>
  <si>
    <t>01.12.03.002.009.01.501</t>
  </si>
  <si>
    <t>22/08/2017-01/11/2017</t>
  </si>
  <si>
    <t>26.76 კვ.</t>
  </si>
  <si>
    <t>337.50აშშ დოლარის ექვივალენტი</t>
  </si>
  <si>
    <t>01022012675</t>
  </si>
  <si>
    <t>მანანა ტოკლიკიშვილი</t>
  </si>
  <si>
    <t>თბილისი ვაზისუბანი</t>
  </si>
  <si>
    <t>01.17.07.036.001.01.511</t>
  </si>
  <si>
    <t>21/08/2017-01/11/2017</t>
  </si>
  <si>
    <t>71.06 კვ.</t>
  </si>
  <si>
    <t>01015004447</t>
  </si>
  <si>
    <t>ბახტიარ ტაგიევი</t>
  </si>
  <si>
    <t>თიანეთი</t>
  </si>
  <si>
    <t>73.05.29.004.01.032</t>
  </si>
  <si>
    <t>20/08/2017-01/11/2017</t>
  </si>
  <si>
    <t>36.86 კვ.</t>
  </si>
  <si>
    <t>23001001723</t>
  </si>
  <si>
    <t>ნათელა მამულაშვილი</t>
  </si>
  <si>
    <t>თბილისი, ტაშკენტის ქუჩა N 52</t>
  </si>
  <si>
    <t xml:space="preserve">01.10.12.025.027 </t>
  </si>
  <si>
    <t>15/02/2017-01/11/2017</t>
  </si>
  <si>
    <t xml:space="preserve">100 კვ.მ </t>
  </si>
  <si>
    <t>01024021693</t>
  </si>
  <si>
    <t>რომან ახობაძე</t>
  </si>
  <si>
    <t>თბილისი, მოსკოვის გამზირი კორპ. 38</t>
  </si>
  <si>
    <t>01.19.34.003.009.02.512</t>
  </si>
  <si>
    <t>22/03/2017-01/11/2017</t>
  </si>
  <si>
    <t xml:space="preserve">21 კვ.მ </t>
  </si>
  <si>
    <t>10001020359</t>
  </si>
  <si>
    <t>ლალი გაბადაძე</t>
  </si>
  <si>
    <t>ხარაგაული, ანზორ კიკნაძის 22</t>
  </si>
  <si>
    <t>36.01.31.152</t>
  </si>
  <si>
    <t>28/07/2017-01/11/2017</t>
  </si>
  <si>
    <t>85 კვ.მ</t>
  </si>
  <si>
    <t>დავით მღებრიშვილი</t>
  </si>
  <si>
    <t>ახალქალაქი, ჩარენცის ქ. 19</t>
  </si>
  <si>
    <t>63.18.32.004</t>
  </si>
  <si>
    <t>01/08/2017-01/11/2017</t>
  </si>
  <si>
    <t>120 კვ.მ</t>
  </si>
  <si>
    <t>07001006842</t>
  </si>
  <si>
    <t>სოკრატ გრიგორიან</t>
  </si>
  <si>
    <t>სამტრედია, ჭავჭავაძის 3</t>
  </si>
  <si>
    <t>34.08.56.033.01.029</t>
  </si>
  <si>
    <t>49.30 კვ.მ</t>
  </si>
  <si>
    <t>თეიმურაზ ღვინიანიძე</t>
  </si>
  <si>
    <t>ჭიათურა, წერეთლის 1</t>
  </si>
  <si>
    <t>38.10.04.059.01.505</t>
  </si>
  <si>
    <t>57 კვ.მ</t>
  </si>
  <si>
    <t xml:space="preserve">01015000882 </t>
  </si>
  <si>
    <t xml:space="preserve"> ხათუთი კავთელაძე</t>
  </si>
  <si>
    <t>წყალტუბო, დედა-ენის 9</t>
  </si>
  <si>
    <t>29.08.07.021.01.501</t>
  </si>
  <si>
    <t>16/08/2017-01/11/2017</t>
  </si>
  <si>
    <t>57.06 კვ.მ</t>
  </si>
  <si>
    <t>მირიანი ლიპარტელიანი</t>
  </si>
  <si>
    <t>ფოთი, აღმაშენებლის 14(16)</t>
  </si>
  <si>
    <t xml:space="preserve"> 04.01.11.192</t>
  </si>
  <si>
    <t>10/08/2017-10/11/2017</t>
  </si>
  <si>
    <t>95.41 კვ.მ</t>
  </si>
  <si>
    <t xml:space="preserve"> 01007001166 </t>
  </si>
  <si>
    <t>გია პატეიშვილი</t>
  </si>
  <si>
    <t>ქედა, 9 აპრილის 1</t>
  </si>
  <si>
    <t>21.03.35.025</t>
  </si>
  <si>
    <t>60 კვ.მ</t>
  </si>
  <si>
    <t>მირზა აბაშიძე</t>
  </si>
  <si>
    <t>ვანი</t>
  </si>
  <si>
    <t>31.01.22.150</t>
  </si>
  <si>
    <t>100 კვ.მ</t>
  </si>
  <si>
    <t>მერი დიასამიძე</t>
  </si>
  <si>
    <t>ამბროლაური, ჭავჭავაძის 2</t>
  </si>
  <si>
    <t>86.19.24.016</t>
  </si>
  <si>
    <t>35 კვ.მ</t>
  </si>
  <si>
    <t>01024053703</t>
  </si>
  <si>
    <t>გიორგი თევზაძე</t>
  </si>
  <si>
    <t>თერჯოლა, რუსთაველის 107</t>
  </si>
  <si>
    <t>33.09.01.980.01.502</t>
  </si>
  <si>
    <t>63.50 კვ.მ</t>
  </si>
  <si>
    <t>ირმა ლაფაჩი</t>
  </si>
  <si>
    <t>ზესტაფონი, აღმაშენებლის 85</t>
  </si>
  <si>
    <t>32.10.08.011.01.503</t>
  </si>
  <si>
    <t>10/08/2017-01/11/2017</t>
  </si>
  <si>
    <t>01025015079</t>
  </si>
  <si>
    <t xml:space="preserve">დავით აბაშიძე </t>
  </si>
  <si>
    <t>საჩხერე, აღმაშენებლის 7ა</t>
  </si>
  <si>
    <t>35.01.45.043.01.500</t>
  </si>
  <si>
    <t>115.24 კვ.მ</t>
  </si>
  <si>
    <t>01005002179</t>
  </si>
  <si>
    <t>არჩილ ქურდევანიძე</t>
  </si>
  <si>
    <t>ჩოხატაური, დუმბაძის ქ.</t>
  </si>
  <si>
    <t>28.01.21.073</t>
  </si>
  <si>
    <t>18/08/2017-01/11/2017</t>
  </si>
  <si>
    <t>80 კვ.მ</t>
  </si>
  <si>
    <t>ავალინა კუტუბიძე</t>
  </si>
  <si>
    <t>ლაგოდეხი, წმინდა ნინოს 9</t>
  </si>
  <si>
    <t>54.01.54.084</t>
  </si>
  <si>
    <t>31 კვ.მ</t>
  </si>
  <si>
    <t>01024021062</t>
  </si>
  <si>
    <t>მაკა ხელაშვილი</t>
  </si>
  <si>
    <t>დედოფლისწყარო, რუსთაველი ქ.</t>
  </si>
  <si>
    <t>52.08.35.255</t>
  </si>
  <si>
    <t>33.60 კვ.მ</t>
  </si>
  <si>
    <t>01030003767</t>
  </si>
  <si>
    <t>მარინე ხარაშვილი</t>
  </si>
  <si>
    <t>ხონი, ჭანტურიას შეს. 5, N16</t>
  </si>
  <si>
    <t>37.07.44.039</t>
  </si>
  <si>
    <t>01/09/2017-01/11/2017</t>
  </si>
  <si>
    <t>50 კვ.მ</t>
  </si>
  <si>
    <t>მერი ცაგარეიშვილი</t>
  </si>
  <si>
    <t>ქარელი, 9 აპრილის ქ. 9</t>
  </si>
  <si>
    <t>68.10.02.039.01.502</t>
  </si>
  <si>
    <t>92.25 კვ.მ</t>
  </si>
  <si>
    <t>ქეთევან აბაშიშვილი</t>
  </si>
  <si>
    <t>თბილისი, ც. დადიანის 39</t>
  </si>
  <si>
    <t>01.16.02.001.003.01.539</t>
  </si>
  <si>
    <t>116.33 კვ.მ</t>
  </si>
  <si>
    <t>1000 აშშ დოლარის ექვივალენტი</t>
  </si>
  <si>
    <t>01034002062</t>
  </si>
  <si>
    <t>ნათია აბულაძე</t>
  </si>
  <si>
    <t>ცაგერი</t>
  </si>
  <si>
    <t>89.03.02.031</t>
  </si>
  <si>
    <t>მზია ყვირილიანი</t>
  </si>
  <si>
    <t>ლანჩხუთი, თბილისის ქ. 4</t>
  </si>
  <si>
    <t>27.06.56.159</t>
  </si>
  <si>
    <t>40 კვ.მ</t>
  </si>
  <si>
    <t>მადონა მეგენეიშვილი</t>
  </si>
  <si>
    <t>თბილისი, დიღმის მასივი</t>
  </si>
  <si>
    <t>01.13.03.049.009.01.518</t>
  </si>
  <si>
    <t>31.50 კვ.მ</t>
  </si>
  <si>
    <t>01030010967</t>
  </si>
  <si>
    <t>ზურაბ ფხაკაძე</t>
  </si>
  <si>
    <t>თბილისი, ბერი გაბრიელ სალოსის გამზ. 149</t>
  </si>
  <si>
    <t>01.17.14.002.005.01.505</t>
  </si>
  <si>
    <t>01/09/2017-01/03/2018</t>
  </si>
  <si>
    <t>45 კვ.მ</t>
  </si>
  <si>
    <t>450 აშშ დოლარის ექვივალენტი</t>
  </si>
  <si>
    <t>211358895</t>
  </si>
  <si>
    <t>სს ,,მაცნე''</t>
  </si>
  <si>
    <t>ახმეტა, ლესელიძის 5</t>
  </si>
  <si>
    <t>50.04.11.095</t>
  </si>
  <si>
    <t>39 კვ.მ</t>
  </si>
  <si>
    <t xml:space="preserve">08001000164 </t>
  </si>
  <si>
    <t>გოგია ხალხელაური</t>
  </si>
  <si>
    <t>აბაშა, თავისუფლების 79</t>
  </si>
  <si>
    <t>40.01.34.017</t>
  </si>
  <si>
    <t>04/09/2017-04/11/2017</t>
  </si>
  <si>
    <t>22 კვ.მ</t>
  </si>
  <si>
    <t xml:space="preserve">02001019883 </t>
  </si>
  <si>
    <t>გულისა ჩოჩია</t>
  </si>
  <si>
    <t>თბილისი, დიდი დიღომი, პეტრიწის 11</t>
  </si>
  <si>
    <t>01.10.06.006.014.01.538</t>
  </si>
  <si>
    <t>01/09/2017-25/10/2017</t>
  </si>
  <si>
    <t>20.08 კვ.მ</t>
  </si>
  <si>
    <t>01017000489</t>
  </si>
  <si>
    <t>ნანა ალადაშვილი</t>
  </si>
  <si>
    <t>თბილისი, გურამიშვილის 58/2</t>
  </si>
  <si>
    <t>01.12.08.003.014</t>
  </si>
  <si>
    <t>06/09/2017-06/11/2017</t>
  </si>
  <si>
    <t>625 აშშ დოლარის ექვივალენტი</t>
  </si>
  <si>
    <t>01023000492</t>
  </si>
  <si>
    <t>ინგა გოგებაშვილი</t>
  </si>
  <si>
    <t>დმანისი</t>
  </si>
  <si>
    <t>82.01.46.192</t>
  </si>
  <si>
    <t>30 კვ.მ</t>
  </si>
  <si>
    <t xml:space="preserve">ზვიადაური ჩხვიმიანი </t>
  </si>
  <si>
    <t>დუშეთი</t>
  </si>
  <si>
    <t>71.51.02.829.01.001</t>
  </si>
  <si>
    <t>116.50 კვ.მ</t>
  </si>
  <si>
    <t xml:space="preserve">იზაბელა წვერაძე </t>
  </si>
  <si>
    <t>თბილისი, ბ. ჟღენტის 42</t>
  </si>
  <si>
    <t>01.14.01.006.025</t>
  </si>
  <si>
    <t>20 კვ.მ</t>
  </si>
  <si>
    <t>01006021447</t>
  </si>
  <si>
    <t>გიორგი ოსიტაშვილი</t>
  </si>
  <si>
    <t>თელავი, სააკაძის 2</t>
  </si>
  <si>
    <t>53.20.41.134.01.005</t>
  </si>
  <si>
    <t>70.60 კვ.მ</t>
  </si>
  <si>
    <t xml:space="preserve">პაატა სიმონიშვილი </t>
  </si>
  <si>
    <t>ონი, ჯაფარიძის შესახ. 1, N5</t>
  </si>
  <si>
    <t>88.19.04.757</t>
  </si>
  <si>
    <t>59 კვ.მ</t>
  </si>
  <si>
    <t>01011027371</t>
  </si>
  <si>
    <t xml:space="preserve">გელა მეტრეველი </t>
  </si>
  <si>
    <t>თბილისი, ტაშკენტის 10 ა</t>
  </si>
  <si>
    <t>01.10.14.015.017.01.556</t>
  </si>
  <si>
    <t>62 კვ.მ</t>
  </si>
  <si>
    <t>1052.64აშშ დოლარის ექვივალენტი</t>
  </si>
  <si>
    <t>01024005865</t>
  </si>
  <si>
    <t xml:space="preserve">პაატა შელია </t>
  </si>
  <si>
    <t>სენაკი, რუსთაველის 49</t>
  </si>
  <si>
    <t>44.01.26.125</t>
  </si>
  <si>
    <t>01030019679</t>
  </si>
  <si>
    <t>როზმანი ქამადაძე</t>
  </si>
  <si>
    <t>წალენჯიხა, გამსახურდიას 9</t>
  </si>
  <si>
    <t>47.11.43.070.01.509</t>
  </si>
  <si>
    <t>33 კვ.მ</t>
  </si>
  <si>
    <t>ბადრი კვარაცხელია</t>
  </si>
  <si>
    <t>ახალციხე, მანველაშვილის 20</t>
  </si>
  <si>
    <t>62.09.37.114</t>
  </si>
  <si>
    <t>158 კვ.მ</t>
  </si>
  <si>
    <t>გევორქ კარაპეტიან</t>
  </si>
  <si>
    <t xml:space="preserve">თბილისი, ი. ჭავჭავძის N 70, ბ 23 </t>
  </si>
  <si>
    <t>01.14.11.002.026.03.552.023</t>
  </si>
  <si>
    <t>05/09/2017-01/11/2017</t>
  </si>
  <si>
    <t>49 კვ.მ</t>
  </si>
  <si>
    <t>1263.16აშშ დოლარის ექვივალენტი</t>
  </si>
  <si>
    <t xml:space="preserve">01008004020 </t>
  </si>
  <si>
    <t>მიხეილ ბაბუნაშვილი</t>
  </si>
  <si>
    <t>თბილისი, ვარკეთილი, მესამე მასივი, ზამო პლატო N 33 ბ</t>
  </si>
  <si>
    <t>01.19.20.005.064.01.500</t>
  </si>
  <si>
    <t>10/09/2017-01/11/2017</t>
  </si>
  <si>
    <t>55.70 კვ.მ</t>
  </si>
  <si>
    <t>ზურაბი ჩიტაშვილი</t>
  </si>
  <si>
    <t>ბოლნისი, დ. აღმაშენებლის 82</t>
  </si>
  <si>
    <t>80.06.63.003</t>
  </si>
  <si>
    <t xml:space="preserve">40 კვ.მ </t>
  </si>
  <si>
    <t xml:space="preserve">მზია თომაშვილი </t>
  </si>
  <si>
    <t>თბილისი, ლილოს საცხოვრებელი რაიონი (ნაკვ. 06/001)</t>
  </si>
  <si>
    <t>01.19.27.006.022</t>
  </si>
  <si>
    <t>08/09/2017-01/11/2017</t>
  </si>
  <si>
    <t>01001027678</t>
  </si>
  <si>
    <t>გიორგი გენგიური</t>
  </si>
  <si>
    <t>დაბა ჩხოროწყუ, დ. აღმაშენებლის 14</t>
  </si>
  <si>
    <t>46.02.31.043.01.502</t>
  </si>
  <si>
    <t xml:space="preserve">16 კვ.მ </t>
  </si>
  <si>
    <t>მთვარისა ხორავა</t>
  </si>
  <si>
    <t>თბილისი, თელავის შესახვევი N 1</t>
  </si>
  <si>
    <t>01.17.01.104.011</t>
  </si>
  <si>
    <t>04/09/2017-01/11/2017</t>
  </si>
  <si>
    <t xml:space="preserve">01011039947 </t>
  </si>
  <si>
    <t>დავით კაჭკაჭური</t>
  </si>
  <si>
    <t>თბილისი, ვარკეთილი 3, 3-ე ა მკ. კორპ 320;</t>
  </si>
  <si>
    <t>01.19.39.013.002.01.509</t>
  </si>
  <si>
    <t>11/09/2017-24/10/2017</t>
  </si>
  <si>
    <t>01013025590</t>
  </si>
  <si>
    <t>ეთერი ქარსაულიძე</t>
  </si>
  <si>
    <t>თეთრიწყარო, აღმაშენებლის 185</t>
  </si>
  <si>
    <t>84.01.37.057</t>
  </si>
  <si>
    <t>ნუგზარი ნათობიძე</t>
  </si>
  <si>
    <t>თბილისი, მეუნარგიას 68</t>
  </si>
  <si>
    <t>01.16.02.016.004.10.500        01.16.02.016.004.01.503</t>
  </si>
  <si>
    <t>01/07/2017-01/11/2017</t>
  </si>
  <si>
    <t>21.42კვ.მ/31კვ.მ</t>
  </si>
  <si>
    <t>01030020043</t>
  </si>
  <si>
    <t>მერაბ კაპანაძე</t>
  </si>
  <si>
    <t>რუსთავი, რჩეულიშვილის ქუჩის მიმდებარე ტერიტორია</t>
  </si>
  <si>
    <t>02.05.02.028</t>
  </si>
  <si>
    <t>11/09/2017-01/11/2017</t>
  </si>
  <si>
    <t>75 კვ.მ</t>
  </si>
  <si>
    <t xml:space="preserve">შპს ,,სიახლე’’  </t>
  </si>
  <si>
    <t>თბილისი, სოფელი დიღომი, კორპ 1</t>
  </si>
  <si>
    <t>01.72.14.024.218.01.002</t>
  </si>
  <si>
    <t>27 კვ.მ</t>
  </si>
  <si>
    <t>დაშა ავსაჯანაშვილი</t>
  </si>
  <si>
    <t>ლენტეხი, სტალინის ქ.</t>
  </si>
  <si>
    <t>87.04.23.129</t>
  </si>
  <si>
    <t>ირინა კონდრატიევა</t>
  </si>
  <si>
    <t>თბილისი, მოსკოვის გამზირი კორპ 41</t>
  </si>
  <si>
    <t>01.19.35.004.005.01.017</t>
  </si>
  <si>
    <t>10/09/2017-25/10/2017</t>
  </si>
  <si>
    <t>28 კვ.მ</t>
  </si>
  <si>
    <t xml:space="preserve">01027003510 </t>
  </si>
  <si>
    <t>იმირან გუმბატოვი</t>
  </si>
  <si>
    <t>გარდაბანი, დ. აღმაშენებლის 99</t>
  </si>
  <si>
    <t>81.15.13.229.01.502</t>
  </si>
  <si>
    <t>71.19 კვ.მ</t>
  </si>
  <si>
    <t xml:space="preserve">იოსებ ქემაშვილი </t>
  </si>
  <si>
    <t>თბილისი, წერეთლის 126</t>
  </si>
  <si>
    <t>01.13.04.020.027</t>
  </si>
  <si>
    <t>12/09/2017-23/10/2017</t>
  </si>
  <si>
    <t>52 კვ.მ</t>
  </si>
  <si>
    <t>01030013942</t>
  </si>
  <si>
    <t>არჩილი ბერძენიშვილი</t>
  </si>
  <si>
    <t>ასპინძა, თამარის ქუჩა N 1</t>
  </si>
  <si>
    <t>60.01.01.152.01.506</t>
  </si>
  <si>
    <t>13/09/2017-01/11/2017</t>
  </si>
  <si>
    <t>200 კვ.მ</t>
  </si>
  <si>
    <t>05001002640</t>
  </si>
  <si>
    <t xml:space="preserve"> კობა ზედგინიძე</t>
  </si>
  <si>
    <t>ყვარელი, მარჯანიშვილის 53</t>
  </si>
  <si>
    <t>57.06.56.094</t>
  </si>
  <si>
    <t>იოსები ვარამიშვილი</t>
  </si>
  <si>
    <t>თბილისი, ხევსურეთის 17, მანჯგალაძე ხევსურეთის 18/17</t>
  </si>
  <si>
    <t>01.12.13.041.017.01.02.003</t>
  </si>
  <si>
    <t>62.80 კვ.მ</t>
  </si>
  <si>
    <t>გიორგი ყიფშიძე</t>
  </si>
  <si>
    <t>თბილისი, გლდანის ხევი, კორპ 2</t>
  </si>
  <si>
    <t>01.11.05.002.002.01.506</t>
  </si>
  <si>
    <t>24.27 კვ.მ</t>
  </si>
  <si>
    <t>თეიმურაზ ბოდაველი</t>
  </si>
  <si>
    <t>წალკა, თამარ მეფის 81</t>
  </si>
  <si>
    <t>85.21.25.101</t>
  </si>
  <si>
    <t>68.85 კვ.მ</t>
  </si>
  <si>
    <t>პაატა ბერიძე</t>
  </si>
  <si>
    <t>მარნეული, ერეკლე II -ს 3</t>
  </si>
  <si>
    <t>83.02.08.136.01.500</t>
  </si>
  <si>
    <t>გულნარა მამედოვა</t>
  </si>
  <si>
    <t>ბათუმი, გრიშაშვილის 2</t>
  </si>
  <si>
    <t>05.30.25.008.01.515</t>
  </si>
  <si>
    <t>29.58 კვ.მ</t>
  </si>
  <si>
    <t>ქეთევან გოგიჩაიშვილი</t>
  </si>
  <si>
    <t>ბაღდათი, კახიანის 4</t>
  </si>
  <si>
    <t>30.11.33.391</t>
  </si>
  <si>
    <t>79 კვ.მ</t>
  </si>
  <si>
    <t>09001021287</t>
  </si>
  <si>
    <t>ნუნუ ჩხეიძე</t>
  </si>
  <si>
    <t>რუსთავი, მეგობრობის გამზირი 10</t>
  </si>
  <si>
    <t>02.04.03.010.01.021</t>
  </si>
  <si>
    <t xml:space="preserve">47.92 კვ.მ </t>
  </si>
  <si>
    <t xml:space="preserve">ნელი სისაური </t>
  </si>
  <si>
    <t>თბილისი, გლდანი, მე-7 მკ. კორპ 4</t>
  </si>
  <si>
    <t>01.11.10.005.007.01.023</t>
  </si>
  <si>
    <t>44.30 კვ.მ</t>
  </si>
  <si>
    <t>315.79 აშშდოლარის ექვივალენტი</t>
  </si>
  <si>
    <t>01002007562</t>
  </si>
  <si>
    <t>სალომე ხიზანიშვილი</t>
  </si>
  <si>
    <t>თბილისი, ბუდაპეშტის 1ბ</t>
  </si>
  <si>
    <t>01.10.14.004.059.01.500</t>
  </si>
  <si>
    <t>16/09/2017-01/11/2017</t>
  </si>
  <si>
    <t>8 კვ.მ</t>
  </si>
  <si>
    <t>75 აშშდოლარის ექვივალენტი</t>
  </si>
  <si>
    <t>შპს ,,ჰოლდინგი საქართველო''</t>
  </si>
  <si>
    <t>თბილისი, ც. დადიანის, 2-ე მკ. კორპ 3</t>
  </si>
  <si>
    <t>01.12.13.017.002.01.500.502</t>
  </si>
  <si>
    <t>14/09/2017-01/11/2017</t>
  </si>
  <si>
    <t>ირაკლი ყაფლანიშვილი</t>
  </si>
  <si>
    <t>ქუთაისი, ნიკეას 19ა</t>
  </si>
  <si>
    <t>03.05.22.658</t>
  </si>
  <si>
    <t>15/09/2017-21/10/2017</t>
  </si>
  <si>
    <t>ფრიდონი ბოჭორიშვილი</t>
  </si>
  <si>
    <t>თბილისი, ვაჟა ფშაველას გამზ. 93, მე-4 კვ. კორპ 2ა</t>
  </si>
  <si>
    <t>01.14.04.014.002.01.520</t>
  </si>
  <si>
    <t>26/09/2017-26/10/2017</t>
  </si>
  <si>
    <t>78.35 კვ.მ</t>
  </si>
  <si>
    <t>406080725</t>
  </si>
  <si>
    <t>შპს ,,დრაი ლაინ''</t>
  </si>
  <si>
    <t>ნინოწმინდა, პუშკინის შესახვევი 11</t>
  </si>
  <si>
    <t>65.12.34.178</t>
  </si>
  <si>
    <t>25/09/2017-25/10/2017</t>
  </si>
  <si>
    <t>ჰოვანეს ჯაღაცპანიან</t>
  </si>
  <si>
    <t>ადიგენი, წერეთლის 4</t>
  </si>
  <si>
    <t>61.05.21.104</t>
  </si>
  <si>
    <t>27/09/2017-27/10/2017</t>
  </si>
  <si>
    <t>მარინე თუმანიშვილი</t>
  </si>
  <si>
    <t>ყვარელი, სოფელი შილდა</t>
  </si>
  <si>
    <t>57.07.52.018</t>
  </si>
  <si>
    <t>28/09/2017-28/10/2017</t>
  </si>
  <si>
    <t xml:space="preserve">30 კვ.მ </t>
  </si>
  <si>
    <t xml:space="preserve">თამარი მირიანაშვილი </t>
  </si>
  <si>
    <t>საგურამო</t>
  </si>
  <si>
    <t>72.06.03.353</t>
  </si>
  <si>
    <t>18/09/2017-25/10/2017</t>
  </si>
  <si>
    <t>01030040682</t>
  </si>
  <si>
    <t>ქეთევან მახარაშვილი</t>
  </si>
  <si>
    <t>ქობულეთი ,სოფელი ხუცუბანი</t>
  </si>
  <si>
    <t>20.39.03.002</t>
  </si>
  <si>
    <t>01/10/2017-01/11/2017</t>
  </si>
  <si>
    <t>12 კვ.მ</t>
  </si>
  <si>
    <t>რევაზ ჯინჭარაძე</t>
  </si>
  <si>
    <t>მარტვილი, სოფელი დიდი ჭყონი</t>
  </si>
  <si>
    <t>41.15.41.028</t>
  </si>
  <si>
    <t>რუსუდან ბასილაია</t>
  </si>
  <si>
    <t>ქუთაისი, პუშკინის 12-14/ საღარაძის 3</t>
  </si>
  <si>
    <t>03.03.04.020.01.503</t>
  </si>
  <si>
    <t>79.91 კვ.მ</t>
  </si>
  <si>
    <t>300(არაფულდი შემოწირულობა)</t>
  </si>
  <si>
    <t>ბეჟანი ბექაია</t>
  </si>
  <si>
    <t>მსუბუქი ავტომანქანა</t>
  </si>
  <si>
    <t xml:space="preserve">INFINITI </t>
  </si>
  <si>
    <t>QX56</t>
  </si>
  <si>
    <t>AH- 738 - HA</t>
  </si>
  <si>
    <t>სსიპ - დაცვის პოლიციის დეპარტამენტი</t>
  </si>
  <si>
    <t xml:space="preserve">TOYOTA </t>
  </si>
  <si>
    <t>SEQUOIA</t>
  </si>
  <si>
    <t>TT-879-MM</t>
  </si>
  <si>
    <t>სედანი</t>
  </si>
  <si>
    <t>MERCEDES-BENZ</t>
  </si>
  <si>
    <t>E 320 CDI</t>
  </si>
  <si>
    <t>GG 715 EE</t>
  </si>
  <si>
    <t>ნიკო ბაგაშვილი</t>
  </si>
  <si>
    <t>HONDA</t>
  </si>
  <si>
    <t>INTEORA</t>
  </si>
  <si>
    <t>HBH 100</t>
  </si>
  <si>
    <t>07001005729</t>
  </si>
  <si>
    <t>ბაბკენ ღაზანჯიან</t>
  </si>
  <si>
    <t>მსუბუქი მაღალი გამავლობის</t>
  </si>
  <si>
    <t>MITSUBISHI</t>
  </si>
  <si>
    <t>PAJERO</t>
  </si>
  <si>
    <t>HCH 251</t>
  </si>
  <si>
    <t>07001009890</t>
  </si>
  <si>
    <t>ნორიკ კარაპეტიან</t>
  </si>
  <si>
    <t>HATCHBACK</t>
  </si>
  <si>
    <t>A170 CDI</t>
  </si>
  <si>
    <t>GZ 280 ZG</t>
  </si>
  <si>
    <t>08001001492</t>
  </si>
  <si>
    <t>თინათინი მოზაიძე</t>
  </si>
  <si>
    <t>FLAT</t>
  </si>
  <si>
    <t>PANDA</t>
  </si>
  <si>
    <t>BB 670 MM</t>
  </si>
  <si>
    <t>24001004393</t>
  </si>
  <si>
    <t>ილია კიტრიშვილი</t>
  </si>
  <si>
    <t>უნივერსალი</t>
  </si>
  <si>
    <t>SUBARU</t>
  </si>
  <si>
    <t>FORESTER</t>
  </si>
  <si>
    <t>ZU 400 RY</t>
  </si>
  <si>
    <t>61009001379</t>
  </si>
  <si>
    <t>ზურაბი ტუნაძე</t>
  </si>
  <si>
    <t>ვაზ</t>
  </si>
  <si>
    <t>IGI 531</t>
  </si>
  <si>
    <t>09001000494</t>
  </si>
  <si>
    <t>ანზორ ჯანელიძე</t>
  </si>
  <si>
    <t>მაღალი გამავლობის</t>
  </si>
  <si>
    <t>LAND ROVER</t>
  </si>
  <si>
    <t>FREELANDER</t>
  </si>
  <si>
    <t>GI 002 VI</t>
  </si>
  <si>
    <t>61010002560</t>
  </si>
  <si>
    <t>გივი თავდგირიძე</t>
  </si>
  <si>
    <t>PAJERO IO</t>
  </si>
  <si>
    <t>GGO 418</t>
  </si>
  <si>
    <t>ირაკლი შერვაშიძე</t>
  </si>
  <si>
    <t>JEEP</t>
  </si>
  <si>
    <t>GRAND CHEROKEE</t>
  </si>
  <si>
    <t>LA 788 LI</t>
  </si>
  <si>
    <t>61004004318</t>
  </si>
  <si>
    <t>ვალერი მოწყობილი</t>
  </si>
  <si>
    <t>OPEL</t>
  </si>
  <si>
    <t>VECTRA B</t>
  </si>
  <si>
    <t>BBR 459</t>
  </si>
  <si>
    <t>61006006293</t>
  </si>
  <si>
    <t>მამუკა გათენაძე</t>
  </si>
  <si>
    <t>FIAT</t>
  </si>
  <si>
    <t>ჩინ კუეცენტი</t>
  </si>
  <si>
    <t>OLC 074</t>
  </si>
  <si>
    <t>61001008418</t>
  </si>
  <si>
    <t xml:space="preserve">მიხეილ ქვარიანი </t>
  </si>
  <si>
    <t>HR-V 1.6</t>
  </si>
  <si>
    <t>SA 715 AS</t>
  </si>
  <si>
    <t>38001010926</t>
  </si>
  <si>
    <t>კახაბერი ჭიტაძე</t>
  </si>
  <si>
    <t>გაზ</t>
  </si>
  <si>
    <t>AAJ 418</t>
  </si>
  <si>
    <t>01010015768</t>
  </si>
  <si>
    <t>თეიმურაზ ქურხაშვილი</t>
  </si>
  <si>
    <t>TOYOTA</t>
  </si>
  <si>
    <t>VITZ</t>
  </si>
  <si>
    <t>TT 041 TT</t>
  </si>
  <si>
    <t>01017056222</t>
  </si>
  <si>
    <t>ლალი ყაჭეიშვილი</t>
  </si>
  <si>
    <t>ვენი</t>
  </si>
  <si>
    <t>GRAND HIACE</t>
  </si>
  <si>
    <t>AHI 929</t>
  </si>
  <si>
    <t>01019001081</t>
  </si>
  <si>
    <t>ბაადურ ჩალაგაშვილი</t>
  </si>
  <si>
    <t>NISSAN</t>
  </si>
  <si>
    <t>WINGROAD</t>
  </si>
  <si>
    <t>AE 579 AA</t>
  </si>
  <si>
    <t>01024008979</t>
  </si>
  <si>
    <t>გია ფოჩხუა</t>
  </si>
  <si>
    <t>MAZDA</t>
  </si>
  <si>
    <t>MPV</t>
  </si>
  <si>
    <t>KN 001 DM</t>
  </si>
  <si>
    <t>01011039947</t>
  </si>
  <si>
    <t>ODYSSEY</t>
  </si>
  <si>
    <t>TB 296 TB</t>
  </si>
  <si>
    <t>01011039602</t>
  </si>
  <si>
    <t>რომანოზ ორდინიძე</t>
  </si>
  <si>
    <t>C180</t>
  </si>
  <si>
    <t>BBO 609</t>
  </si>
  <si>
    <t>23001000854</t>
  </si>
  <si>
    <t>რეზო ბოღრაშვილი</t>
  </si>
  <si>
    <t>WO 594 WO</t>
  </si>
  <si>
    <t>01027064127</t>
  </si>
  <si>
    <t>თამარი გიუნაშვილი</t>
  </si>
  <si>
    <t>იმპრეზა</t>
  </si>
  <si>
    <t>QJQ 346</t>
  </si>
  <si>
    <t>62001015415</t>
  </si>
  <si>
    <t>ვაჟა ჯელაძე</t>
  </si>
  <si>
    <t>BMW</t>
  </si>
  <si>
    <t>RYR 061</t>
  </si>
  <si>
    <t>62006002670</t>
  </si>
  <si>
    <t>ბუხუტიჭაჭუა</t>
  </si>
  <si>
    <t>ZAFIRA</t>
  </si>
  <si>
    <t>FF 596 XX</t>
  </si>
  <si>
    <t>01013003908</t>
  </si>
  <si>
    <t>დავითჯირაშვილი</t>
  </si>
  <si>
    <t>IA 987 AI</t>
  </si>
  <si>
    <t>01030014082</t>
  </si>
  <si>
    <t>ხათუნა იმედაშვილი</t>
  </si>
  <si>
    <t>VOLKSWAGEN</t>
  </si>
  <si>
    <t>PASSAT</t>
  </si>
  <si>
    <t>AQA 860</t>
  </si>
  <si>
    <t>25001001637</t>
  </si>
  <si>
    <t>ავთანდილი რეხვიაშვილი</t>
  </si>
  <si>
    <t>GIMA</t>
  </si>
  <si>
    <t>WW 165 VV</t>
  </si>
  <si>
    <t>15001004043</t>
  </si>
  <si>
    <t>ლევანი ცინდელიანი</t>
  </si>
  <si>
    <t xml:space="preserve">VECTRA </t>
  </si>
  <si>
    <t>FQF 796</t>
  </si>
  <si>
    <t>49001003816</t>
  </si>
  <si>
    <t>თენგიზიკოპალიანი</t>
  </si>
  <si>
    <t>ავტობუსი</t>
  </si>
  <si>
    <t>FORD</t>
  </si>
  <si>
    <t>TRANSIT</t>
  </si>
  <si>
    <t>ZHZ 310</t>
  </si>
  <si>
    <t>10002001096</t>
  </si>
  <si>
    <t>აბესალომ მამულაშვილი</t>
  </si>
  <si>
    <t>SS 520 SA</t>
  </si>
  <si>
    <t>01021006374</t>
  </si>
  <si>
    <t>თეიმურაზ ხუტაშვილი</t>
  </si>
  <si>
    <t>LIBERTY</t>
  </si>
  <si>
    <t>TB 092 TB</t>
  </si>
  <si>
    <t>20001003381</t>
  </si>
  <si>
    <t>არჩილ თვალიაშვილი</t>
  </si>
  <si>
    <t>PAJERO 10</t>
  </si>
  <si>
    <t>AB 802 BA</t>
  </si>
  <si>
    <t>13001064392</t>
  </si>
  <si>
    <t>კობა კოპრაშვილი</t>
  </si>
  <si>
    <t>ZU 758 ZU</t>
  </si>
  <si>
    <t>51001008059</t>
  </si>
  <si>
    <t>მერაბი ციმინტია</t>
  </si>
  <si>
    <t>ASTRA C</t>
  </si>
  <si>
    <t>XQ 057 QX</t>
  </si>
  <si>
    <t>17001001237</t>
  </si>
  <si>
    <t>ნათია ხურციძე</t>
  </si>
  <si>
    <t>TIDA</t>
  </si>
  <si>
    <t>GOO 323</t>
  </si>
  <si>
    <t>42001001947</t>
  </si>
  <si>
    <t>ზურაბი შავგულიძე</t>
  </si>
  <si>
    <t>MM 721 QQ</t>
  </si>
  <si>
    <t>11001010911</t>
  </si>
  <si>
    <t>ნიკოლოზ კიკნაძე</t>
  </si>
  <si>
    <t>ML 520</t>
  </si>
  <si>
    <t>XMX001</t>
  </si>
  <si>
    <t>01019012478</t>
  </si>
  <si>
    <t>არჩილ მჭედლიშვილი</t>
  </si>
  <si>
    <t>RGR752</t>
  </si>
  <si>
    <t>01005038786</t>
  </si>
  <si>
    <t>იოსებ ალიმბარაშვილი</t>
  </si>
  <si>
    <t>MONTERO SPORT</t>
  </si>
  <si>
    <t>ZZ586QQ</t>
  </si>
  <si>
    <t>BB170VV</t>
  </si>
  <si>
    <t>წარმომადგენელი</t>
  </si>
  <si>
    <t>ოფის მენეჯერი</t>
  </si>
  <si>
    <t>16001008753</t>
  </si>
  <si>
    <t>62011002286</t>
  </si>
  <si>
    <t>უწყისებით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</si>
</sst>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45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family val="2"/>
    </font>
    <font>
      <b/>
      <sz val="14"/>
      <name val="Arial"/>
      <family val="2"/>
    </font>
    <font>
      <sz val="10"/>
      <color theme="1"/>
      <name val="Sylfaen"/>
      <family val="1"/>
      <charset val="204"/>
    </font>
    <font>
      <sz val="9"/>
      <name val="Sylfaen"/>
      <family val="1"/>
      <charset val="204"/>
    </font>
    <font>
      <sz val="9"/>
      <name val="Arial"/>
      <family val="2"/>
      <charset val="204"/>
    </font>
    <font>
      <sz val="9"/>
      <name val="Arial"/>
      <family val="2"/>
    </font>
    <font>
      <sz val="10"/>
      <color rgb="FF000000"/>
      <name val="Pg-2ff16"/>
    </font>
    <font>
      <sz val="8"/>
      <color theme="1"/>
      <name val="Sylfaen"/>
      <family val="1"/>
    </font>
    <font>
      <sz val="12"/>
      <name val="Arial"/>
      <family val="2"/>
      <charset val="204"/>
    </font>
    <font>
      <sz val="11"/>
      <name val="Arial"/>
      <family val="2"/>
    </font>
    <font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6">
    <xf numFmtId="0" fontId="0" fillId="0" borderId="0"/>
    <xf numFmtId="0" fontId="12" fillId="0" borderId="0"/>
    <xf numFmtId="0" fontId="14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4" fillId="0" borderId="0"/>
    <xf numFmtId="0" fontId="3" fillId="0" borderId="0"/>
    <xf numFmtId="0" fontId="3" fillId="0" borderId="0"/>
    <xf numFmtId="0" fontId="2" fillId="0" borderId="0"/>
  </cellStyleXfs>
  <cellXfs count="512">
    <xf numFmtId="0" fontId="0" fillId="0" borderId="0" xfId="0"/>
    <xf numFmtId="0" fontId="18" fillId="0" borderId="0" xfId="0" applyFont="1" applyProtection="1"/>
    <xf numFmtId="0" fontId="18" fillId="0" borderId="0" xfId="0" applyFont="1" applyProtection="1">
      <protection locked="0"/>
    </xf>
    <xf numFmtId="0" fontId="18" fillId="0" borderId="0" xfId="1" applyFont="1" applyAlignment="1" applyProtection="1">
      <alignment horizontal="center" vertical="center"/>
      <protection locked="0"/>
    </xf>
    <xf numFmtId="3" fontId="23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8" fillId="0" borderId="0" xfId="0" applyFont="1" applyAlignment="1" applyProtection="1">
      <alignment horizontal="center" vertical="center"/>
      <protection locked="0"/>
    </xf>
    <xf numFmtId="0" fontId="18" fillId="0" borderId="0" xfId="1" applyFont="1" applyProtection="1">
      <protection locked="0"/>
    </xf>
    <xf numFmtId="0" fontId="23" fillId="0" borderId="0" xfId="1" applyFont="1" applyAlignment="1" applyProtection="1">
      <alignment horizontal="center" vertical="center"/>
      <protection locked="0"/>
    </xf>
    <xf numFmtId="0" fontId="18" fillId="0" borderId="1" xfId="0" applyFont="1" applyBorder="1" applyProtection="1">
      <protection locked="0"/>
    </xf>
    <xf numFmtId="0" fontId="24" fillId="0" borderId="0" xfId="1" applyFont="1" applyAlignment="1" applyProtection="1">
      <alignment horizontal="center" vertical="center" wrapText="1"/>
      <protection locked="0"/>
    </xf>
    <xf numFmtId="0" fontId="18" fillId="0" borderId="0" xfId="1" applyFont="1" applyAlignment="1" applyProtection="1">
      <alignment horizontal="center" vertical="center" wrapText="1"/>
      <protection locked="0"/>
    </xf>
    <xf numFmtId="0" fontId="18" fillId="0" borderId="0" xfId="0" applyFont="1" applyAlignment="1" applyProtection="1">
      <alignment horizontal="right"/>
      <protection locked="0"/>
    </xf>
    <xf numFmtId="0" fontId="18" fillId="0" borderId="0" xfId="0" applyFont="1" applyBorder="1" applyProtection="1">
      <protection locked="0"/>
    </xf>
    <xf numFmtId="0" fontId="23" fillId="2" borderId="1" xfId="1" applyFont="1" applyFill="1" applyBorder="1" applyAlignment="1" applyProtection="1">
      <alignment horizontal="left" vertical="center" wrapText="1"/>
    </xf>
    <xf numFmtId="0" fontId="23" fillId="2" borderId="1" xfId="1" applyFont="1" applyFill="1" applyBorder="1" applyAlignment="1" applyProtection="1">
      <alignment horizontal="left" vertical="center" wrapText="1" indent="1"/>
    </xf>
    <xf numFmtId="0" fontId="18" fillId="2" borderId="1" xfId="1" applyFont="1" applyFill="1" applyBorder="1" applyAlignment="1" applyProtection="1">
      <alignment horizontal="left" vertical="center" wrapText="1" indent="1"/>
    </xf>
    <xf numFmtId="0" fontId="18" fillId="2" borderId="1" xfId="1" applyFont="1" applyFill="1" applyBorder="1" applyAlignment="1" applyProtection="1">
      <alignment horizontal="left" vertical="center" wrapText="1" indent="2"/>
    </xf>
    <xf numFmtId="0" fontId="18" fillId="2" borderId="1" xfId="1" applyFont="1" applyFill="1" applyBorder="1" applyAlignment="1" applyProtection="1">
      <alignment horizontal="left" vertical="center" wrapText="1" indent="3"/>
    </xf>
    <xf numFmtId="0" fontId="18" fillId="2" borderId="1" xfId="1" applyFont="1" applyFill="1" applyBorder="1" applyAlignment="1" applyProtection="1">
      <alignment horizontal="left" vertical="center" wrapText="1" indent="4"/>
    </xf>
    <xf numFmtId="0" fontId="18" fillId="0" borderId="0" xfId="3" applyFont="1" applyAlignment="1" applyProtection="1">
      <alignment horizontal="center" vertical="center"/>
      <protection locked="0"/>
    </xf>
    <xf numFmtId="0" fontId="19" fillId="0" borderId="0" xfId="3" applyFont="1" applyAlignment="1" applyProtection="1">
      <alignment horizontal="center" vertical="center"/>
      <protection locked="0"/>
    </xf>
    <xf numFmtId="0" fontId="18" fillId="0" borderId="0" xfId="3" applyFont="1" applyProtection="1">
      <protection locked="0"/>
    </xf>
    <xf numFmtId="0" fontId="18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20" fillId="0" borderId="0" xfId="4" applyFont="1" applyAlignment="1" applyProtection="1">
      <alignment vertical="center" wrapText="1"/>
      <protection locked="0"/>
    </xf>
    <xf numFmtId="0" fontId="21" fillId="0" borderId="0" xfId="4" applyFont="1" applyProtection="1">
      <protection locked="0"/>
    </xf>
    <xf numFmtId="0" fontId="20" fillId="0" borderId="1" xfId="4" applyFont="1" applyBorder="1" applyAlignment="1" applyProtection="1">
      <alignment vertical="center" wrapText="1"/>
      <protection locked="0"/>
    </xf>
    <xf numFmtId="0" fontId="18" fillId="0" borderId="0" xfId="0" applyFont="1" applyFill="1" applyProtection="1">
      <protection locked="0"/>
    </xf>
    <xf numFmtId="0" fontId="18" fillId="0" borderId="0" xfId="0" applyFont="1" applyFill="1" applyBorder="1" applyAlignment="1" applyProtection="1">
      <alignment horizontal="left" wrapText="1"/>
      <protection locked="0"/>
    </xf>
    <xf numFmtId="0" fontId="18" fillId="0" borderId="0" xfId="0" applyFont="1" applyFill="1" applyBorder="1" applyAlignment="1" applyProtection="1">
      <alignment horizontal="left"/>
      <protection locked="0"/>
    </xf>
    <xf numFmtId="0" fontId="23" fillId="0" borderId="0" xfId="0" applyFont="1" applyFill="1" applyBorder="1" applyAlignment="1" applyProtection="1">
      <alignment horizontal="left" indent="1"/>
      <protection locked="0"/>
    </xf>
    <xf numFmtId="0" fontId="23" fillId="0" borderId="0" xfId="0" applyFont="1" applyFill="1" applyBorder="1" applyAlignment="1" applyProtection="1">
      <alignment horizontal="left" vertical="center" indent="1"/>
      <protection locked="0"/>
    </xf>
    <xf numFmtId="0" fontId="18" fillId="0" borderId="0" xfId="0" applyFont="1" applyFill="1" applyBorder="1" applyAlignment="1" applyProtection="1">
      <alignment horizontal="left" vertical="center"/>
      <protection locked="0"/>
    </xf>
    <xf numFmtId="3" fontId="23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3" fillId="2" borderId="1" xfId="1" applyNumberFormat="1" applyFont="1" applyFill="1" applyBorder="1" applyAlignment="1" applyProtection="1">
      <alignment horizontal="right" vertical="center"/>
      <protection locked="0"/>
    </xf>
    <xf numFmtId="3" fontId="18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8" fillId="2" borderId="1" xfId="1" applyNumberFormat="1" applyFont="1" applyFill="1" applyBorder="1" applyAlignment="1" applyProtection="1">
      <alignment horizontal="right" vertical="center"/>
      <protection locked="0"/>
    </xf>
    <xf numFmtId="0" fontId="18" fillId="0" borderId="1" xfId="2" applyFont="1" applyFill="1" applyBorder="1" applyAlignment="1" applyProtection="1">
      <alignment horizontal="right" vertical="top"/>
      <protection locked="0"/>
    </xf>
    <xf numFmtId="165" fontId="18" fillId="0" borderId="1" xfId="2" applyNumberFormat="1" applyFont="1" applyFill="1" applyBorder="1" applyAlignment="1" applyProtection="1">
      <alignment horizontal="right" vertical="center"/>
      <protection locked="0"/>
    </xf>
    <xf numFmtId="166" fontId="18" fillId="0" borderId="1" xfId="2" applyNumberFormat="1" applyFont="1" applyFill="1" applyBorder="1" applyAlignment="1" applyProtection="1">
      <alignment horizontal="right" vertical="center"/>
      <protection locked="0"/>
    </xf>
    <xf numFmtId="4" fontId="18" fillId="0" borderId="1" xfId="2" applyNumberFormat="1" applyFont="1" applyFill="1" applyBorder="1" applyAlignment="1" applyProtection="1">
      <alignment horizontal="right" vertical="center"/>
      <protection locked="0"/>
    </xf>
    <xf numFmtId="164" fontId="18" fillId="0" borderId="1" xfId="2" applyNumberFormat="1" applyFont="1" applyFill="1" applyBorder="1" applyAlignment="1" applyProtection="1">
      <alignment horizontal="right" vertical="center"/>
      <protection locked="0"/>
    </xf>
    <xf numFmtId="0" fontId="18" fillId="0" borderId="4" xfId="3" applyFont="1" applyFill="1" applyBorder="1" applyAlignment="1" applyProtection="1">
      <alignment horizontal="right"/>
      <protection locked="0"/>
    </xf>
    <xf numFmtId="0" fontId="18" fillId="0" borderId="4" xfId="3" applyFont="1" applyBorder="1" applyAlignment="1" applyProtection="1">
      <alignment horizontal="right"/>
      <protection locked="0"/>
    </xf>
    <xf numFmtId="0" fontId="23" fillId="0" borderId="0" xfId="0" applyFont="1" applyAlignment="1" applyProtection="1">
      <alignment horizontal="left"/>
      <protection locked="0"/>
    </xf>
    <xf numFmtId="0" fontId="23" fillId="0" borderId="1" xfId="2" applyFont="1" applyFill="1" applyBorder="1" applyAlignment="1" applyProtection="1">
      <alignment horizontal="left" vertical="top" indent="1"/>
    </xf>
    <xf numFmtId="0" fontId="18" fillId="0" borderId="1" xfId="2" applyFont="1" applyFill="1" applyBorder="1" applyAlignment="1" applyProtection="1">
      <alignment horizontal="left" vertical="center" wrapText="1" indent="2"/>
    </xf>
    <xf numFmtId="0" fontId="23" fillId="2" borderId="5" xfId="1" applyFont="1" applyFill="1" applyBorder="1" applyAlignment="1" applyProtection="1">
      <alignment horizontal="left" vertical="center" wrapText="1"/>
    </xf>
    <xf numFmtId="0" fontId="18" fillId="0" borderId="5" xfId="3" applyFont="1" applyBorder="1" applyAlignment="1" applyProtection="1">
      <alignment horizontal="left" vertical="center" indent="1"/>
    </xf>
    <xf numFmtId="0" fontId="23" fillId="0" borderId="0" xfId="0" applyFont="1" applyFill="1" applyBorder="1" applyAlignment="1" applyProtection="1">
      <alignment horizontal="center" wrapText="1"/>
    </xf>
    <xf numFmtId="0" fontId="23" fillId="0" borderId="0" xfId="0" applyFont="1" applyAlignment="1" applyProtection="1">
      <alignment horizontal="center" vertical="center" wrapText="1"/>
    </xf>
    <xf numFmtId="0" fontId="23" fillId="0" borderId="1" xfId="0" applyFont="1" applyFill="1" applyBorder="1" applyAlignment="1" applyProtection="1">
      <alignment horizontal="left"/>
    </xf>
    <xf numFmtId="0" fontId="23" fillId="0" borderId="1" xfId="0" applyFont="1" applyBorder="1" applyAlignment="1" applyProtection="1">
      <alignment horizontal="center" vertical="center" wrapText="1"/>
    </xf>
    <xf numFmtId="0" fontId="23" fillId="0" borderId="1" xfId="0" applyFont="1" applyFill="1" applyBorder="1" applyAlignment="1" applyProtection="1">
      <alignment horizontal="left" indent="1"/>
    </xf>
    <xf numFmtId="0" fontId="18" fillId="0" borderId="1" xfId="0" applyFont="1" applyBorder="1" applyAlignment="1" applyProtection="1">
      <alignment wrapText="1"/>
    </xf>
    <xf numFmtId="0" fontId="23" fillId="0" borderId="1" xfId="0" applyFont="1" applyFill="1" applyBorder="1" applyAlignment="1" applyProtection="1">
      <alignment horizontal="left" vertical="center"/>
    </xf>
    <xf numFmtId="0" fontId="18" fillId="0" borderId="1" xfId="0" applyFont="1" applyFill="1" applyBorder="1" applyAlignment="1" applyProtection="1">
      <alignment horizontal="left" wrapText="1"/>
    </xf>
    <xf numFmtId="0" fontId="18" fillId="0" borderId="1" xfId="0" applyFont="1" applyFill="1" applyBorder="1" applyAlignment="1" applyProtection="1">
      <alignment horizontal="left" vertical="center"/>
    </xf>
    <xf numFmtId="0" fontId="23" fillId="0" borderId="1" xfId="0" applyFont="1" applyFill="1" applyBorder="1" applyAlignment="1" applyProtection="1">
      <alignment horizontal="left" vertical="center" indent="1"/>
    </xf>
    <xf numFmtId="0" fontId="18" fillId="0" borderId="0" xfId="0" applyFont="1" applyFill="1" applyProtection="1"/>
    <xf numFmtId="0" fontId="22" fillId="0" borderId="1" xfId="4" applyFont="1" applyBorder="1" applyAlignment="1" applyProtection="1">
      <alignment vertical="center" wrapText="1"/>
    </xf>
    <xf numFmtId="0" fontId="20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0" fillId="0" borderId="0" xfId="4" applyFont="1" applyBorder="1" applyAlignment="1" applyProtection="1">
      <alignment vertical="center"/>
    </xf>
    <xf numFmtId="0" fontId="17" fillId="0" borderId="0" xfId="0" applyFont="1"/>
    <xf numFmtId="0" fontId="20" fillId="0" borderId="1" xfId="4" applyFont="1" applyBorder="1" applyAlignment="1" applyProtection="1">
      <alignment horizontal="center" vertical="center" wrapText="1"/>
      <protection locked="0"/>
    </xf>
    <xf numFmtId="3" fontId="18" fillId="0" borderId="0" xfId="1" applyNumberFormat="1" applyFont="1" applyAlignment="1" applyProtection="1">
      <alignment horizontal="center" vertical="center" wrapText="1"/>
      <protection locked="0"/>
    </xf>
    <xf numFmtId="0" fontId="23" fillId="0" borderId="0" xfId="0" applyFont="1" applyProtection="1">
      <protection locked="0"/>
    </xf>
    <xf numFmtId="0" fontId="18" fillId="0" borderId="3" xfId="0" applyFont="1" applyBorder="1" applyProtection="1">
      <protection locked="0"/>
    </xf>
    <xf numFmtId="0" fontId="23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3" fillId="5" borderId="0" xfId="0" applyFont="1" applyFill="1" applyProtection="1"/>
    <xf numFmtId="0" fontId="18" fillId="5" borderId="0" xfId="1" applyFont="1" applyFill="1" applyBorder="1" applyAlignment="1" applyProtection="1">
      <alignment horizontal="center" vertical="center"/>
    </xf>
    <xf numFmtId="0" fontId="18" fillId="5" borderId="0" xfId="0" applyFont="1" applyFill="1" applyProtection="1"/>
    <xf numFmtId="0" fontId="18" fillId="5" borderId="0" xfId="0" applyFont="1" applyFill="1" applyBorder="1" applyProtection="1"/>
    <xf numFmtId="0" fontId="18" fillId="5" borderId="0" xfId="1" applyFont="1" applyFill="1" applyAlignment="1" applyProtection="1">
      <alignment vertical="center"/>
    </xf>
    <xf numFmtId="3" fontId="23" fillId="5" borderId="1" xfId="1" applyNumberFormat="1" applyFont="1" applyFill="1" applyBorder="1" applyAlignment="1" applyProtection="1">
      <alignment horizontal="center" vertical="center" wrapText="1"/>
    </xf>
    <xf numFmtId="0" fontId="18" fillId="2" borderId="0" xfId="0" applyFont="1" applyFill="1" applyBorder="1" applyProtection="1"/>
    <xf numFmtId="0" fontId="18" fillId="2" borderId="0" xfId="0" applyFont="1" applyFill="1" applyProtection="1"/>
    <xf numFmtId="3" fontId="23" fillId="5" borderId="1" xfId="1" applyNumberFormat="1" applyFont="1" applyFill="1" applyBorder="1" applyAlignment="1" applyProtection="1">
      <alignment horizontal="right" vertical="center"/>
    </xf>
    <xf numFmtId="3" fontId="18" fillId="5" borderId="1" xfId="1" applyNumberFormat="1" applyFont="1" applyFill="1" applyBorder="1" applyAlignment="1" applyProtection="1">
      <alignment horizontal="right" vertical="center" wrapText="1"/>
    </xf>
    <xf numFmtId="3" fontId="23" fillId="5" borderId="1" xfId="1" applyNumberFormat="1" applyFont="1" applyFill="1" applyBorder="1" applyAlignment="1" applyProtection="1">
      <alignment horizontal="right" vertical="center" wrapText="1"/>
    </xf>
    <xf numFmtId="0" fontId="23" fillId="5" borderId="1" xfId="0" applyFont="1" applyFill="1" applyBorder="1" applyProtection="1"/>
    <xf numFmtId="3" fontId="23" fillId="5" borderId="1" xfId="0" applyNumberFormat="1" applyFont="1" applyFill="1" applyBorder="1" applyProtection="1"/>
    <xf numFmtId="0" fontId="23" fillId="0" borderId="1" xfId="1" applyFont="1" applyFill="1" applyBorder="1" applyAlignment="1" applyProtection="1">
      <alignment horizontal="left" vertical="center" wrapText="1" indent="1"/>
    </xf>
    <xf numFmtId="0" fontId="18" fillId="0" borderId="1" xfId="1" applyFont="1" applyFill="1" applyBorder="1" applyAlignment="1" applyProtection="1">
      <alignment horizontal="left" vertical="center" wrapText="1" indent="2"/>
    </xf>
    <xf numFmtId="3" fontId="23" fillId="6" borderId="1" xfId="1" applyNumberFormat="1" applyFont="1" applyFill="1" applyBorder="1" applyAlignment="1" applyProtection="1">
      <alignment horizontal="left" vertical="center" wrapText="1"/>
    </xf>
    <xf numFmtId="3" fontId="23" fillId="6" borderId="1" xfId="1" applyNumberFormat="1" applyFont="1" applyFill="1" applyBorder="1" applyAlignment="1" applyProtection="1">
      <alignment horizontal="center" vertical="center" wrapText="1"/>
    </xf>
    <xf numFmtId="0" fontId="18" fillId="6" borderId="0" xfId="1" applyFont="1" applyFill="1" applyProtection="1">
      <protection locked="0"/>
    </xf>
    <xf numFmtId="0" fontId="18" fillId="6" borderId="0" xfId="0" applyFont="1" applyFill="1" applyAlignment="1" applyProtection="1">
      <alignment horizontal="center" vertical="center"/>
      <protection locked="0"/>
    </xf>
    <xf numFmtId="0" fontId="24" fillId="6" borderId="0" xfId="1" applyFont="1" applyFill="1" applyAlignment="1" applyProtection="1">
      <alignment horizontal="center" vertical="center" wrapText="1"/>
      <protection locked="0"/>
    </xf>
    <xf numFmtId="0" fontId="18" fillId="6" borderId="0" xfId="1" applyFont="1" applyFill="1" applyAlignment="1" applyProtection="1">
      <alignment horizontal="center" vertical="center" wrapText="1"/>
      <protection locked="0"/>
    </xf>
    <xf numFmtId="0" fontId="18" fillId="6" borderId="0" xfId="1" applyFont="1" applyFill="1" applyAlignment="1" applyProtection="1">
      <alignment horizontal="center" vertical="center"/>
      <protection locked="0"/>
    </xf>
    <xf numFmtId="0" fontId="18" fillId="6" borderId="0" xfId="0" applyFont="1" applyFill="1" applyProtection="1">
      <protection locked="0"/>
    </xf>
    <xf numFmtId="0" fontId="18" fillId="0" borderId="1" xfId="1" applyFont="1" applyFill="1" applyBorder="1" applyAlignment="1" applyProtection="1">
      <alignment horizontal="left" vertical="center" wrapText="1" indent="3"/>
    </xf>
    <xf numFmtId="0" fontId="18" fillId="0" borderId="1" xfId="1" applyFont="1" applyFill="1" applyBorder="1" applyAlignment="1" applyProtection="1">
      <alignment horizontal="left" vertical="center" wrapText="1" indent="1"/>
    </xf>
    <xf numFmtId="0" fontId="23" fillId="0" borderId="1" xfId="0" applyFont="1" applyFill="1" applyBorder="1" applyProtection="1">
      <protection locked="0"/>
    </xf>
    <xf numFmtId="0" fontId="18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8" fillId="5" borderId="0" xfId="1" applyFont="1" applyFill="1" applyBorder="1" applyAlignment="1" applyProtection="1">
      <alignment horizontal="right" vertical="center"/>
    </xf>
    <xf numFmtId="0" fontId="18" fillId="5" borderId="0" xfId="1" applyFont="1" applyFill="1" applyBorder="1" applyAlignment="1" applyProtection="1">
      <alignment horizontal="left" vertical="center"/>
    </xf>
    <xf numFmtId="0" fontId="18" fillId="5" borderId="0" xfId="0" applyFont="1" applyFill="1" applyBorder="1" applyProtection="1">
      <protection locked="0"/>
    </xf>
    <xf numFmtId="0" fontId="18" fillId="5" borderId="0" xfId="0" applyFont="1" applyFill="1" applyProtection="1">
      <protection locked="0"/>
    </xf>
    <xf numFmtId="3" fontId="23" fillId="5" borderId="1" xfId="1" applyNumberFormat="1" applyFont="1" applyFill="1" applyBorder="1" applyAlignment="1" applyProtection="1">
      <alignment horizontal="left" vertical="center" wrapText="1"/>
    </xf>
    <xf numFmtId="0" fontId="18" fillId="5" borderId="1" xfId="0" applyFont="1" applyFill="1" applyBorder="1" applyProtection="1"/>
    <xf numFmtId="0" fontId="18" fillId="5" borderId="0" xfId="0" applyFont="1" applyFill="1" applyAlignment="1" applyProtection="1">
      <alignment horizontal="center" vertical="center"/>
      <protection locked="0"/>
    </xf>
    <xf numFmtId="0" fontId="18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8" fillId="0" borderId="0" xfId="0" applyFont="1" applyFill="1" applyBorder="1" applyProtection="1">
      <protection locked="0"/>
    </xf>
    <xf numFmtId="0" fontId="19" fillId="5" borderId="0" xfId="3" applyFont="1" applyFill="1" applyAlignment="1" applyProtection="1">
      <alignment horizontal="center" vertical="center" wrapText="1"/>
    </xf>
    <xf numFmtId="0" fontId="18" fillId="5" borderId="0" xfId="3" applyFont="1" applyFill="1" applyAlignment="1" applyProtection="1">
      <alignment horizontal="center" vertical="center"/>
      <protection locked="0"/>
    </xf>
    <xf numFmtId="0" fontId="18" fillId="5" borderId="0" xfId="3" applyFont="1" applyFill="1" applyProtection="1"/>
    <xf numFmtId="0" fontId="18" fillId="5" borderId="3" xfId="0" applyFont="1" applyFill="1" applyBorder="1" applyAlignment="1" applyProtection="1">
      <alignment horizontal="left"/>
    </xf>
    <xf numFmtId="0" fontId="18" fillId="5" borderId="0" xfId="0" applyFont="1" applyFill="1" applyBorder="1" applyAlignment="1" applyProtection="1">
      <alignment horizontal="left"/>
    </xf>
    <xf numFmtId="0" fontId="18" fillId="5" borderId="1" xfId="2" applyFont="1" applyFill="1" applyBorder="1" applyAlignment="1" applyProtection="1">
      <alignment horizontal="right" vertical="top"/>
    </xf>
    <xf numFmtId="0" fontId="23" fillId="5" borderId="4" xfId="3" applyFont="1" applyFill="1" applyBorder="1" applyAlignment="1" applyProtection="1">
      <alignment horizontal="right"/>
    </xf>
    <xf numFmtId="0" fontId="23" fillId="0" borderId="0" xfId="0" applyFont="1" applyFill="1" applyBorder="1" applyAlignment="1" applyProtection="1">
      <alignment horizontal="left"/>
    </xf>
    <xf numFmtId="0" fontId="18" fillId="0" borderId="0" xfId="0" applyFont="1" applyFill="1" applyBorder="1" applyProtection="1"/>
    <xf numFmtId="0" fontId="18" fillId="5" borderId="0" xfId="0" applyFont="1" applyFill="1" applyBorder="1" applyAlignment="1" applyProtection="1">
      <alignment horizontal="left" wrapText="1"/>
    </xf>
    <xf numFmtId="0" fontId="18" fillId="5" borderId="3" xfId="0" applyFont="1" applyFill="1" applyBorder="1" applyAlignment="1" applyProtection="1">
      <alignment horizontal="left" wrapText="1"/>
    </xf>
    <xf numFmtId="0" fontId="18" fillId="5" borderId="3" xfId="0" applyFont="1" applyFill="1" applyBorder="1" applyProtection="1"/>
    <xf numFmtId="0" fontId="23" fillId="5" borderId="3" xfId="0" applyFont="1" applyFill="1" applyBorder="1" applyAlignment="1" applyProtection="1">
      <alignment horizontal="center" vertical="center" wrapText="1"/>
    </xf>
    <xf numFmtId="0" fontId="23" fillId="5" borderId="1" xfId="0" applyFont="1" applyFill="1" applyBorder="1" applyAlignment="1" applyProtection="1">
      <alignment horizontal="right" vertical="center" wrapText="1"/>
    </xf>
    <xf numFmtId="0" fontId="18" fillId="5" borderId="0" xfId="0" applyFont="1" applyFill="1" applyAlignment="1" applyProtection="1">
      <alignment horizontal="center" vertical="center"/>
    </xf>
    <xf numFmtId="0" fontId="18" fillId="5" borderId="3" xfId="1" applyFont="1" applyFill="1" applyBorder="1" applyAlignment="1" applyProtection="1">
      <alignment horizontal="left" vertical="center"/>
    </xf>
    <xf numFmtId="0" fontId="25" fillId="5" borderId="8" xfId="2" applyFont="1" applyFill="1" applyBorder="1" applyAlignment="1" applyProtection="1">
      <alignment horizontal="center" vertical="top" wrapText="1"/>
    </xf>
    <xf numFmtId="0" fontId="25" fillId="5" borderId="28" xfId="2" applyFont="1" applyFill="1" applyBorder="1" applyAlignment="1" applyProtection="1">
      <alignment horizontal="center" vertical="top" wrapText="1"/>
    </xf>
    <xf numFmtId="1" fontId="25" fillId="5" borderId="28" xfId="2" applyNumberFormat="1" applyFont="1" applyFill="1" applyBorder="1" applyAlignment="1" applyProtection="1">
      <alignment horizontal="center" vertical="top" wrapText="1"/>
    </xf>
    <xf numFmtId="1" fontId="25" fillId="5" borderId="8" xfId="2" applyNumberFormat="1" applyFont="1" applyFill="1" applyBorder="1" applyAlignment="1" applyProtection="1">
      <alignment horizontal="center" vertical="top" wrapText="1"/>
    </xf>
    <xf numFmtId="0" fontId="18" fillId="0" borderId="0" xfId="0" applyFont="1" applyFill="1" applyAlignment="1" applyProtection="1">
      <alignment horizontal="center" vertical="center"/>
    </xf>
    <xf numFmtId="0" fontId="20" fillId="5" borderId="1" xfId="4" applyFont="1" applyFill="1" applyBorder="1" applyAlignment="1" applyProtection="1">
      <alignment vertical="center" wrapText="1"/>
    </xf>
    <xf numFmtId="0" fontId="22" fillId="5" borderId="5" xfId="4" applyFont="1" applyFill="1" applyBorder="1" applyAlignment="1" applyProtection="1">
      <alignment horizontal="center" vertical="center" wrapText="1"/>
    </xf>
    <xf numFmtId="0" fontId="22" fillId="5" borderId="4" xfId="4" applyFont="1" applyFill="1" applyBorder="1" applyAlignment="1" applyProtection="1">
      <alignment horizontal="center" vertical="center" wrapText="1"/>
    </xf>
    <xf numFmtId="0" fontId="22" fillId="5" borderId="1" xfId="4" applyFont="1" applyFill="1" applyBorder="1" applyAlignment="1" applyProtection="1">
      <alignment horizontal="center" vertical="center" wrapText="1"/>
    </xf>
    <xf numFmtId="0" fontId="17" fillId="5" borderId="0" xfId="0" applyFont="1" applyFill="1" applyProtection="1"/>
    <xf numFmtId="0" fontId="0" fillId="5" borderId="0" xfId="0" applyFill="1" applyProtection="1"/>
    <xf numFmtId="14" fontId="18" fillId="5" borderId="0" xfId="1" applyNumberFormat="1" applyFont="1" applyFill="1" applyBorder="1" applyAlignment="1" applyProtection="1">
      <alignment vertical="center"/>
    </xf>
    <xf numFmtId="0" fontId="18" fillId="5" borderId="0" xfId="1" applyFont="1" applyFill="1" applyBorder="1" applyAlignment="1" applyProtection="1">
      <alignment vertical="center"/>
    </xf>
    <xf numFmtId="14" fontId="18" fillId="5" borderId="0" xfId="1" applyNumberFormat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left" vertical="center"/>
    </xf>
    <xf numFmtId="0" fontId="12" fillId="5" borderId="0" xfId="0" applyFont="1" applyFill="1" applyProtection="1"/>
    <xf numFmtId="0" fontId="0" fillId="5" borderId="0" xfId="0" applyFill="1" applyProtection="1">
      <protection locked="0"/>
    </xf>
    <xf numFmtId="0" fontId="21" fillId="5" borderId="0" xfId="4" applyFont="1" applyFill="1" applyProtection="1">
      <protection locked="0"/>
    </xf>
    <xf numFmtId="0" fontId="0" fillId="5" borderId="0" xfId="0" applyFill="1" applyBorder="1" applyProtection="1"/>
    <xf numFmtId="0" fontId="22" fillId="5" borderId="5" xfId="4" applyFont="1" applyFill="1" applyBorder="1" applyAlignment="1" applyProtection="1">
      <alignment horizontal="left" vertical="center" wrapText="1"/>
    </xf>
    <xf numFmtId="0" fontId="18" fillId="5" borderId="0" xfId="3" applyFont="1" applyFill="1" applyProtection="1">
      <protection locked="0"/>
    </xf>
    <xf numFmtId="0" fontId="18" fillId="5" borderId="0" xfId="1" applyFont="1" applyFill="1" applyProtection="1">
      <protection locked="0"/>
    </xf>
    <xf numFmtId="0" fontId="24" fillId="5" borderId="0" xfId="1" applyFont="1" applyFill="1" applyAlignment="1" applyProtection="1">
      <alignment horizontal="center" vertical="center" wrapText="1"/>
      <protection locked="0"/>
    </xf>
    <xf numFmtId="0" fontId="20" fillId="5" borderId="1" xfId="4" applyFont="1" applyFill="1" applyBorder="1" applyAlignment="1" applyProtection="1">
      <alignment horizontal="center" vertical="center" wrapText="1"/>
    </xf>
    <xf numFmtId="14" fontId="28" fillId="0" borderId="2" xfId="5" applyNumberFormat="1" applyFont="1" applyBorder="1" applyAlignment="1" applyProtection="1">
      <alignment wrapText="1"/>
      <protection locked="0"/>
    </xf>
    <xf numFmtId="14" fontId="23" fillId="0" borderId="0" xfId="0" applyNumberFormat="1" applyFont="1" applyFill="1" applyBorder="1" applyAlignment="1" applyProtection="1">
      <alignment horizontal="center" vertical="center" wrapText="1"/>
    </xf>
    <xf numFmtId="0" fontId="27" fillId="5" borderId="1" xfId="2" applyFont="1" applyFill="1" applyBorder="1" applyAlignment="1" applyProtection="1">
      <alignment horizontal="center" vertical="top" wrapText="1"/>
    </xf>
    <xf numFmtId="1" fontId="27" fillId="5" borderId="1" xfId="2" applyNumberFormat="1" applyFont="1" applyFill="1" applyBorder="1" applyAlignment="1" applyProtection="1">
      <alignment horizontal="center" vertical="top" wrapText="1"/>
    </xf>
    <xf numFmtId="0" fontId="18" fillId="5" borderId="0" xfId="1" applyFont="1" applyFill="1" applyAlignment="1" applyProtection="1">
      <alignment horizontal="center" vertical="center"/>
    </xf>
    <xf numFmtId="0" fontId="18" fillId="5" borderId="0" xfId="1" applyFont="1" applyFill="1" applyBorder="1" applyAlignment="1" applyProtection="1">
      <alignment horizontal="center" vertical="center"/>
    </xf>
    <xf numFmtId="0" fontId="18" fillId="5" borderId="0" xfId="1" applyFont="1" applyFill="1" applyAlignment="1" applyProtection="1">
      <alignment horizontal="right" vertical="center"/>
    </xf>
    <xf numFmtId="0" fontId="18" fillId="5" borderId="0" xfId="1" applyFont="1" applyFill="1" applyBorder="1" applyAlignment="1" applyProtection="1">
      <alignment horizontal="center" vertical="center"/>
      <protection locked="0"/>
    </xf>
    <xf numFmtId="14" fontId="18" fillId="0" borderId="0" xfId="1" applyNumberFormat="1" applyFont="1" applyFill="1" applyBorder="1" applyAlignment="1" applyProtection="1">
      <alignment horizontal="right" vertical="center"/>
    </xf>
    <xf numFmtId="0" fontId="27" fillId="5" borderId="6" xfId="2" applyFont="1" applyFill="1" applyBorder="1" applyAlignment="1" applyProtection="1">
      <alignment horizontal="center" vertical="top" wrapText="1"/>
    </xf>
    <xf numFmtId="1" fontId="27" fillId="5" borderId="6" xfId="2" applyNumberFormat="1" applyFont="1" applyFill="1" applyBorder="1" applyAlignment="1" applyProtection="1">
      <alignment horizontal="center" vertical="top" wrapText="1"/>
    </xf>
    <xf numFmtId="0" fontId="27" fillId="0" borderId="6" xfId="2" applyFont="1" applyFill="1" applyBorder="1" applyAlignment="1" applyProtection="1">
      <alignment horizontal="left" vertical="top"/>
    </xf>
    <xf numFmtId="0" fontId="25" fillId="0" borderId="6" xfId="2" applyFont="1" applyFill="1" applyBorder="1" applyAlignment="1" applyProtection="1">
      <alignment horizontal="center" vertical="top" wrapText="1"/>
      <protection locked="0"/>
    </xf>
    <xf numFmtId="0" fontId="25" fillId="0" borderId="0" xfId="2" applyFont="1" applyFill="1" applyBorder="1" applyAlignment="1" applyProtection="1">
      <alignment horizontal="center" vertical="top" wrapText="1"/>
      <protection locked="0"/>
    </xf>
    <xf numFmtId="1" fontId="25" fillId="0" borderId="0" xfId="2" applyNumberFormat="1" applyFont="1" applyFill="1" applyBorder="1" applyAlignment="1" applyProtection="1">
      <alignment horizontal="center" vertical="top" wrapText="1"/>
      <protection locked="0"/>
    </xf>
    <xf numFmtId="1" fontId="25" fillId="5" borderId="6" xfId="2" applyNumberFormat="1" applyFont="1" applyFill="1" applyBorder="1" applyAlignment="1" applyProtection="1">
      <alignment horizontal="center" vertical="top" wrapText="1"/>
      <protection locked="0"/>
    </xf>
    <xf numFmtId="0" fontId="25" fillId="0" borderId="6" xfId="2" applyFont="1" applyFill="1" applyBorder="1" applyAlignment="1" applyProtection="1">
      <alignment horizontal="left" vertical="top" wrapText="1"/>
      <protection locked="0"/>
    </xf>
    <xf numFmtId="1" fontId="25" fillId="0" borderId="6" xfId="2" applyNumberFormat="1" applyFont="1" applyFill="1" applyBorder="1" applyAlignment="1" applyProtection="1">
      <alignment horizontal="left" vertical="top" wrapText="1"/>
      <protection locked="0"/>
    </xf>
    <xf numFmtId="0" fontId="26" fillId="5" borderId="6" xfId="2" applyFont="1" applyFill="1" applyBorder="1" applyAlignment="1" applyProtection="1">
      <alignment horizontal="right" vertical="top" wrapText="1"/>
      <protection locked="0"/>
    </xf>
    <xf numFmtId="0" fontId="25" fillId="0" borderId="7" xfId="2" applyFont="1" applyFill="1" applyBorder="1" applyAlignment="1" applyProtection="1">
      <alignment horizontal="left" vertical="top" wrapText="1"/>
      <protection locked="0"/>
    </xf>
    <xf numFmtId="1" fontId="25" fillId="0" borderId="7" xfId="2" applyNumberFormat="1" applyFont="1" applyFill="1" applyBorder="1" applyAlignment="1" applyProtection="1">
      <alignment horizontal="left" vertical="top" wrapText="1"/>
      <protection locked="0"/>
    </xf>
    <xf numFmtId="0" fontId="27" fillId="5" borderId="29" xfId="2" applyFont="1" applyFill="1" applyBorder="1" applyAlignment="1" applyProtection="1">
      <alignment horizontal="left" vertical="top"/>
      <protection locked="0"/>
    </xf>
    <xf numFmtId="0" fontId="25" fillId="5" borderId="29" xfId="2" applyFont="1" applyFill="1" applyBorder="1" applyAlignment="1" applyProtection="1">
      <alignment horizontal="left" vertical="top" wrapText="1"/>
      <protection locked="0"/>
    </xf>
    <xf numFmtId="0" fontId="25" fillId="5" borderId="30" xfId="2" applyFont="1" applyFill="1" applyBorder="1" applyAlignment="1" applyProtection="1">
      <alignment horizontal="left" vertical="top" wrapText="1"/>
      <protection locked="0"/>
    </xf>
    <xf numFmtId="1" fontId="25" fillId="5" borderId="30" xfId="2" applyNumberFormat="1" applyFont="1" applyFill="1" applyBorder="1" applyAlignment="1" applyProtection="1">
      <alignment horizontal="left" vertical="top" wrapText="1"/>
      <protection locked="0"/>
    </xf>
    <xf numFmtId="1" fontId="25" fillId="5" borderId="31" xfId="2" applyNumberFormat="1" applyFont="1" applyFill="1" applyBorder="1" applyAlignment="1" applyProtection="1">
      <alignment horizontal="left" vertical="top" wrapText="1"/>
      <protection locked="0"/>
    </xf>
    <xf numFmtId="0" fontId="26" fillId="5" borderId="7" xfId="2" applyFont="1" applyFill="1" applyBorder="1" applyAlignment="1" applyProtection="1">
      <alignment horizontal="right" vertical="top" wrapText="1"/>
      <protection locked="0"/>
    </xf>
    <xf numFmtId="0" fontId="18" fillId="2" borderId="0" xfId="0" applyFont="1" applyFill="1" applyProtection="1">
      <protection locked="0"/>
    </xf>
    <xf numFmtId="0" fontId="0" fillId="2" borderId="0" xfId="0" applyFill="1"/>
    <xf numFmtId="0" fontId="23" fillId="2" borderId="0" xfId="0" applyFont="1" applyFill="1" applyAlignment="1" applyProtection="1">
      <alignment horizontal="center"/>
      <protection locked="0"/>
    </xf>
    <xf numFmtId="0" fontId="18" fillId="2" borderId="0" xfId="0" applyFont="1" applyFill="1" applyAlignment="1" applyProtection="1">
      <alignment horizontal="center" vertical="center"/>
      <protection locked="0"/>
    </xf>
    <xf numFmtId="0" fontId="18" fillId="2" borderId="3" xfId="0" applyFont="1" applyFill="1" applyBorder="1" applyProtection="1">
      <protection locked="0"/>
    </xf>
    <xf numFmtId="0" fontId="0" fillId="2" borderId="0" xfId="0" applyFill="1" applyBorder="1"/>
    <xf numFmtId="0" fontId="23" fillId="2" borderId="0" xfId="0" applyFont="1" applyFill="1" applyProtection="1">
      <protection locked="0"/>
    </xf>
    <xf numFmtId="0" fontId="18" fillId="2" borderId="0" xfId="0" applyFont="1" applyFill="1" applyBorder="1" applyProtection="1">
      <protection locked="0"/>
    </xf>
    <xf numFmtId="0" fontId="17" fillId="2" borderId="0" xfId="0" applyFont="1" applyFill="1"/>
    <xf numFmtId="0" fontId="17" fillId="5" borderId="0" xfId="3" applyFont="1" applyFill="1" applyProtection="1"/>
    <xf numFmtId="0" fontId="12" fillId="5" borderId="0" xfId="3" applyFill="1" applyProtection="1"/>
    <xf numFmtId="0" fontId="12" fillId="5" borderId="0" xfId="3" applyFill="1" applyBorder="1" applyProtection="1"/>
    <xf numFmtId="0" fontId="12" fillId="0" borderId="0" xfId="3" applyProtection="1">
      <protection locked="0"/>
    </xf>
    <xf numFmtId="14" fontId="12" fillId="0" borderId="1" xfId="3" applyNumberFormat="1" applyBorder="1" applyProtection="1">
      <protection locked="0"/>
    </xf>
    <xf numFmtId="0" fontId="23" fillId="0" borderId="0" xfId="3" applyFont="1" applyProtection="1">
      <protection locked="0"/>
    </xf>
    <xf numFmtId="0" fontId="18" fillId="0" borderId="3" xfId="3" applyFont="1" applyBorder="1" applyProtection="1">
      <protection locked="0"/>
    </xf>
    <xf numFmtId="0" fontId="12" fillId="0" borderId="0" xfId="3"/>
    <xf numFmtId="0" fontId="18" fillId="0" borderId="0" xfId="0" applyFont="1" applyAlignment="1" applyProtection="1">
      <alignment horizontal="left"/>
      <protection locked="0"/>
    </xf>
    <xf numFmtId="0" fontId="18" fillId="0" borderId="5" xfId="2" applyFont="1" applyFill="1" applyBorder="1" applyAlignment="1" applyProtection="1">
      <alignment horizontal="left" vertical="center" wrapText="1" indent="2"/>
    </xf>
    <xf numFmtId="4" fontId="18" fillId="0" borderId="4" xfId="2" applyNumberFormat="1" applyFont="1" applyFill="1" applyBorder="1" applyAlignment="1" applyProtection="1">
      <alignment horizontal="right" vertical="center"/>
      <protection locked="0"/>
    </xf>
    <xf numFmtId="0" fontId="20" fillId="0" borderId="2" xfId="4" applyFont="1" applyBorder="1" applyAlignment="1" applyProtection="1">
      <alignment vertical="center" wrapText="1"/>
      <protection locked="0"/>
    </xf>
    <xf numFmtId="14" fontId="18" fillId="0" borderId="0" xfId="1" applyNumberFormat="1" applyFont="1" applyFill="1" applyBorder="1" applyAlignment="1" applyProtection="1">
      <alignment horizontal="center" vertical="center"/>
    </xf>
    <xf numFmtId="0" fontId="23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8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21" fillId="2" borderId="0" xfId="4" applyFont="1" applyFill="1" applyProtection="1">
      <protection locked="0"/>
    </xf>
    <xf numFmtId="0" fontId="23" fillId="2" borderId="0" xfId="0" applyFont="1" applyFill="1" applyAlignment="1" applyProtection="1">
      <alignment horizontal="left"/>
      <protection locked="0"/>
    </xf>
    <xf numFmtId="0" fontId="18" fillId="2" borderId="0" xfId="0" applyFont="1" applyFill="1" applyAlignment="1" applyProtection="1">
      <alignment horizontal="left"/>
      <protection locked="0"/>
    </xf>
    <xf numFmtId="0" fontId="12" fillId="2" borderId="0" xfId="0" applyFont="1" applyFill="1"/>
    <xf numFmtId="0" fontId="0" fillId="2" borderId="3" xfId="0" applyFill="1" applyBorder="1"/>
    <xf numFmtId="0" fontId="23" fillId="5" borderId="0" xfId="0" applyFont="1" applyFill="1" applyBorder="1" applyAlignment="1" applyProtection="1">
      <alignment horizontal="center"/>
      <protection locked="0"/>
    </xf>
    <xf numFmtId="0" fontId="18" fillId="5" borderId="0" xfId="0" applyFont="1" applyFill="1" applyBorder="1" applyAlignment="1" applyProtection="1">
      <alignment horizontal="center" vertical="center"/>
      <protection locked="0"/>
    </xf>
    <xf numFmtId="0" fontId="23" fillId="5" borderId="0" xfId="0" applyFont="1" applyFill="1" applyBorder="1" applyProtection="1">
      <protection locked="0"/>
    </xf>
    <xf numFmtId="0" fontId="17" fillId="5" borderId="0" xfId="0" applyFont="1" applyFill="1" applyBorder="1"/>
    <xf numFmtId="0" fontId="18" fillId="5" borderId="0" xfId="1" applyFont="1" applyFill="1" applyAlignment="1" applyProtection="1">
      <alignment horizontal="center" vertical="center"/>
    </xf>
    <xf numFmtId="0" fontId="18" fillId="5" borderId="0" xfId="1" applyFont="1" applyFill="1" applyBorder="1" applyAlignment="1" applyProtection="1">
      <alignment horizontal="center" vertical="center"/>
    </xf>
    <xf numFmtId="0" fontId="23" fillId="0" borderId="0" xfId="0" applyFont="1" applyBorder="1" applyAlignment="1" applyProtection="1">
      <alignment horizontal="left"/>
    </xf>
    <xf numFmtId="0" fontId="23" fillId="0" borderId="1" xfId="1" applyFont="1" applyFill="1" applyBorder="1" applyAlignment="1" applyProtection="1">
      <alignment horizontal="left" vertical="center" wrapText="1"/>
    </xf>
    <xf numFmtId="0" fontId="23" fillId="6" borderId="0" xfId="1" applyFont="1" applyFill="1" applyAlignment="1" applyProtection="1">
      <alignment horizontal="center" vertical="center"/>
      <protection locked="0"/>
    </xf>
    <xf numFmtId="3" fontId="23" fillId="2" borderId="1" xfId="1" applyNumberFormat="1" applyFont="1" applyFill="1" applyBorder="1" applyAlignment="1" applyProtection="1">
      <alignment horizontal="center" vertical="center"/>
      <protection locked="0"/>
    </xf>
    <xf numFmtId="3" fontId="18" fillId="6" borderId="0" xfId="1" applyNumberFormat="1" applyFont="1" applyFill="1" applyAlignment="1" applyProtection="1">
      <alignment horizontal="center" vertical="center"/>
      <protection locked="0"/>
    </xf>
    <xf numFmtId="3" fontId="18" fillId="0" borderId="0" xfId="1" applyNumberFormat="1" applyFont="1" applyAlignment="1" applyProtection="1">
      <alignment horizontal="center" vertical="center"/>
      <protection locked="0"/>
    </xf>
    <xf numFmtId="0" fontId="18" fillId="0" borderId="1" xfId="2" applyFont="1" applyFill="1" applyBorder="1" applyAlignment="1" applyProtection="1">
      <alignment horizontal="left" vertical="top"/>
      <protection locked="0"/>
    </xf>
    <xf numFmtId="0" fontId="32" fillId="6" borderId="0" xfId="0" applyFont="1" applyFill="1" applyAlignment="1" applyProtection="1">
      <alignment vertical="center"/>
      <protection locked="0"/>
    </xf>
    <xf numFmtId="0" fontId="32" fillId="0" borderId="0" xfId="0" applyFont="1" applyAlignment="1" applyProtection="1">
      <alignment vertical="center"/>
      <protection locked="0"/>
    </xf>
    <xf numFmtId="0" fontId="18" fillId="0" borderId="1" xfId="1" applyFont="1" applyFill="1" applyBorder="1" applyAlignment="1" applyProtection="1">
      <alignment horizontal="left" vertical="center" wrapText="1" indent="4"/>
    </xf>
    <xf numFmtId="0" fontId="18" fillId="5" borderId="1" xfId="0" applyFont="1" applyFill="1" applyBorder="1" applyAlignment="1" applyProtection="1">
      <alignment horizontal="center"/>
    </xf>
    <xf numFmtId="0" fontId="18" fillId="0" borderId="5" xfId="0" applyFont="1" applyFill="1" applyBorder="1" applyAlignment="1" applyProtection="1">
      <alignment horizontal="left" vertical="center" indent="1"/>
    </xf>
    <xf numFmtId="0" fontId="18" fillId="5" borderId="33" xfId="0" applyFont="1" applyFill="1" applyBorder="1" applyAlignment="1" applyProtection="1">
      <alignment horizontal="center"/>
    </xf>
    <xf numFmtId="0" fontId="18" fillId="5" borderId="2" xfId="0" applyFont="1" applyFill="1" applyBorder="1" applyAlignment="1" applyProtection="1">
      <alignment horizontal="center"/>
    </xf>
    <xf numFmtId="0" fontId="18" fillId="5" borderId="0" xfId="1" applyFont="1" applyFill="1" applyAlignment="1" applyProtection="1">
      <alignment wrapText="1"/>
    </xf>
    <xf numFmtId="0" fontId="18" fillId="5" borderId="0" xfId="0" applyFont="1" applyFill="1" applyBorder="1" applyAlignment="1" applyProtection="1">
      <alignment wrapText="1"/>
    </xf>
    <xf numFmtId="0" fontId="18" fillId="0" borderId="0" xfId="0" applyFont="1" applyFill="1" applyBorder="1" applyAlignment="1" applyProtection="1">
      <alignment wrapText="1"/>
      <protection locked="0"/>
    </xf>
    <xf numFmtId="0" fontId="18" fillId="0" borderId="0" xfId="0" applyFont="1" applyAlignment="1" applyProtection="1">
      <alignment wrapText="1"/>
      <protection locked="0"/>
    </xf>
    <xf numFmtId="0" fontId="18" fillId="0" borderId="0" xfId="3" applyFont="1" applyAlignment="1" applyProtection="1">
      <alignment wrapText="1"/>
      <protection locked="0"/>
    </xf>
    <xf numFmtId="0" fontId="23" fillId="0" borderId="0" xfId="0" applyFont="1" applyAlignment="1" applyProtection="1">
      <alignment wrapText="1"/>
      <protection locked="0"/>
    </xf>
    <xf numFmtId="0" fontId="17" fillId="0" borderId="0" xfId="0" applyFont="1" applyAlignment="1">
      <alignment wrapText="1"/>
    </xf>
    <xf numFmtId="0" fontId="0" fillId="0" borderId="0" xfId="0" applyAlignment="1">
      <alignment wrapText="1"/>
    </xf>
    <xf numFmtId="0" fontId="18" fillId="0" borderId="1" xfId="0" applyFont="1" applyFill="1" applyBorder="1" applyAlignment="1" applyProtection="1">
      <alignment horizontal="left" vertical="center" wrapText="1" indent="2"/>
    </xf>
    <xf numFmtId="0" fontId="25" fillId="0" borderId="9" xfId="2" applyFont="1" applyFill="1" applyBorder="1" applyAlignment="1" applyProtection="1">
      <alignment horizontal="left" vertical="top" wrapText="1"/>
      <protection locked="0"/>
    </xf>
    <xf numFmtId="0" fontId="25" fillId="0" borderId="32" xfId="2" applyFont="1" applyFill="1" applyBorder="1" applyAlignment="1" applyProtection="1">
      <alignment horizontal="left" vertical="top" wrapText="1"/>
      <protection locked="0"/>
    </xf>
    <xf numFmtId="0" fontId="18" fillId="5" borderId="1" xfId="0" applyFont="1" applyFill="1" applyBorder="1" applyProtection="1">
      <protection locked="0"/>
    </xf>
    <xf numFmtId="0" fontId="23" fillId="2" borderId="1" xfId="1" applyFont="1" applyFill="1" applyBorder="1" applyAlignment="1" applyProtection="1">
      <alignment vertical="center" wrapText="1"/>
    </xf>
    <xf numFmtId="0" fontId="18" fillId="0" borderId="1" xfId="0" applyFont="1" applyFill="1" applyBorder="1" applyAlignment="1" applyProtection="1">
      <alignment horizontal="center"/>
    </xf>
    <xf numFmtId="0" fontId="23" fillId="0" borderId="5" xfId="1" applyFont="1" applyFill="1" applyBorder="1" applyAlignment="1" applyProtection="1">
      <alignment horizontal="left" vertical="center" wrapText="1"/>
    </xf>
    <xf numFmtId="0" fontId="23" fillId="2" borderId="4" xfId="0" applyFont="1" applyFill="1" applyBorder="1" applyProtection="1"/>
    <xf numFmtId="3" fontId="18" fillId="5" borderId="34" xfId="1" applyNumberFormat="1" applyFont="1" applyFill="1" applyBorder="1" applyAlignment="1" applyProtection="1">
      <alignment horizontal="right" vertical="center" wrapText="1"/>
    </xf>
    <xf numFmtId="0" fontId="23" fillId="5" borderId="2" xfId="0" applyFont="1" applyFill="1" applyBorder="1" applyProtection="1"/>
    <xf numFmtId="3" fontId="18" fillId="5" borderId="33" xfId="1" applyNumberFormat="1" applyFont="1" applyFill="1" applyBorder="1" applyAlignment="1" applyProtection="1">
      <alignment horizontal="right" vertical="center" wrapText="1"/>
    </xf>
    <xf numFmtId="0" fontId="27" fillId="0" borderId="1" xfId="2" applyFont="1" applyFill="1" applyBorder="1" applyAlignment="1" applyProtection="1">
      <alignment horizontal="left" vertical="top" wrapText="1"/>
      <protection locked="0"/>
    </xf>
    <xf numFmtId="0" fontId="18" fillId="5" borderId="3" xfId="0" applyFont="1" applyFill="1" applyBorder="1" applyProtection="1">
      <protection locked="0"/>
    </xf>
    <xf numFmtId="0" fontId="0" fillId="5" borderId="3" xfId="0" applyFill="1" applyBorder="1"/>
    <xf numFmtId="0" fontId="18" fillId="5" borderId="0" xfId="1" applyFont="1" applyFill="1" applyAlignment="1" applyProtection="1">
      <alignment horizontal="center" vertical="center"/>
    </xf>
    <xf numFmtId="0" fontId="18" fillId="5" borderId="0" xfId="1" applyFont="1" applyFill="1" applyBorder="1" applyAlignment="1" applyProtection="1">
      <alignment horizontal="center" vertical="center"/>
    </xf>
    <xf numFmtId="0" fontId="18" fillId="5" borderId="0" xfId="1" applyFont="1" applyFill="1" applyAlignment="1" applyProtection="1">
      <alignment horizontal="right" vertical="center"/>
    </xf>
    <xf numFmtId="0" fontId="28" fillId="0" borderId="0" xfId="9" applyFont="1" applyAlignment="1" applyProtection="1">
      <alignment vertical="center"/>
      <protection locked="0"/>
    </xf>
    <xf numFmtId="49" fontId="28" fillId="0" borderId="0" xfId="9" applyNumberFormat="1" applyFont="1" applyAlignment="1" applyProtection="1">
      <alignment vertical="center"/>
      <protection locked="0"/>
    </xf>
    <xf numFmtId="0" fontId="18" fillId="0" borderId="0" xfId="0" applyFont="1" applyAlignment="1">
      <alignment vertical="center"/>
    </xf>
    <xf numFmtId="0" fontId="20" fillId="2" borderId="0" xfId="9" applyFont="1" applyFill="1" applyBorder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/>
    </xf>
    <xf numFmtId="0" fontId="18" fillId="0" borderId="0" xfId="0" applyFont="1" applyAlignment="1" applyProtection="1">
      <alignment vertical="center"/>
      <protection locked="0"/>
    </xf>
    <xf numFmtId="14" fontId="22" fillId="2" borderId="0" xfId="9" applyNumberFormat="1" applyFont="1" applyFill="1" applyBorder="1" applyAlignment="1" applyProtection="1">
      <alignment vertical="center" wrapText="1"/>
    </xf>
    <xf numFmtId="14" fontId="20" fillId="2" borderId="3" xfId="9" applyNumberFormat="1" applyFont="1" applyFill="1" applyBorder="1" applyAlignment="1" applyProtection="1">
      <alignment horizontal="center" vertical="center"/>
    </xf>
    <xf numFmtId="14" fontId="20" fillId="2" borderId="3" xfId="9" applyNumberFormat="1" applyFont="1" applyFill="1" applyBorder="1" applyAlignment="1" applyProtection="1">
      <alignment vertical="center"/>
    </xf>
    <xf numFmtId="0" fontId="20" fillId="2" borderId="3" xfId="9" applyFont="1" applyFill="1" applyBorder="1" applyAlignment="1" applyProtection="1">
      <alignment vertical="center"/>
      <protection locked="0"/>
    </xf>
    <xf numFmtId="49" fontId="20" fillId="2" borderId="0" xfId="9" applyNumberFormat="1" applyFont="1" applyFill="1" applyBorder="1" applyAlignment="1" applyProtection="1">
      <alignment vertical="center"/>
      <protection locked="0"/>
    </xf>
    <xf numFmtId="0" fontId="20" fillId="0" borderId="0" xfId="9" applyFont="1" applyAlignment="1" applyProtection="1">
      <alignment vertical="center"/>
      <protection locked="0"/>
    </xf>
    <xf numFmtId="0" fontId="12" fillId="0" borderId="0" xfId="3" applyAlignment="1" applyProtection="1">
      <alignment vertical="center"/>
      <protection locked="0"/>
    </xf>
    <xf numFmtId="0" fontId="33" fillId="0" borderId="36" xfId="9" applyFont="1" applyBorder="1" applyAlignment="1" applyProtection="1">
      <alignment vertical="center" wrapText="1"/>
      <protection locked="0"/>
    </xf>
    <xf numFmtId="0" fontId="33" fillId="4" borderId="26" xfId="9" applyFont="1" applyFill="1" applyBorder="1" applyAlignment="1" applyProtection="1">
      <alignment vertical="center"/>
      <protection locked="0"/>
    </xf>
    <xf numFmtId="0" fontId="33" fillId="4" borderId="24" xfId="9" applyFont="1" applyFill="1" applyBorder="1" applyAlignment="1" applyProtection="1">
      <alignment vertical="center" wrapText="1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49" fontId="33" fillId="0" borderId="24" xfId="9" applyNumberFormat="1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0" fontId="33" fillId="0" borderId="25" xfId="9" applyFont="1" applyBorder="1" applyAlignment="1" applyProtection="1">
      <alignment vertical="center"/>
      <protection locked="0"/>
    </xf>
    <xf numFmtId="0" fontId="33" fillId="0" borderId="24" xfId="9" applyFont="1" applyBorder="1" applyAlignment="1" applyProtection="1">
      <alignment vertical="center" wrapText="1"/>
      <protection locked="0"/>
    </xf>
    <xf numFmtId="14" fontId="33" fillId="0" borderId="24" xfId="9" applyNumberFormat="1" applyFont="1" applyBorder="1" applyAlignment="1" applyProtection="1">
      <alignment vertical="center" wrapText="1"/>
      <protection locked="0"/>
    </xf>
    <xf numFmtId="0" fontId="33" fillId="0" borderId="23" xfId="9" applyFont="1" applyBorder="1" applyAlignment="1" applyProtection="1">
      <alignment horizontal="center" vertical="center"/>
      <protection locked="0"/>
    </xf>
    <xf numFmtId="0" fontId="33" fillId="0" borderId="37" xfId="9" applyFont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1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21" xfId="9" applyFont="1" applyBorder="1" applyAlignment="1" applyProtection="1">
      <alignment horizontal="center" vertical="center"/>
      <protection locked="0"/>
    </xf>
    <xf numFmtId="0" fontId="33" fillId="0" borderId="38" xfId="9" applyFont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49" fontId="33" fillId="0" borderId="2" xfId="9" applyNumberFormat="1" applyFont="1" applyBorder="1" applyAlignment="1" applyProtection="1">
      <alignment vertical="center"/>
      <protection locked="0"/>
    </xf>
    <xf numFmtId="0" fontId="33" fillId="0" borderId="18" xfId="9" applyFont="1" applyBorder="1" applyAlignment="1" applyProtection="1">
      <alignment vertical="center" wrapText="1"/>
      <protection locked="0"/>
    </xf>
    <xf numFmtId="0" fontId="33" fillId="0" borderId="19" xfId="9" applyFont="1" applyBorder="1" applyAlignment="1" applyProtection="1">
      <alignment horizontal="right" vertical="center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8" fillId="0" borderId="0" xfId="9" applyFont="1" applyAlignment="1" applyProtection="1">
      <alignment horizontal="center" vertical="center"/>
      <protection locked="0"/>
    </xf>
    <xf numFmtId="0" fontId="30" fillId="5" borderId="12" xfId="9" applyFont="1" applyFill="1" applyBorder="1" applyAlignment="1" applyProtection="1">
      <alignment horizontal="center" vertical="center"/>
    </xf>
    <xf numFmtId="0" fontId="30" fillId="5" borderId="16" xfId="9" applyFont="1" applyFill="1" applyBorder="1" applyAlignment="1" applyProtection="1">
      <alignment horizontal="center" vertical="center"/>
    </xf>
    <xf numFmtId="0" fontId="30" fillId="5" borderId="15" xfId="9" applyFont="1" applyFill="1" applyBorder="1" applyAlignment="1" applyProtection="1">
      <alignment horizontal="center" vertical="center"/>
    </xf>
    <xf numFmtId="0" fontId="30" fillId="5" borderId="13" xfId="9" applyFont="1" applyFill="1" applyBorder="1" applyAlignment="1" applyProtection="1">
      <alignment horizontal="center" vertical="center"/>
    </xf>
    <xf numFmtId="0" fontId="30" fillId="5" borderId="14" xfId="9" applyFont="1" applyFill="1" applyBorder="1" applyAlignment="1" applyProtection="1">
      <alignment horizontal="center" vertical="center"/>
    </xf>
    <xf numFmtId="0" fontId="30" fillId="0" borderId="0" xfId="9" applyFont="1" applyAlignment="1" applyProtection="1">
      <alignment horizontal="center" vertical="center" wrapText="1"/>
      <protection locked="0"/>
    </xf>
    <xf numFmtId="0" fontId="30" fillId="5" borderId="11" xfId="9" applyFont="1" applyFill="1" applyBorder="1" applyAlignment="1" applyProtection="1">
      <alignment horizontal="center" vertical="center" wrapText="1"/>
    </xf>
    <xf numFmtId="0" fontId="30" fillId="4" borderId="16" xfId="9" applyFont="1" applyFill="1" applyBorder="1" applyAlignment="1" applyProtection="1">
      <alignment horizontal="center" vertical="center" wrapText="1"/>
    </xf>
    <xf numFmtId="0" fontId="30" fillId="4" borderId="14" xfId="9" applyFont="1" applyFill="1" applyBorder="1" applyAlignment="1" applyProtection="1">
      <alignment horizontal="center" vertical="center" wrapText="1"/>
    </xf>
    <xf numFmtId="0" fontId="30" fillId="4" borderId="13" xfId="9" applyFont="1" applyFill="1" applyBorder="1" applyAlignment="1" applyProtection="1">
      <alignment horizontal="center" vertical="center" wrapText="1"/>
    </xf>
    <xf numFmtId="0" fontId="30" fillId="3" borderId="16" xfId="9" applyFont="1" applyFill="1" applyBorder="1" applyAlignment="1" applyProtection="1">
      <alignment horizontal="center" vertical="center" wrapText="1"/>
    </xf>
    <xf numFmtId="0" fontId="30" fillId="3" borderId="17" xfId="9" applyFont="1" applyFill="1" applyBorder="1" applyAlignment="1" applyProtection="1">
      <alignment horizontal="center" vertical="center" wrapText="1"/>
    </xf>
    <xf numFmtId="49" fontId="30" fillId="3" borderId="14" xfId="9" applyNumberFormat="1" applyFont="1" applyFill="1" applyBorder="1" applyAlignment="1" applyProtection="1">
      <alignment horizontal="center" vertical="center" wrapText="1"/>
    </xf>
    <xf numFmtId="0" fontId="30" fillId="3" borderId="10" xfId="9" applyFont="1" applyFill="1" applyBorder="1" applyAlignment="1" applyProtection="1">
      <alignment horizontal="center" vertical="center" wrapText="1"/>
    </xf>
    <xf numFmtId="0" fontId="30" fillId="5" borderId="15" xfId="9" applyFont="1" applyFill="1" applyBorder="1" applyAlignment="1" applyProtection="1">
      <alignment horizontal="center" vertical="center" wrapText="1"/>
    </xf>
    <xf numFmtId="0" fontId="30" fillId="5" borderId="14" xfId="9" applyFont="1" applyFill="1" applyBorder="1" applyAlignment="1" applyProtection="1">
      <alignment horizontal="center" vertical="center" wrapText="1"/>
    </xf>
    <xf numFmtId="0" fontId="30" fillId="5" borderId="13" xfId="9" applyFont="1" applyFill="1" applyBorder="1" applyAlignment="1" applyProtection="1">
      <alignment horizontal="center" vertical="center" wrapText="1"/>
    </xf>
    <xf numFmtId="0" fontId="28" fillId="5" borderId="39" xfId="9" applyFont="1" applyFill="1" applyBorder="1" applyAlignment="1" applyProtection="1">
      <alignment vertical="center"/>
    </xf>
    <xf numFmtId="0" fontId="18" fillId="5" borderId="0" xfId="0" applyFont="1" applyFill="1" applyBorder="1" applyAlignment="1">
      <alignment vertical="center"/>
    </xf>
    <xf numFmtId="0" fontId="28" fillId="5" borderId="0" xfId="9" applyFont="1" applyFill="1" applyBorder="1" applyAlignment="1" applyProtection="1">
      <alignment vertical="center"/>
    </xf>
    <xf numFmtId="0" fontId="29" fillId="5" borderId="0" xfId="9" applyFont="1" applyFill="1" applyBorder="1" applyAlignment="1" applyProtection="1">
      <alignment vertical="center"/>
    </xf>
    <xf numFmtId="0" fontId="28" fillId="5" borderId="40" xfId="9" applyFont="1" applyFill="1" applyBorder="1" applyAlignment="1" applyProtection="1">
      <alignment vertical="center"/>
    </xf>
    <xf numFmtId="0" fontId="20" fillId="5" borderId="39" xfId="9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vertical="center"/>
      <protection locked="0"/>
    </xf>
    <xf numFmtId="49" fontId="20" fillId="5" borderId="0" xfId="9" applyNumberFormat="1" applyFont="1" applyFill="1" applyBorder="1" applyAlignment="1" applyProtection="1">
      <alignment vertical="center"/>
      <protection locked="0"/>
    </xf>
    <xf numFmtId="167" fontId="20" fillId="5" borderId="0" xfId="9" applyNumberFormat="1" applyFont="1" applyFill="1" applyBorder="1" applyAlignment="1" applyProtection="1">
      <alignment vertical="center"/>
      <protection locked="0"/>
    </xf>
    <xf numFmtId="14" fontId="20" fillId="5" borderId="0" xfId="9" applyNumberFormat="1" applyFont="1" applyFill="1" applyBorder="1" applyAlignment="1" applyProtection="1">
      <alignment vertical="center"/>
    </xf>
    <xf numFmtId="167" fontId="20" fillId="5" borderId="0" xfId="9" applyNumberFormat="1" applyFont="1" applyFill="1" applyBorder="1" applyAlignment="1" applyProtection="1">
      <alignment vertical="center"/>
    </xf>
    <xf numFmtId="0" fontId="22" fillId="5" borderId="0" xfId="9" applyFont="1" applyFill="1" applyBorder="1" applyAlignment="1" applyProtection="1">
      <alignment horizontal="right" vertical="center"/>
    </xf>
    <xf numFmtId="0" fontId="20" fillId="5" borderId="40" xfId="9" applyFont="1" applyFill="1" applyBorder="1" applyAlignment="1" applyProtection="1">
      <alignment vertical="center"/>
    </xf>
    <xf numFmtId="0" fontId="18" fillId="5" borderId="0" xfId="0" applyFont="1" applyFill="1" applyBorder="1" applyAlignment="1" applyProtection="1">
      <alignment vertical="center"/>
    </xf>
    <xf numFmtId="0" fontId="18" fillId="5" borderId="40" xfId="0" applyFont="1" applyFill="1" applyBorder="1" applyAlignment="1" applyProtection="1">
      <alignment vertical="center"/>
    </xf>
    <xf numFmtId="0" fontId="20" fillId="5" borderId="39" xfId="9" applyFont="1" applyFill="1" applyBorder="1" applyAlignment="1" applyProtection="1">
      <alignment horizontal="right" vertical="center"/>
    </xf>
    <xf numFmtId="0" fontId="23" fillId="5" borderId="0" xfId="0" applyFont="1" applyFill="1" applyBorder="1" applyAlignment="1" applyProtection="1">
      <alignment vertical="center"/>
    </xf>
    <xf numFmtId="0" fontId="23" fillId="5" borderId="40" xfId="0" applyFont="1" applyFill="1" applyBorder="1" applyAlignment="1" applyProtection="1">
      <alignment vertical="center"/>
    </xf>
    <xf numFmtId="0" fontId="18" fillId="5" borderId="0" xfId="1" applyFont="1" applyFill="1" applyAlignment="1" applyProtection="1">
      <alignment horizontal="center" vertical="center"/>
    </xf>
    <xf numFmtId="0" fontId="18" fillId="5" borderId="0" xfId="1" applyFont="1" applyFill="1" applyBorder="1" applyAlignment="1" applyProtection="1">
      <alignment horizontal="center" vertical="center"/>
    </xf>
    <xf numFmtId="0" fontId="23" fillId="5" borderId="0" xfId="0" applyFont="1" applyFill="1" applyAlignment="1" applyProtection="1">
      <alignment horizontal="left" vertical="center"/>
    </xf>
    <xf numFmtId="168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20" fillId="2" borderId="0" xfId="10" applyNumberFormat="1" applyFont="1" applyFill="1" applyBorder="1" applyAlignment="1" applyProtection="1">
      <alignment vertical="center"/>
    </xf>
    <xf numFmtId="0" fontId="20" fillId="2" borderId="0" xfId="10" applyFont="1" applyFill="1" applyBorder="1" applyAlignment="1" applyProtection="1">
      <alignment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2" fillId="2" borderId="0" xfId="10" applyNumberFormat="1" applyFont="1" applyFill="1" applyBorder="1" applyAlignment="1" applyProtection="1">
      <alignment horizontal="center" vertical="center"/>
    </xf>
    <xf numFmtId="14" fontId="22" fillId="2" borderId="0" xfId="10" applyNumberFormat="1" applyFont="1" applyFill="1" applyBorder="1" applyAlignment="1" applyProtection="1">
      <alignment vertical="center"/>
    </xf>
    <xf numFmtId="14" fontId="22" fillId="2" borderId="0" xfId="10" applyNumberFormat="1" applyFont="1" applyFill="1" applyBorder="1" applyAlignment="1" applyProtection="1">
      <alignment vertical="center" wrapText="1"/>
    </xf>
    <xf numFmtId="0" fontId="18" fillId="2" borderId="0" xfId="1" applyFont="1" applyFill="1" applyBorder="1" applyAlignment="1" applyProtection="1">
      <alignment horizontal="left" vertical="center" wrapText="1" indent="1"/>
    </xf>
    <xf numFmtId="0" fontId="17" fillId="5" borderId="1" xfId="0" applyFont="1" applyFill="1" applyBorder="1" applyAlignment="1">
      <alignment horizontal="center" vertical="center"/>
    </xf>
    <xf numFmtId="0" fontId="17" fillId="5" borderId="1" xfId="0" applyFont="1" applyFill="1" applyBorder="1"/>
    <xf numFmtId="0" fontId="23" fillId="5" borderId="1" xfId="1" applyFont="1" applyFill="1" applyBorder="1" applyAlignment="1" applyProtection="1">
      <alignment horizontal="left" vertical="center" wrapText="1" indent="1"/>
    </xf>
    <xf numFmtId="0" fontId="23" fillId="5" borderId="1" xfId="0" applyFont="1" applyFill="1" applyBorder="1" applyProtection="1">
      <protection locked="0"/>
    </xf>
    <xf numFmtId="0" fontId="18" fillId="5" borderId="0" xfId="1" applyFont="1" applyFill="1" applyBorder="1" applyAlignment="1" applyProtection="1">
      <alignment horizontal="center" vertical="center"/>
    </xf>
    <xf numFmtId="0" fontId="27" fillId="5" borderId="6" xfId="2" applyFont="1" applyFill="1" applyBorder="1" applyAlignment="1" applyProtection="1">
      <alignment horizontal="center" vertical="center" wrapText="1"/>
    </xf>
    <xf numFmtId="1" fontId="27" fillId="5" borderId="6" xfId="2" applyNumberFormat="1" applyFont="1" applyFill="1" applyBorder="1" applyAlignment="1" applyProtection="1">
      <alignment horizontal="center" vertical="center" wrapText="1"/>
    </xf>
    <xf numFmtId="0" fontId="31" fillId="2" borderId="0" xfId="0" applyFont="1" applyFill="1" applyBorder="1" applyProtection="1"/>
    <xf numFmtId="0" fontId="31" fillId="2" borderId="0" xfId="0" applyFont="1" applyFill="1" applyBorder="1" applyAlignment="1" applyProtection="1">
      <alignment horizontal="center" vertical="center"/>
    </xf>
    <xf numFmtId="0" fontId="32" fillId="5" borderId="40" xfId="0" applyFont="1" applyFill="1" applyBorder="1" applyAlignment="1">
      <alignment vertical="center"/>
    </xf>
    <xf numFmtId="0" fontId="23" fillId="0" borderId="0" xfId="0" applyFont="1" applyBorder="1" applyProtection="1"/>
    <xf numFmtId="2" fontId="25" fillId="0" borderId="27" xfId="2" applyNumberFormat="1" applyFont="1" applyFill="1" applyBorder="1" applyAlignment="1" applyProtection="1">
      <alignment horizontal="left" vertical="top" wrapText="1"/>
    </xf>
    <xf numFmtId="0" fontId="18" fillId="0" borderId="0" xfId="0" applyFont="1" applyAlignment="1" applyProtection="1">
      <alignment vertical="top" wrapText="1"/>
      <protection locked="0"/>
    </xf>
    <xf numFmtId="14" fontId="18" fillId="0" borderId="0" xfId="1" applyNumberFormat="1" applyFont="1" applyFill="1" applyBorder="1" applyAlignment="1" applyProtection="1">
      <alignment horizontal="center" vertical="center"/>
    </xf>
    <xf numFmtId="0" fontId="18" fillId="5" borderId="0" xfId="1" applyFont="1" applyFill="1" applyAlignment="1" applyProtection="1">
      <alignment horizontal="center" vertical="center"/>
    </xf>
    <xf numFmtId="0" fontId="18" fillId="5" borderId="0" xfId="1" applyFont="1" applyFill="1" applyBorder="1" applyAlignment="1" applyProtection="1">
      <alignment horizontal="center" vertical="center"/>
    </xf>
    <xf numFmtId="0" fontId="18" fillId="5" borderId="0" xfId="1" applyFont="1" applyFill="1" applyAlignment="1" applyProtection="1">
      <alignment horizontal="right" vertical="center"/>
    </xf>
    <xf numFmtId="0" fontId="18" fillId="5" borderId="0" xfId="1" applyFont="1" applyFill="1" applyAlignment="1" applyProtection="1">
      <alignment horizontal="center" vertical="center"/>
    </xf>
    <xf numFmtId="0" fontId="23" fillId="5" borderId="0" xfId="0" applyFont="1" applyFill="1" applyBorder="1" applyAlignment="1">
      <alignment horizontal="left" vertical="center"/>
    </xf>
    <xf numFmtId="14" fontId="22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left" vertical="center"/>
    </xf>
    <xf numFmtId="0" fontId="18" fillId="5" borderId="0" xfId="3" applyFont="1" applyFill="1" applyBorder="1" applyProtection="1"/>
    <xf numFmtId="0" fontId="23" fillId="2" borderId="0" xfId="3" applyFont="1" applyFill="1" applyBorder="1" applyAlignment="1" applyProtection="1">
      <alignment horizontal="left"/>
    </xf>
    <xf numFmtId="0" fontId="18" fillId="2" borderId="0" xfId="3" applyFont="1" applyFill="1" applyBorder="1" applyProtection="1"/>
    <xf numFmtId="0" fontId="12" fillId="2" borderId="0" xfId="3" applyFill="1" applyBorder="1" applyProtection="1"/>
    <xf numFmtId="0" fontId="12" fillId="2" borderId="0" xfId="3" applyFill="1" applyProtection="1"/>
    <xf numFmtId="0" fontId="12" fillId="2" borderId="0" xfId="3" applyFill="1"/>
    <xf numFmtId="0" fontId="12" fillId="5" borderId="0" xfId="3" applyFont="1" applyFill="1" applyProtection="1"/>
    <xf numFmtId="0" fontId="22" fillId="5" borderId="5" xfId="15" applyFont="1" applyFill="1" applyBorder="1" applyAlignment="1" applyProtection="1">
      <alignment horizontal="center" vertical="center" wrapText="1"/>
    </xf>
    <xf numFmtId="0" fontId="22" fillId="5" borderId="1" xfId="15" applyFont="1" applyFill="1" applyBorder="1" applyAlignment="1" applyProtection="1">
      <alignment horizontal="center" vertical="center" wrapText="1"/>
    </xf>
    <xf numFmtId="0" fontId="20" fillId="0" borderId="1" xfId="15" applyFont="1" applyBorder="1" applyAlignment="1" applyProtection="1">
      <alignment horizontal="center" vertical="center" wrapText="1"/>
      <protection locked="0"/>
    </xf>
    <xf numFmtId="0" fontId="20" fillId="0" borderId="1" xfId="15" applyFont="1" applyBorder="1" applyAlignment="1" applyProtection="1">
      <alignment vertical="center" wrapText="1"/>
      <protection locked="0"/>
    </xf>
    <xf numFmtId="0" fontId="21" fillId="0" borderId="0" xfId="15" applyFont="1" applyProtection="1">
      <protection locked="0"/>
    </xf>
    <xf numFmtId="0" fontId="23" fillId="0" borderId="0" xfId="3" applyFont="1" applyAlignment="1" applyProtection="1">
      <alignment horizontal="center"/>
      <protection locked="0"/>
    </xf>
    <xf numFmtId="0" fontId="12" fillId="0" borderId="3" xfId="3" applyBorder="1"/>
    <xf numFmtId="0" fontId="12" fillId="2" borderId="0" xfId="3" applyFill="1" applyProtection="1">
      <protection locked="0"/>
    </xf>
    <xf numFmtId="0" fontId="21" fillId="2" borderId="0" xfId="15" applyFont="1" applyFill="1" applyProtection="1">
      <protection locked="0"/>
    </xf>
    <xf numFmtId="0" fontId="18" fillId="2" borderId="0" xfId="3" applyFont="1" applyFill="1" applyProtection="1">
      <protection locked="0"/>
    </xf>
    <xf numFmtId="0" fontId="23" fillId="2" borderId="0" xfId="3" applyFont="1" applyFill="1" applyAlignment="1" applyProtection="1">
      <alignment horizontal="center"/>
      <protection locked="0"/>
    </xf>
    <xf numFmtId="0" fontId="18" fillId="2" borderId="0" xfId="3" applyFont="1" applyFill="1" applyAlignment="1" applyProtection="1">
      <alignment horizontal="center" vertical="center"/>
      <protection locked="0"/>
    </xf>
    <xf numFmtId="0" fontId="18" fillId="2" borderId="3" xfId="3" applyFont="1" applyFill="1" applyBorder="1" applyProtection="1">
      <protection locked="0"/>
    </xf>
    <xf numFmtId="0" fontId="12" fillId="2" borderId="3" xfId="3" applyFill="1" applyBorder="1"/>
    <xf numFmtId="0" fontId="23" fillId="2" borderId="0" xfId="3" applyFont="1" applyFill="1" applyProtection="1">
      <protection locked="0"/>
    </xf>
    <xf numFmtId="0" fontId="18" fillId="2" borderId="0" xfId="3" applyFont="1" applyFill="1" applyBorder="1" applyProtection="1">
      <protection locked="0"/>
    </xf>
    <xf numFmtId="0" fontId="17" fillId="2" borderId="0" xfId="3" applyFont="1" applyFill="1"/>
    <xf numFmtId="0" fontId="20" fillId="0" borderId="39" xfId="9" applyNumberFormat="1" applyFont="1" applyBorder="1" applyAlignment="1" applyProtection="1">
      <alignment vertical="center"/>
      <protection locked="0"/>
    </xf>
    <xf numFmtId="0" fontId="32" fillId="5" borderId="0" xfId="0" applyFont="1" applyFill="1" applyProtection="1"/>
    <xf numFmtId="0" fontId="18" fillId="0" borderId="1" xfId="1" applyFont="1" applyBorder="1" applyAlignment="1">
      <alignment horizontal="left" vertical="center" wrapText="1"/>
    </xf>
    <xf numFmtId="0" fontId="18" fillId="0" borderId="1" xfId="3" applyFont="1" applyBorder="1" applyProtection="1">
      <protection locked="0"/>
    </xf>
    <xf numFmtId="0" fontId="18" fillId="5" borderId="0" xfId="3" applyFont="1" applyFill="1" applyAlignment="1" applyProtection="1">
      <alignment horizontal="left" vertical="center"/>
    </xf>
    <xf numFmtId="0" fontId="12" fillId="5" borderId="0" xfId="3" applyFill="1" applyBorder="1"/>
    <xf numFmtId="0" fontId="22" fillId="4" borderId="1" xfId="3" applyFont="1" applyFill="1" applyBorder="1" applyAlignment="1">
      <alignment horizontal="center" vertical="center"/>
    </xf>
    <xf numFmtId="0" fontId="22" fillId="4" borderId="1" xfId="3" applyFont="1" applyFill="1" applyBorder="1" applyAlignment="1">
      <alignment horizontal="center" vertical="center" wrapText="1"/>
    </xf>
    <xf numFmtId="0" fontId="22" fillId="0" borderId="1" xfId="3" applyFont="1" applyBorder="1" applyAlignment="1">
      <alignment horizontal="left" vertical="center"/>
    </xf>
    <xf numFmtId="0" fontId="20" fillId="0" borderId="1" xfId="3" applyFont="1" applyBorder="1"/>
    <xf numFmtId="0" fontId="20" fillId="2" borderId="1" xfId="3" applyFont="1" applyFill="1" applyBorder="1"/>
    <xf numFmtId="0" fontId="22" fillId="0" borderId="1" xfId="3" applyFont="1" applyBorder="1" applyAlignment="1">
      <alignment horizontal="center"/>
    </xf>
    <xf numFmtId="0" fontId="20" fillId="0" borderId="1" xfId="3" applyFont="1" applyBorder="1" applyAlignment="1">
      <alignment horizontal="right"/>
    </xf>
    <xf numFmtId="0" fontId="22" fillId="0" borderId="1" xfId="3" applyFont="1" applyBorder="1" applyAlignment="1">
      <alignment horizontal="center" vertical="center"/>
    </xf>
    <xf numFmtId="0" fontId="20" fillId="5" borderId="1" xfId="3" applyFont="1" applyFill="1" applyBorder="1"/>
    <xf numFmtId="0" fontId="20" fillId="0" borderId="1" xfId="3" applyFont="1" applyBorder="1" applyAlignment="1">
      <alignment horizontal="left" vertical="center"/>
    </xf>
    <xf numFmtId="0" fontId="20" fillId="0" borderId="0" xfId="3" applyFont="1" applyBorder="1" applyAlignment="1">
      <alignment horizontal="right"/>
    </xf>
    <xf numFmtId="0" fontId="20" fillId="0" borderId="0" xfId="3" applyFont="1" applyBorder="1" applyAlignment="1">
      <alignment horizontal="left" vertical="center"/>
    </xf>
    <xf numFmtId="0" fontId="20" fillId="0" borderId="0" xfId="3" applyFont="1" applyBorder="1"/>
    <xf numFmtId="0" fontId="18" fillId="0" borderId="0" xfId="3" applyFont="1" applyFill="1" applyProtection="1">
      <protection locked="0"/>
    </xf>
    <xf numFmtId="0" fontId="18" fillId="0" borderId="0" xfId="3" applyFont="1" applyFill="1" applyBorder="1" applyProtection="1">
      <protection locked="0"/>
    </xf>
    <xf numFmtId="0" fontId="17" fillId="0" borderId="0" xfId="3" applyFont="1"/>
    <xf numFmtId="0" fontId="12" fillId="0" borderId="0" xfId="3" applyFill="1"/>
    <xf numFmtId="14" fontId="18" fillId="0" borderId="0" xfId="1" applyNumberFormat="1" applyFont="1" applyFill="1" applyBorder="1" applyAlignment="1" applyProtection="1">
      <alignment horizontal="center" vertical="center"/>
    </xf>
    <xf numFmtId="0" fontId="18" fillId="0" borderId="2" xfId="1" applyFont="1" applyFill="1" applyBorder="1" applyAlignment="1" applyProtection="1">
      <alignment horizontal="left" vertical="center" wrapText="1" indent="1"/>
    </xf>
    <xf numFmtId="0" fontId="23" fillId="0" borderId="2" xfId="1" applyFont="1" applyFill="1" applyBorder="1" applyAlignment="1" applyProtection="1">
      <alignment horizontal="left" vertical="center" wrapText="1" indent="1"/>
    </xf>
    <xf numFmtId="3" fontId="20" fillId="2" borderId="1" xfId="3" applyNumberFormat="1" applyFont="1" applyFill="1" applyBorder="1"/>
    <xf numFmtId="3" fontId="20" fillId="0" borderId="1" xfId="3" applyNumberFormat="1" applyFont="1" applyBorder="1"/>
    <xf numFmtId="49" fontId="36" fillId="5" borderId="0" xfId="9" applyNumberFormat="1" applyFont="1" applyFill="1" applyBorder="1" applyAlignment="1" applyProtection="1">
      <alignment horizontal="center" vertical="center"/>
      <protection locked="0"/>
    </xf>
    <xf numFmtId="0" fontId="37" fillId="0" borderId="1" xfId="0" applyFont="1" applyBorder="1" applyAlignment="1">
      <alignment horizontal="left"/>
    </xf>
    <xf numFmtId="0" fontId="0" fillId="0" borderId="1" xfId="0" applyBorder="1"/>
    <xf numFmtId="0" fontId="38" fillId="0" borderId="1" xfId="0" applyFont="1" applyBorder="1" applyAlignment="1">
      <alignment horizontal="left"/>
    </xf>
    <xf numFmtId="0" fontId="32" fillId="0" borderId="1" xfId="1" applyFont="1" applyFill="1" applyBorder="1" applyAlignment="1" applyProtection="1">
      <alignment horizontal="left" vertical="center" wrapText="1" indent="1"/>
    </xf>
    <xf numFmtId="0" fontId="37" fillId="0" borderId="1" xfId="0" applyFont="1" applyBorder="1" applyAlignment="1">
      <alignment horizontal="left" wrapText="1"/>
    </xf>
    <xf numFmtId="14" fontId="18" fillId="0" borderId="2" xfId="1" applyNumberFormat="1" applyFont="1" applyFill="1" applyBorder="1" applyAlignment="1" applyProtection="1">
      <alignment horizontal="left" vertical="center" wrapText="1" indent="1"/>
    </xf>
    <xf numFmtId="0" fontId="32" fillId="0" borderId="1" xfId="0" applyFont="1" applyBorder="1" applyAlignment="1">
      <alignment horizontal="left"/>
    </xf>
    <xf numFmtId="0" fontId="39" fillId="0" borderId="1" xfId="0" applyFont="1" applyBorder="1" applyAlignment="1">
      <alignment horizontal="left"/>
    </xf>
    <xf numFmtId="0" fontId="18" fillId="2" borderId="0" xfId="1" applyFont="1" applyFill="1" applyAlignment="1" applyProtection="1">
      <alignment horizontal="left" vertical="center"/>
    </xf>
    <xf numFmtId="0" fontId="18" fillId="2" borderId="0" xfId="1" applyFont="1" applyFill="1" applyBorder="1" applyAlignment="1" applyProtection="1">
      <alignment horizontal="left" vertical="center"/>
    </xf>
    <xf numFmtId="0" fontId="18" fillId="2" borderId="0" xfId="0" applyFont="1" applyFill="1" applyAlignment="1" applyProtection="1">
      <alignment horizontal="left"/>
    </xf>
    <xf numFmtId="3" fontId="23" fillId="2" borderId="1" xfId="1" applyNumberFormat="1" applyFont="1" applyFill="1" applyBorder="1" applyAlignment="1" applyProtection="1">
      <alignment horizontal="left" vertical="center" wrapText="1"/>
    </xf>
    <xf numFmtId="4" fontId="38" fillId="2" borderId="0" xfId="0" applyNumberFormat="1" applyFont="1" applyFill="1" applyAlignment="1">
      <alignment horizontal="left"/>
    </xf>
    <xf numFmtId="3" fontId="23" fillId="2" borderId="1" xfId="1" applyNumberFormat="1" applyFont="1" applyFill="1" applyBorder="1" applyAlignment="1" applyProtection="1">
      <alignment horizontal="left" vertical="center" wrapText="1"/>
      <protection locked="0"/>
    </xf>
    <xf numFmtId="0" fontId="0" fillId="2" borderId="0" xfId="0" applyFill="1" applyAlignment="1">
      <alignment horizontal="left"/>
    </xf>
    <xf numFmtId="3" fontId="23" fillId="2" borderId="1" xfId="0" applyNumberFormat="1" applyFont="1" applyFill="1" applyBorder="1" applyAlignment="1" applyProtection="1">
      <alignment horizontal="left"/>
    </xf>
    <xf numFmtId="0" fontId="18" fillId="2" borderId="0" xfId="0" applyFont="1" applyFill="1" applyAlignment="1" applyProtection="1">
      <alignment horizontal="left" vertical="top" wrapText="1"/>
      <protection locked="0"/>
    </xf>
    <xf numFmtId="4" fontId="38" fillId="0" borderId="1" xfId="0" applyNumberFormat="1" applyFont="1" applyBorder="1" applyAlignment="1">
      <alignment horizontal="right"/>
    </xf>
    <xf numFmtId="4" fontId="39" fillId="0" borderId="1" xfId="0" applyNumberFormat="1" applyFont="1" applyBorder="1" applyAlignment="1">
      <alignment horizontal="right"/>
    </xf>
    <xf numFmtId="1" fontId="25" fillId="0" borderId="1" xfId="2" applyNumberFormat="1" applyFont="1" applyFill="1" applyBorder="1" applyAlignment="1" applyProtection="1">
      <alignment horizontal="left" vertical="top" wrapText="1"/>
      <protection locked="0"/>
    </xf>
    <xf numFmtId="14" fontId="28" fillId="0" borderId="1" xfId="5" applyNumberFormat="1" applyFont="1" applyBorder="1" applyAlignment="1" applyProtection="1">
      <alignment wrapText="1"/>
      <protection locked="0"/>
    </xf>
    <xf numFmtId="0" fontId="26" fillId="0" borderId="1" xfId="2" applyFont="1" applyFill="1" applyBorder="1" applyAlignment="1" applyProtection="1">
      <alignment horizontal="right" vertical="top" wrapText="1"/>
      <protection locked="0"/>
    </xf>
    <xf numFmtId="0" fontId="25" fillId="0" borderId="1" xfId="2" applyFont="1" applyFill="1" applyBorder="1" applyAlignment="1" applyProtection="1">
      <alignment horizontal="center" vertical="top" wrapText="1"/>
      <protection locked="0"/>
    </xf>
    <xf numFmtId="0" fontId="28" fillId="0" borderId="1" xfId="5" applyFont="1" applyBorder="1" applyAlignment="1" applyProtection="1">
      <alignment wrapText="1"/>
      <protection locked="0"/>
    </xf>
    <xf numFmtId="1" fontId="27" fillId="2" borderId="1" xfId="2" applyNumberFormat="1" applyFont="1" applyFill="1" applyBorder="1" applyAlignment="1" applyProtection="1">
      <alignment horizontal="center" vertical="top" wrapText="1"/>
    </xf>
    <xf numFmtId="1" fontId="27" fillId="2" borderId="1" xfId="2" applyNumberFormat="1" applyFont="1" applyFill="1" applyBorder="1" applyAlignment="1" applyProtection="1">
      <alignment horizontal="center" vertical="top"/>
      <protection locked="0"/>
    </xf>
    <xf numFmtId="1" fontId="27" fillId="0" borderId="1" xfId="2" applyNumberFormat="1" applyFont="1" applyFill="1" applyBorder="1" applyAlignment="1" applyProtection="1">
      <alignment horizontal="center" vertical="top"/>
      <protection locked="0"/>
    </xf>
    <xf numFmtId="1" fontId="26" fillId="5" borderId="6" xfId="2" applyNumberFormat="1" applyFont="1" applyFill="1" applyBorder="1" applyAlignment="1" applyProtection="1">
      <alignment horizontal="right" vertical="top" wrapText="1"/>
      <protection locked="0"/>
    </xf>
    <xf numFmtId="0" fontId="21" fillId="0" borderId="1" xfId="4" applyFont="1" applyBorder="1" applyProtection="1">
      <protection locked="0"/>
    </xf>
    <xf numFmtId="0" fontId="20" fillId="0" borderId="1" xfId="4" applyFont="1" applyBorder="1" applyAlignment="1" applyProtection="1">
      <alignment wrapText="1"/>
      <protection locked="0"/>
    </xf>
    <xf numFmtId="49" fontId="39" fillId="0" borderId="1" xfId="0" applyNumberFormat="1" applyFont="1" applyBorder="1" applyAlignment="1">
      <alignment horizontal="center" vertical="center" wrapText="1"/>
    </xf>
    <xf numFmtId="49" fontId="20" fillId="0" borderId="1" xfId="15" applyNumberFormat="1" applyFont="1" applyBorder="1" applyAlignment="1" applyProtection="1">
      <alignment horizontal="center" vertical="center" wrapText="1"/>
      <protection locked="0"/>
    </xf>
    <xf numFmtId="49" fontId="20" fillId="0" borderId="41" xfId="15" applyNumberFormat="1" applyFont="1" applyBorder="1" applyAlignment="1" applyProtection="1">
      <alignment horizontal="center" vertical="center" wrapText="1"/>
      <protection locked="0"/>
    </xf>
    <xf numFmtId="49" fontId="40" fillId="0" borderId="0" xfId="0" applyNumberFormat="1" applyFont="1" applyAlignment="1">
      <alignment horizontal="center" vertical="center" wrapText="1"/>
    </xf>
    <xf numFmtId="49" fontId="20" fillId="0" borderId="2" xfId="15" applyNumberFormat="1" applyFont="1" applyBorder="1" applyAlignment="1" applyProtection="1">
      <alignment horizontal="center" vertical="center" wrapText="1"/>
      <protection locked="0"/>
    </xf>
    <xf numFmtId="49" fontId="21" fillId="0" borderId="1" xfId="0" applyNumberFormat="1" applyFont="1" applyFill="1" applyBorder="1" applyAlignment="1">
      <alignment horizontal="center" vertical="center" wrapText="1"/>
    </xf>
    <xf numFmtId="49" fontId="2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1" fillId="2" borderId="1" xfId="0" applyNumberFormat="1" applyFont="1" applyFill="1" applyBorder="1" applyAlignment="1">
      <alignment horizontal="left" vertical="center" wrapText="1"/>
    </xf>
    <xf numFmtId="0" fontId="18" fillId="2" borderId="1" xfId="15" applyFont="1" applyFill="1" applyBorder="1" applyAlignment="1" applyProtection="1">
      <alignment vertical="center" wrapText="1"/>
      <protection locked="0"/>
    </xf>
    <xf numFmtId="0" fontId="41" fillId="0" borderId="1" xfId="15" applyFont="1" applyBorder="1" applyAlignment="1" applyProtection="1">
      <alignment vertical="center" wrapText="1"/>
      <protection locked="0"/>
    </xf>
    <xf numFmtId="0" fontId="20" fillId="2" borderId="1" xfId="15" applyFont="1" applyFill="1" applyBorder="1" applyAlignment="1" applyProtection="1">
      <alignment vertical="center" wrapText="1"/>
      <protection locked="0"/>
    </xf>
    <xf numFmtId="0" fontId="12" fillId="2" borderId="1" xfId="3" applyFill="1" applyBorder="1" applyAlignment="1" applyProtection="1">
      <alignment horizontal="center" vertical="center" wrapText="1"/>
      <protection locked="0"/>
    </xf>
    <xf numFmtId="49" fontId="12" fillId="2" borderId="1" xfId="3" applyNumberFormat="1" applyFill="1" applyBorder="1" applyAlignment="1" applyProtection="1">
      <alignment horizontal="center" vertical="center" wrapText="1"/>
      <protection locked="0"/>
    </xf>
    <xf numFmtId="0" fontId="20" fillId="0" borderId="1" xfId="4" applyFont="1" applyBorder="1" applyAlignment="1" applyProtection="1">
      <alignment horizontal="right" vertical="center" wrapText="1"/>
      <protection locked="0"/>
    </xf>
    <xf numFmtId="0" fontId="42" fillId="0" borderId="5" xfId="0" applyFont="1" applyBorder="1" applyAlignment="1">
      <alignment horizontal="left" wrapText="1"/>
    </xf>
    <xf numFmtId="0" fontId="42" fillId="0" borderId="42" xfId="0" applyFont="1" applyBorder="1" applyAlignment="1">
      <alignment horizontal="left" wrapText="1"/>
    </xf>
    <xf numFmtId="0" fontId="20" fillId="0" borderId="1" xfId="15" applyFont="1" applyBorder="1" applyAlignment="1" applyProtection="1">
      <alignment horizontal="left" vertical="center" wrapText="1"/>
      <protection locked="0"/>
    </xf>
    <xf numFmtId="14" fontId="20" fillId="0" borderId="1" xfId="15" applyNumberFormat="1" applyFont="1" applyBorder="1" applyAlignment="1" applyProtection="1">
      <alignment vertical="center" wrapText="1"/>
      <protection locked="0"/>
    </xf>
    <xf numFmtId="49" fontId="0" fillId="0" borderId="1" xfId="0" applyNumberFormat="1" applyBorder="1"/>
    <xf numFmtId="0" fontId="12" fillId="0" borderId="5" xfId="0" applyFont="1" applyBorder="1" applyAlignment="1"/>
    <xf numFmtId="0" fontId="0" fillId="0" borderId="1" xfId="0" applyBorder="1" applyAlignment="1">
      <alignment wrapText="1"/>
    </xf>
    <xf numFmtId="0" fontId="0" fillId="0" borderId="5" xfId="0" applyBorder="1" applyAlignment="1"/>
    <xf numFmtId="49" fontId="20" fillId="0" borderId="1" xfId="15" applyNumberFormat="1" applyFont="1" applyBorder="1" applyAlignment="1" applyProtection="1">
      <alignment horizontal="left" vertical="center" wrapText="1"/>
      <protection locked="0"/>
    </xf>
    <xf numFmtId="0" fontId="20" fillId="0" borderId="5" xfId="15" applyFont="1" applyBorder="1" applyAlignment="1" applyProtection="1">
      <alignment vertical="center" wrapText="1"/>
      <protection locked="0"/>
    </xf>
    <xf numFmtId="0" fontId="12" fillId="0" borderId="0" xfId="0" applyFont="1" applyAlignment="1">
      <alignment horizontal="left"/>
    </xf>
    <xf numFmtId="0" fontId="24" fillId="0" borderId="1" xfId="1" applyFont="1" applyBorder="1" applyAlignment="1" applyProtection="1">
      <alignment horizontal="center" vertical="center" wrapText="1"/>
      <protection locked="0"/>
    </xf>
    <xf numFmtId="4" fontId="43" fillId="2" borderId="1" xfId="0" applyNumberFormat="1" applyFont="1" applyFill="1" applyBorder="1" applyAlignment="1">
      <alignment horizontal="left"/>
    </xf>
    <xf numFmtId="0" fontId="18" fillId="2" borderId="34" xfId="1" applyFont="1" applyFill="1" applyBorder="1" applyAlignment="1" applyProtection="1">
      <alignment horizontal="left" vertical="center" wrapText="1" indent="1"/>
    </xf>
    <xf numFmtId="49" fontId="44" fillId="0" borderId="0" xfId="0" applyNumberFormat="1" applyFont="1" applyBorder="1" applyAlignment="1"/>
    <xf numFmtId="49" fontId="0" fillId="0" borderId="0" xfId="0" applyNumberFormat="1" applyFont="1" applyBorder="1" applyAlignment="1">
      <alignment vertical="center"/>
    </xf>
    <xf numFmtId="14" fontId="22" fillId="2" borderId="0" xfId="9" applyNumberFormat="1" applyFont="1" applyFill="1" applyBorder="1" applyAlignment="1" applyProtection="1">
      <alignment horizontal="center" vertical="center"/>
    </xf>
    <xf numFmtId="0" fontId="20" fillId="2" borderId="0" xfId="9" applyFont="1" applyFill="1" applyBorder="1" applyAlignment="1" applyProtection="1">
      <alignment horizontal="left" vertical="center" wrapText="1"/>
      <protection locked="0"/>
    </xf>
    <xf numFmtId="0" fontId="30" fillId="4" borderId="10" xfId="9" applyFont="1" applyFill="1" applyBorder="1" applyAlignment="1" applyProtection="1">
      <alignment horizontal="center" vertical="center"/>
    </xf>
    <xf numFmtId="0" fontId="30" fillId="4" borderId="12" xfId="9" applyFont="1" applyFill="1" applyBorder="1" applyAlignment="1" applyProtection="1">
      <alignment horizontal="center" vertical="center"/>
    </xf>
    <xf numFmtId="0" fontId="30" fillId="4" borderId="11" xfId="9" applyFont="1" applyFill="1" applyBorder="1" applyAlignment="1" applyProtection="1">
      <alignment horizontal="center" vertical="center"/>
    </xf>
    <xf numFmtId="14" fontId="22" fillId="2" borderId="35" xfId="9" applyNumberFormat="1" applyFont="1" applyFill="1" applyBorder="1" applyAlignment="1" applyProtection="1">
      <alignment horizontal="center" vertical="center" wrapText="1"/>
    </xf>
    <xf numFmtId="14" fontId="22" fillId="2" borderId="0" xfId="9" applyNumberFormat="1" applyFont="1" applyFill="1" applyBorder="1" applyAlignment="1" applyProtection="1">
      <alignment horizontal="center" vertical="center" wrapText="1"/>
    </xf>
    <xf numFmtId="14" fontId="22" fillId="2" borderId="0" xfId="9" applyNumberFormat="1" applyFont="1" applyFill="1" applyBorder="1" applyAlignment="1" applyProtection="1">
      <alignment horizontal="left" vertical="center" wrapText="1"/>
    </xf>
    <xf numFmtId="0" fontId="18" fillId="0" borderId="0" xfId="1" applyNumberFormat="1" applyFont="1" applyFill="1" applyBorder="1" applyAlignment="1" applyProtection="1">
      <alignment horizontal="center" vertical="center"/>
    </xf>
    <xf numFmtId="0" fontId="18" fillId="5" borderId="0" xfId="1" applyFont="1" applyFill="1" applyAlignment="1" applyProtection="1">
      <alignment horizontal="center" vertical="center"/>
    </xf>
    <xf numFmtId="0" fontId="18" fillId="0" borderId="0" xfId="1" applyNumberFormat="1" applyFont="1" applyBorder="1" applyAlignment="1" applyProtection="1">
      <alignment horizontal="center" vertical="center"/>
    </xf>
    <xf numFmtId="0" fontId="18" fillId="2" borderId="0" xfId="1" applyFont="1" applyFill="1" applyBorder="1" applyAlignment="1" applyProtection="1">
      <alignment horizontal="left" vertical="center" wrapText="1"/>
    </xf>
    <xf numFmtId="0" fontId="18" fillId="0" borderId="0" xfId="0" applyFont="1" applyAlignment="1" applyProtection="1">
      <alignment horizontal="center" vertical="center"/>
      <protection locked="0"/>
    </xf>
    <xf numFmtId="14" fontId="18" fillId="0" borderId="0" xfId="1" applyNumberFormat="1" applyFont="1" applyFill="1" applyBorder="1" applyAlignment="1" applyProtection="1">
      <alignment horizontal="center" vertical="center"/>
    </xf>
    <xf numFmtId="14" fontId="22" fillId="2" borderId="0" xfId="10" applyNumberFormat="1" applyFont="1" applyFill="1" applyBorder="1" applyAlignment="1" applyProtection="1">
      <alignment horizontal="center" vertical="center"/>
    </xf>
    <xf numFmtId="0" fontId="23" fillId="5" borderId="0" xfId="0" applyFont="1" applyFill="1" applyAlignment="1" applyProtection="1">
      <alignment horizontal="left" vertical="center"/>
    </xf>
    <xf numFmtId="14" fontId="22" fillId="2" borderId="0" xfId="10" applyNumberFormat="1" applyFont="1" applyFill="1" applyBorder="1" applyAlignment="1" applyProtection="1">
      <alignment horizontal="left" vertical="center" wrapText="1"/>
    </xf>
    <xf numFmtId="14" fontId="22" fillId="2" borderId="35" xfId="10" applyNumberFormat="1" applyFont="1" applyFill="1" applyBorder="1" applyAlignment="1" applyProtection="1">
      <alignment horizontal="center" vertical="center"/>
    </xf>
    <xf numFmtId="14" fontId="22" fillId="2" borderId="35" xfId="10" applyNumberFormat="1" applyFont="1" applyFill="1" applyBorder="1" applyAlignment="1" applyProtection="1">
      <alignment horizontal="center" vertical="center" wrapText="1"/>
    </xf>
    <xf numFmtId="14" fontId="22" fillId="2" borderId="0" xfId="10" applyNumberFormat="1" applyFont="1" applyFill="1" applyBorder="1" applyAlignment="1" applyProtection="1">
      <alignment horizontal="center" vertical="center" wrapText="1"/>
    </xf>
    <xf numFmtId="0" fontId="18" fillId="0" borderId="0" xfId="0" applyFont="1" applyAlignment="1" applyProtection="1">
      <alignment horizontal="left" vertical="top" wrapText="1"/>
      <protection locked="0"/>
    </xf>
    <xf numFmtId="0" fontId="18" fillId="5" borderId="0" xfId="1" applyFont="1" applyFill="1" applyAlignment="1" applyProtection="1">
      <alignment horizontal="right" vertical="center"/>
    </xf>
    <xf numFmtId="0" fontId="18" fillId="0" borderId="0" xfId="1" applyFont="1" applyFill="1" applyBorder="1" applyAlignment="1" applyProtection="1">
      <alignment horizontal="center" vertical="center"/>
    </xf>
    <xf numFmtId="0" fontId="20" fillId="5" borderId="1" xfId="4" applyFont="1" applyFill="1" applyBorder="1" applyAlignment="1" applyProtection="1">
      <alignment horizontal="center" vertical="center" wrapText="1"/>
    </xf>
    <xf numFmtId="0" fontId="18" fillId="5" borderId="0" xfId="1" applyFont="1" applyFill="1" applyBorder="1" applyAlignment="1" applyProtection="1">
      <alignment horizontal="center" vertical="center"/>
    </xf>
    <xf numFmtId="0" fontId="18" fillId="0" borderId="3" xfId="3" applyFont="1" applyBorder="1" applyAlignment="1" applyProtection="1">
      <alignment horizontal="center"/>
      <protection locked="0"/>
    </xf>
    <xf numFmtId="0" fontId="23" fillId="0" borderId="35" xfId="3" applyFont="1" applyBorder="1" applyAlignment="1" applyProtection="1">
      <alignment horizontal="center" vertical="center"/>
      <protection locked="0"/>
    </xf>
    <xf numFmtId="0" fontId="18" fillId="0" borderId="35" xfId="3" applyFont="1" applyBorder="1" applyAlignment="1" applyProtection="1">
      <alignment horizontal="center" vertical="center" wrapText="1"/>
      <protection locked="0"/>
    </xf>
    <xf numFmtId="0" fontId="18" fillId="0" borderId="0" xfId="3" applyFont="1" applyBorder="1" applyAlignment="1" applyProtection="1">
      <alignment horizontal="center" vertical="center" wrapText="1"/>
      <protection locked="0"/>
    </xf>
    <xf numFmtId="0" fontId="17" fillId="0" borderId="0" xfId="3" applyFont="1" applyAlignment="1">
      <alignment horizontal="center" vertical="center"/>
    </xf>
    <xf numFmtId="0" fontId="35" fillId="5" borderId="0" xfId="3" applyFont="1" applyFill="1" applyBorder="1" applyAlignment="1">
      <alignment horizontal="left" vertical="center" wrapText="1"/>
    </xf>
    <xf numFmtId="0" fontId="18" fillId="5" borderId="0" xfId="3" applyFont="1" applyFill="1" applyBorder="1" applyAlignment="1" applyProtection="1">
      <alignment horizontal="left" vertical="center"/>
    </xf>
    <xf numFmtId="0" fontId="23" fillId="0" borderId="0" xfId="3" applyNumberFormat="1" applyFont="1" applyBorder="1" applyAlignment="1" applyProtection="1">
      <alignment horizontal="left" vertical="center"/>
    </xf>
    <xf numFmtId="0" fontId="20" fillId="0" borderId="30" xfId="3" applyFont="1" applyBorder="1" applyAlignment="1">
      <alignment horizontal="center" vertical="center"/>
    </xf>
  </cellXfs>
  <cellStyles count="16">
    <cellStyle name="Normal" xfId="0" builtinId="0"/>
    <cellStyle name="Normal 2" xfId="2"/>
    <cellStyle name="Normal 3" xfId="3"/>
    <cellStyle name="Normal 4" xfId="4"/>
    <cellStyle name="Normal 4 2" xfId="15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171450</xdr:rowOff>
    </xdr:from>
    <xdr:to>
      <xdr:col>1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485775" y="62579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30</xdr:row>
      <xdr:rowOff>180975</xdr:rowOff>
    </xdr:from>
    <xdr:to>
      <xdr:col>2</xdr:col>
      <xdr:colOff>545037</xdr:colOff>
      <xdr:row>30</xdr:row>
      <xdr:rowOff>182563</xdr:rowOff>
    </xdr:to>
    <xdr:cxnSp macro="">
      <xdr:nvCxnSpPr>
        <xdr:cNvPr id="3" name="Straight Connector 2"/>
        <xdr:cNvCxnSpPr/>
      </xdr:nvCxnSpPr>
      <xdr:spPr>
        <a:xfrm>
          <a:off x="3229500" y="6267450"/>
          <a:ext cx="162083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82</xdr:row>
      <xdr:rowOff>171450</xdr:rowOff>
    </xdr:from>
    <xdr:to>
      <xdr:col>1</xdr:col>
      <xdr:colOff>1318532</xdr:colOff>
      <xdr:row>82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82</xdr:row>
      <xdr:rowOff>180975</xdr:rowOff>
    </xdr:from>
    <xdr:to>
      <xdr:col>1</xdr:col>
      <xdr:colOff>4827200</xdr:colOff>
      <xdr:row>82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76</xdr:row>
      <xdr:rowOff>171450</xdr:rowOff>
    </xdr:from>
    <xdr:to>
      <xdr:col>2</xdr:col>
      <xdr:colOff>1495425</xdr:colOff>
      <xdr:row>76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0"/>
  <sheetViews>
    <sheetView showGridLines="0" tabSelected="1" view="pageBreakPreview" topLeftCell="C1" zoomScaleSheetLayoutView="100" workbookViewId="0">
      <selection activeCell="J2" sqref="J2"/>
    </sheetView>
  </sheetViews>
  <sheetFormatPr defaultRowHeight="15"/>
  <cols>
    <col min="1" max="1" width="6.28515625" style="254" bestFit="1" customWidth="1"/>
    <col min="2" max="2" width="13.140625" style="254" customWidth="1"/>
    <col min="3" max="3" width="17.85546875" style="254" customWidth="1"/>
    <col min="4" max="4" width="15.140625" style="254" customWidth="1"/>
    <col min="5" max="5" width="24.5703125" style="254" customWidth="1"/>
    <col min="6" max="8" width="19.140625" style="255" customWidth="1"/>
    <col min="9" max="9" width="16.42578125" style="254" bestFit="1" customWidth="1"/>
    <col min="10" max="10" width="17.42578125" style="254" customWidth="1"/>
    <col min="11" max="11" width="13.140625" style="254" bestFit="1" customWidth="1"/>
    <col min="12" max="12" width="15.28515625" style="254" customWidth="1"/>
    <col min="13" max="16384" width="9.140625" style="254"/>
  </cols>
  <sheetData>
    <row r="1" spans="1:12" s="265" customFormat="1">
      <c r="A1" s="331" t="s">
        <v>289</v>
      </c>
      <c r="B1" s="319"/>
      <c r="C1" s="319"/>
      <c r="D1" s="319"/>
      <c r="E1" s="320"/>
      <c r="F1" s="314"/>
      <c r="G1" s="320"/>
      <c r="H1" s="330"/>
      <c r="I1" s="319"/>
      <c r="J1" s="320"/>
      <c r="K1" s="320"/>
      <c r="L1" s="329" t="s">
        <v>97</v>
      </c>
    </row>
    <row r="2" spans="1:12" s="265" customFormat="1">
      <c r="A2" s="328" t="s">
        <v>128</v>
      </c>
      <c r="B2" s="319"/>
      <c r="C2" s="319"/>
      <c r="D2" s="319"/>
      <c r="E2" s="320"/>
      <c r="F2" s="314"/>
      <c r="G2" s="320"/>
      <c r="H2" s="327"/>
      <c r="I2" s="319"/>
      <c r="J2" s="320"/>
      <c r="K2" s="320"/>
      <c r="L2" s="388" t="s">
        <v>478</v>
      </c>
    </row>
    <row r="3" spans="1:12" s="265" customFormat="1">
      <c r="A3" s="326"/>
      <c r="B3" s="319"/>
      <c r="C3" s="325"/>
      <c r="D3" s="324"/>
      <c r="E3" s="320"/>
      <c r="F3" s="323"/>
      <c r="G3" s="320"/>
      <c r="H3" s="320"/>
      <c r="I3" s="314"/>
      <c r="J3" s="319"/>
      <c r="K3" s="319"/>
      <c r="L3" s="318"/>
    </row>
    <row r="4" spans="1:12" s="265" customFormat="1">
      <c r="A4" s="352" t="s">
        <v>257</v>
      </c>
      <c r="B4" s="314"/>
      <c r="C4" s="314"/>
      <c r="D4" s="361"/>
      <c r="E4" s="362"/>
      <c r="F4" s="321"/>
      <c r="G4" s="320"/>
      <c r="H4" s="363"/>
      <c r="I4" s="362"/>
      <c r="J4" s="319"/>
      <c r="K4" s="320"/>
      <c r="L4" s="318"/>
    </row>
    <row r="5" spans="1:12" s="265" customFormat="1" ht="15.75" thickBot="1">
      <c r="A5" s="353" t="s">
        <v>477</v>
      </c>
      <c r="B5" s="12"/>
      <c r="C5" s="322"/>
      <c r="D5" s="320"/>
      <c r="E5" s="416"/>
      <c r="F5" s="321"/>
      <c r="G5" s="321"/>
      <c r="H5" s="321"/>
      <c r="I5" s="320"/>
      <c r="J5" s="319"/>
      <c r="K5" s="319"/>
      <c r="L5" s="318"/>
    </row>
    <row r="6" spans="1:12" ht="15.75" thickBot="1">
      <c r="A6" s="317"/>
      <c r="B6" s="316"/>
      <c r="C6" s="315"/>
      <c r="D6" s="315"/>
      <c r="E6" s="315"/>
      <c r="F6" s="314"/>
      <c r="G6" s="314"/>
      <c r="H6" s="314"/>
      <c r="I6" s="480" t="s">
        <v>405</v>
      </c>
      <c r="J6" s="481"/>
      <c r="K6" s="482"/>
      <c r="L6" s="313"/>
    </row>
    <row r="7" spans="1:12" s="301" customFormat="1" ht="51.75" thickBot="1">
      <c r="A7" s="312" t="s">
        <v>64</v>
      </c>
      <c r="B7" s="311" t="s">
        <v>129</v>
      </c>
      <c r="C7" s="311" t="s">
        <v>404</v>
      </c>
      <c r="D7" s="310" t="s">
        <v>263</v>
      </c>
      <c r="E7" s="309" t="s">
        <v>403</v>
      </c>
      <c r="F7" s="308" t="s">
        <v>402</v>
      </c>
      <c r="G7" s="307" t="s">
        <v>216</v>
      </c>
      <c r="H7" s="306" t="s">
        <v>213</v>
      </c>
      <c r="I7" s="305" t="s">
        <v>401</v>
      </c>
      <c r="J7" s="304" t="s">
        <v>260</v>
      </c>
      <c r="K7" s="303" t="s">
        <v>217</v>
      </c>
      <c r="L7" s="302" t="s">
        <v>218</v>
      </c>
    </row>
    <row r="8" spans="1:12" s="295" customFormat="1" ht="15.75" thickBot="1">
      <c r="A8" s="299">
        <v>1</v>
      </c>
      <c r="B8" s="298">
        <v>2</v>
      </c>
      <c r="C8" s="300">
        <v>3</v>
      </c>
      <c r="D8" s="300">
        <v>4</v>
      </c>
      <c r="E8" s="299">
        <v>5</v>
      </c>
      <c r="F8" s="298">
        <v>6</v>
      </c>
      <c r="G8" s="300">
        <v>7</v>
      </c>
      <c r="H8" s="298">
        <v>8</v>
      </c>
      <c r="I8" s="299">
        <v>9</v>
      </c>
      <c r="J8" s="298">
        <v>10</v>
      </c>
      <c r="K8" s="297">
        <v>11</v>
      </c>
      <c r="L8" s="296">
        <v>12</v>
      </c>
    </row>
    <row r="9" spans="1:12">
      <c r="A9" s="294">
        <v>1</v>
      </c>
      <c r="B9" s="285"/>
      <c r="C9" s="284"/>
      <c r="D9" s="293"/>
      <c r="E9" s="292"/>
      <c r="F9" s="281"/>
      <c r="G9" s="291"/>
      <c r="H9" s="291"/>
      <c r="I9" s="290"/>
      <c r="J9" s="289"/>
      <c r="K9" s="288"/>
      <c r="L9" s="287"/>
    </row>
    <row r="10" spans="1:12">
      <c r="A10" s="286">
        <v>2</v>
      </c>
      <c r="B10" s="285"/>
      <c r="C10" s="284"/>
      <c r="D10" s="283"/>
      <c r="E10" s="282"/>
      <c r="F10" s="281"/>
      <c r="G10" s="281"/>
      <c r="H10" s="281"/>
      <c r="I10" s="280"/>
      <c r="J10" s="279"/>
      <c r="K10" s="278"/>
      <c r="L10" s="277"/>
    </row>
    <row r="11" spans="1:12">
      <c r="A11" s="286">
        <v>3</v>
      </c>
      <c r="B11" s="285"/>
      <c r="C11" s="284"/>
      <c r="D11" s="283"/>
      <c r="E11" s="282"/>
      <c r="F11" s="321"/>
      <c r="G11" s="281"/>
      <c r="H11" s="281"/>
      <c r="I11" s="280"/>
      <c r="J11" s="279"/>
      <c r="K11" s="278"/>
      <c r="L11" s="277"/>
    </row>
    <row r="12" spans="1:12">
      <c r="A12" s="286">
        <v>4</v>
      </c>
      <c r="B12" s="285"/>
      <c r="C12" s="284"/>
      <c r="D12" s="283"/>
      <c r="E12" s="282"/>
      <c r="F12" s="281"/>
      <c r="G12" s="281"/>
      <c r="H12" s="281"/>
      <c r="I12" s="280"/>
      <c r="J12" s="279"/>
      <c r="K12" s="278"/>
      <c r="L12" s="277"/>
    </row>
    <row r="13" spans="1:12">
      <c r="A13" s="286">
        <v>5</v>
      </c>
      <c r="B13" s="285"/>
      <c r="C13" s="284"/>
      <c r="D13" s="283"/>
      <c r="E13" s="282"/>
      <c r="F13" s="281"/>
      <c r="G13" s="281"/>
      <c r="H13" s="281"/>
      <c r="I13" s="280"/>
      <c r="J13" s="279"/>
      <c r="K13" s="278"/>
      <c r="L13" s="277"/>
    </row>
    <row r="14" spans="1:12">
      <c r="A14" s="286">
        <v>6</v>
      </c>
      <c r="B14" s="285"/>
      <c r="C14" s="284"/>
      <c r="D14" s="283"/>
      <c r="E14" s="282"/>
      <c r="F14" s="281"/>
      <c r="G14" s="281"/>
      <c r="H14" s="281"/>
      <c r="I14" s="280"/>
      <c r="J14" s="279"/>
      <c r="K14" s="278"/>
      <c r="L14" s="277"/>
    </row>
    <row r="15" spans="1:12">
      <c r="A15" s="286">
        <v>7</v>
      </c>
      <c r="B15" s="285"/>
      <c r="C15" s="284"/>
      <c r="D15" s="283"/>
      <c r="E15" s="282"/>
      <c r="F15" s="281"/>
      <c r="G15" s="281"/>
      <c r="H15" s="281"/>
      <c r="I15" s="280"/>
      <c r="J15" s="279"/>
      <c r="K15" s="278"/>
      <c r="L15" s="277"/>
    </row>
    <row r="16" spans="1:12">
      <c r="A16" s="286">
        <v>8</v>
      </c>
      <c r="B16" s="285"/>
      <c r="C16" s="284"/>
      <c r="D16" s="283"/>
      <c r="E16" s="282"/>
      <c r="F16" s="281"/>
      <c r="G16" s="281"/>
      <c r="H16" s="281"/>
      <c r="I16" s="280"/>
      <c r="J16" s="279"/>
      <c r="K16" s="278"/>
      <c r="L16" s="277"/>
    </row>
    <row r="17" spans="1:12">
      <c r="A17" s="286">
        <v>9</v>
      </c>
      <c r="B17" s="285"/>
      <c r="C17" s="284"/>
      <c r="D17" s="283"/>
      <c r="E17" s="282"/>
      <c r="F17" s="281"/>
      <c r="G17" s="281"/>
      <c r="H17" s="281"/>
      <c r="I17" s="280"/>
      <c r="J17" s="279"/>
      <c r="K17" s="278"/>
      <c r="L17" s="277"/>
    </row>
    <row r="18" spans="1:12">
      <c r="A18" s="286">
        <v>10</v>
      </c>
      <c r="B18" s="285"/>
      <c r="C18" s="284"/>
      <c r="D18" s="283"/>
      <c r="E18" s="282"/>
      <c r="F18" s="281"/>
      <c r="G18" s="281"/>
      <c r="H18" s="281"/>
      <c r="I18" s="280"/>
      <c r="J18" s="279"/>
      <c r="K18" s="278"/>
      <c r="L18" s="277"/>
    </row>
    <row r="19" spans="1:12">
      <c r="A19" s="286">
        <v>11</v>
      </c>
      <c r="B19" s="285"/>
      <c r="C19" s="284"/>
      <c r="D19" s="283"/>
      <c r="E19" s="282"/>
      <c r="F19" s="281"/>
      <c r="G19" s="281"/>
      <c r="H19" s="281"/>
      <c r="I19" s="280"/>
      <c r="J19" s="279"/>
      <c r="K19" s="278"/>
      <c r="L19" s="277"/>
    </row>
    <row r="20" spans="1:12">
      <c r="A20" s="286">
        <v>12</v>
      </c>
      <c r="B20" s="285"/>
      <c r="C20" s="284"/>
      <c r="D20" s="283"/>
      <c r="E20" s="282"/>
      <c r="F20" s="281"/>
      <c r="G20" s="281"/>
      <c r="H20" s="281"/>
      <c r="I20" s="280"/>
      <c r="J20" s="279"/>
      <c r="K20" s="278"/>
      <c r="L20" s="277"/>
    </row>
    <row r="21" spans="1:12">
      <c r="A21" s="286">
        <v>13</v>
      </c>
      <c r="B21" s="285"/>
      <c r="C21" s="284"/>
      <c r="D21" s="283"/>
      <c r="E21" s="282"/>
      <c r="F21" s="281"/>
      <c r="G21" s="281"/>
      <c r="H21" s="281"/>
      <c r="I21" s="280"/>
      <c r="J21" s="279"/>
      <c r="K21" s="278"/>
      <c r="L21" s="277"/>
    </row>
    <row r="22" spans="1:12">
      <c r="A22" s="286">
        <v>14</v>
      </c>
      <c r="B22" s="285"/>
      <c r="C22" s="284"/>
      <c r="D22" s="283"/>
      <c r="E22" s="282"/>
      <c r="F22" s="281"/>
      <c r="G22" s="281"/>
      <c r="H22" s="281"/>
      <c r="I22" s="280"/>
      <c r="J22" s="279"/>
      <c r="K22" s="278"/>
      <c r="L22" s="277"/>
    </row>
    <row r="23" spans="1:12">
      <c r="A23" s="286">
        <v>15</v>
      </c>
      <c r="B23" s="285"/>
      <c r="C23" s="284"/>
      <c r="D23" s="283"/>
      <c r="E23" s="282"/>
      <c r="F23" s="281"/>
      <c r="G23" s="281"/>
      <c r="H23" s="281"/>
      <c r="I23" s="280"/>
      <c r="J23" s="279"/>
      <c r="K23" s="278"/>
      <c r="L23" s="277"/>
    </row>
    <row r="24" spans="1:12">
      <c r="A24" s="286">
        <v>16</v>
      </c>
      <c r="B24" s="285"/>
      <c r="C24" s="284"/>
      <c r="D24" s="283"/>
      <c r="E24" s="282"/>
      <c r="F24" s="281"/>
      <c r="G24" s="281"/>
      <c r="H24" s="281"/>
      <c r="I24" s="280"/>
      <c r="J24" s="279"/>
      <c r="K24" s="278"/>
      <c r="L24" s="277"/>
    </row>
    <row r="25" spans="1:12">
      <c r="A25" s="286">
        <v>17</v>
      </c>
      <c r="B25" s="285"/>
      <c r="C25" s="284"/>
      <c r="D25" s="283"/>
      <c r="E25" s="282"/>
      <c r="F25" s="281"/>
      <c r="G25" s="281"/>
      <c r="H25" s="281"/>
      <c r="I25" s="280"/>
      <c r="J25" s="279"/>
      <c r="K25" s="278"/>
      <c r="L25" s="277"/>
    </row>
    <row r="26" spans="1:12">
      <c r="A26" s="286">
        <v>18</v>
      </c>
      <c r="B26" s="285"/>
      <c r="C26" s="284"/>
      <c r="D26" s="283"/>
      <c r="E26" s="282"/>
      <c r="F26" s="281"/>
      <c r="G26" s="281"/>
      <c r="H26" s="281"/>
      <c r="I26" s="280"/>
      <c r="J26" s="279"/>
      <c r="K26" s="278"/>
      <c r="L26" s="277"/>
    </row>
    <row r="27" spans="1:12">
      <c r="A27" s="286">
        <v>19</v>
      </c>
      <c r="B27" s="285"/>
      <c r="C27" s="284"/>
      <c r="D27" s="283"/>
      <c r="E27" s="282"/>
      <c r="F27" s="281"/>
      <c r="G27" s="281"/>
      <c r="H27" s="281"/>
      <c r="I27" s="280"/>
      <c r="J27" s="279"/>
      <c r="K27" s="278"/>
      <c r="L27" s="277"/>
    </row>
    <row r="28" spans="1:12" ht="15.75" thickBot="1">
      <c r="A28" s="276" t="s">
        <v>259</v>
      </c>
      <c r="B28" s="275"/>
      <c r="C28" s="274"/>
      <c r="D28" s="273"/>
      <c r="E28" s="272"/>
      <c r="F28" s="271"/>
      <c r="G28" s="271"/>
      <c r="H28" s="271"/>
      <c r="I28" s="270"/>
      <c r="J28" s="269"/>
      <c r="K28" s="268"/>
      <c r="L28" s="267"/>
    </row>
    <row r="29" spans="1:12">
      <c r="A29" s="257"/>
      <c r="B29" s="258"/>
      <c r="C29" s="257"/>
      <c r="D29" s="258"/>
      <c r="E29" s="257"/>
      <c r="F29" s="258"/>
      <c r="G29" s="257"/>
      <c r="H29" s="258"/>
      <c r="I29" s="257"/>
      <c r="J29" s="258"/>
      <c r="K29" s="257"/>
      <c r="L29" s="258"/>
    </row>
    <row r="30" spans="1:12">
      <c r="A30" s="257"/>
      <c r="B30" s="264"/>
      <c r="C30" s="257"/>
      <c r="D30" s="264"/>
      <c r="E30" s="257"/>
      <c r="F30" s="264"/>
      <c r="G30" s="257"/>
      <c r="H30" s="264"/>
      <c r="I30" s="257"/>
      <c r="J30" s="264"/>
      <c r="K30" s="257"/>
      <c r="L30" s="264"/>
    </row>
    <row r="31" spans="1:12" s="265" customFormat="1">
      <c r="A31" s="479" t="s">
        <v>375</v>
      </c>
      <c r="B31" s="479"/>
      <c r="C31" s="479"/>
      <c r="D31" s="479"/>
      <c r="E31" s="479"/>
      <c r="F31" s="479"/>
      <c r="G31" s="479"/>
      <c r="H31" s="479"/>
      <c r="I31" s="479"/>
      <c r="J31" s="479"/>
      <c r="K31" s="479"/>
      <c r="L31" s="479"/>
    </row>
    <row r="32" spans="1:12" s="266" customFormat="1" ht="12.75">
      <c r="A32" s="479" t="s">
        <v>400</v>
      </c>
      <c r="B32" s="479"/>
      <c r="C32" s="479"/>
      <c r="D32" s="479"/>
      <c r="E32" s="479"/>
      <c r="F32" s="479"/>
      <c r="G32" s="479"/>
      <c r="H32" s="479"/>
      <c r="I32" s="479"/>
      <c r="J32" s="479"/>
      <c r="K32" s="479"/>
      <c r="L32" s="479"/>
    </row>
    <row r="33" spans="1:12" s="266" customFormat="1" ht="12.75">
      <c r="A33" s="479"/>
      <c r="B33" s="479"/>
      <c r="C33" s="479"/>
      <c r="D33" s="479"/>
      <c r="E33" s="479"/>
      <c r="F33" s="479"/>
      <c r="G33" s="479"/>
      <c r="H33" s="479"/>
      <c r="I33" s="479"/>
      <c r="J33" s="479"/>
      <c r="K33" s="479"/>
      <c r="L33" s="479"/>
    </row>
    <row r="34" spans="1:12" s="265" customFormat="1">
      <c r="A34" s="479" t="s">
        <v>399</v>
      </c>
      <c r="B34" s="479"/>
      <c r="C34" s="479"/>
      <c r="D34" s="479"/>
      <c r="E34" s="479"/>
      <c r="F34" s="479"/>
      <c r="G34" s="479"/>
      <c r="H34" s="479"/>
      <c r="I34" s="479"/>
      <c r="J34" s="479"/>
      <c r="K34" s="479"/>
      <c r="L34" s="479"/>
    </row>
    <row r="35" spans="1:12" s="265" customFormat="1">
      <c r="A35" s="479"/>
      <c r="B35" s="479"/>
      <c r="C35" s="479"/>
      <c r="D35" s="479"/>
      <c r="E35" s="479"/>
      <c r="F35" s="479"/>
      <c r="G35" s="479"/>
      <c r="H35" s="479"/>
      <c r="I35" s="479"/>
      <c r="J35" s="479"/>
      <c r="K35" s="479"/>
      <c r="L35" s="479"/>
    </row>
    <row r="36" spans="1:12" s="265" customFormat="1">
      <c r="A36" s="479" t="s">
        <v>398</v>
      </c>
      <c r="B36" s="479"/>
      <c r="C36" s="479"/>
      <c r="D36" s="479"/>
      <c r="E36" s="479"/>
      <c r="F36" s="479"/>
      <c r="G36" s="479"/>
      <c r="H36" s="479"/>
      <c r="I36" s="479"/>
      <c r="J36" s="479"/>
      <c r="K36" s="479"/>
      <c r="L36" s="479"/>
    </row>
    <row r="37" spans="1:12" s="265" customFormat="1">
      <c r="A37" s="257"/>
      <c r="B37" s="258"/>
      <c r="C37" s="257"/>
      <c r="D37" s="258"/>
      <c r="E37" s="257"/>
      <c r="F37" s="258"/>
      <c r="G37" s="257"/>
      <c r="H37" s="258"/>
      <c r="I37" s="257"/>
      <c r="J37" s="258"/>
      <c r="K37" s="257"/>
      <c r="L37" s="258"/>
    </row>
    <row r="38" spans="1:12" s="265" customFormat="1">
      <c r="A38" s="257"/>
      <c r="B38" s="264"/>
      <c r="C38" s="257"/>
      <c r="D38" s="264"/>
      <c r="E38" s="257"/>
      <c r="F38" s="264"/>
      <c r="G38" s="257"/>
      <c r="H38" s="264"/>
      <c r="I38" s="257"/>
      <c r="J38" s="264"/>
      <c r="K38" s="257"/>
      <c r="L38" s="264"/>
    </row>
    <row r="39" spans="1:12" s="265" customFormat="1">
      <c r="A39" s="257"/>
      <c r="B39" s="258"/>
      <c r="C39" s="257"/>
      <c r="D39" s="258"/>
      <c r="E39" s="257"/>
      <c r="F39" s="258"/>
      <c r="G39" s="257"/>
      <c r="H39" s="258"/>
      <c r="I39" s="257"/>
      <c r="J39" s="258"/>
      <c r="K39" s="257"/>
      <c r="L39" s="258"/>
    </row>
    <row r="40" spans="1:12">
      <c r="A40" s="257"/>
      <c r="B40" s="264"/>
      <c r="C40" s="257"/>
      <c r="D40" s="264"/>
      <c r="E40" s="257"/>
      <c r="F40" s="264"/>
      <c r="G40" s="257"/>
      <c r="H40" s="264"/>
      <c r="I40" s="257"/>
      <c r="J40" s="264"/>
      <c r="K40" s="257"/>
      <c r="L40" s="264"/>
    </row>
    <row r="41" spans="1:12" s="259" customFormat="1">
      <c r="A41" s="485" t="s">
        <v>96</v>
      </c>
      <c r="B41" s="485"/>
      <c r="C41" s="258"/>
      <c r="D41" s="257"/>
      <c r="E41" s="258"/>
      <c r="F41" s="258"/>
      <c r="G41" s="257"/>
      <c r="H41" s="258"/>
      <c r="I41" s="258"/>
      <c r="J41" s="257"/>
      <c r="K41" s="258"/>
      <c r="L41" s="257"/>
    </row>
    <row r="42" spans="1:12" s="259" customFormat="1">
      <c r="A42" s="258"/>
      <c r="B42" s="257"/>
      <c r="C42" s="262"/>
      <c r="D42" s="263"/>
      <c r="E42" s="262"/>
      <c r="F42" s="258"/>
      <c r="G42" s="257"/>
      <c r="H42" s="261"/>
      <c r="I42" s="258"/>
      <c r="J42" s="257"/>
      <c r="K42" s="258"/>
      <c r="L42" s="257"/>
    </row>
    <row r="43" spans="1:12" s="259" customFormat="1" ht="15" customHeight="1">
      <c r="A43" s="258"/>
      <c r="B43" s="257"/>
      <c r="C43" s="478" t="s">
        <v>251</v>
      </c>
      <c r="D43" s="478"/>
      <c r="E43" s="478"/>
      <c r="F43" s="258"/>
      <c r="G43" s="257"/>
      <c r="H43" s="483" t="s">
        <v>397</v>
      </c>
      <c r="I43" s="260"/>
      <c r="J43" s="257"/>
      <c r="K43" s="258"/>
      <c r="L43" s="257"/>
    </row>
    <row r="44" spans="1:12" s="259" customFormat="1">
      <c r="A44" s="258"/>
      <c r="B44" s="257"/>
      <c r="C44" s="258"/>
      <c r="D44" s="257"/>
      <c r="E44" s="258"/>
      <c r="F44" s="258"/>
      <c r="G44" s="257"/>
      <c r="H44" s="484"/>
      <c r="I44" s="260"/>
      <c r="J44" s="257"/>
      <c r="K44" s="258"/>
      <c r="L44" s="257"/>
    </row>
    <row r="45" spans="1:12" s="256" customFormat="1">
      <c r="A45" s="258"/>
      <c r="B45" s="257"/>
      <c r="C45" s="478" t="s">
        <v>127</v>
      </c>
      <c r="D45" s="478"/>
      <c r="E45" s="478"/>
      <c r="F45" s="258"/>
      <c r="G45" s="257"/>
      <c r="H45" s="258"/>
      <c r="I45" s="258"/>
      <c r="J45" s="257"/>
      <c r="K45" s="258"/>
      <c r="L45" s="257"/>
    </row>
    <row r="46" spans="1:12" s="256" customFormat="1">
      <c r="E46" s="254"/>
    </row>
    <row r="47" spans="1:12" s="256" customFormat="1">
      <c r="E47" s="254"/>
    </row>
    <row r="48" spans="1:12" s="256" customFormat="1">
      <c r="E48" s="254"/>
    </row>
    <row r="49" spans="5:5" s="256" customFormat="1">
      <c r="E49" s="254"/>
    </row>
    <row r="50" spans="5:5" s="256" customFormat="1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3"/>
  <sheetViews>
    <sheetView topLeftCell="C7" zoomScaleSheetLayoutView="80" workbookViewId="0">
      <selection activeCell="C18" sqref="A18:XFD32"/>
    </sheetView>
  </sheetViews>
  <sheetFormatPr defaultRowHeight="12.75"/>
  <cols>
    <col min="1" max="1" width="5.42578125" style="178" customWidth="1"/>
    <col min="2" max="2" width="20" style="178" customWidth="1"/>
    <col min="3" max="3" width="27.5703125" style="178" customWidth="1"/>
    <col min="4" max="4" width="21.140625" style="178" customWidth="1"/>
    <col min="5" max="5" width="16.85546875" style="178" customWidth="1"/>
    <col min="6" max="6" width="17.140625" style="178" customWidth="1"/>
    <col min="7" max="7" width="14.5703125" style="178" customWidth="1"/>
    <col min="8" max="8" width="12.42578125" style="178" customWidth="1"/>
    <col min="9" max="9" width="17.28515625" style="178" customWidth="1"/>
    <col min="10" max="10" width="16.28515625" style="178" customWidth="1"/>
    <col min="11" max="11" width="15.5703125" style="178" customWidth="1"/>
    <col min="12" max="12" width="17.7109375" style="431" customWidth="1"/>
    <col min="13" max="13" width="12.85546875" style="178" customWidth="1"/>
    <col min="14" max="16384" width="9.140625" style="178"/>
  </cols>
  <sheetData>
    <row r="2" spans="1:13" ht="15">
      <c r="A2" s="493" t="s">
        <v>412</v>
      </c>
      <c r="B2" s="493"/>
      <c r="C2" s="493"/>
      <c r="D2" s="493"/>
      <c r="E2" s="493"/>
      <c r="F2" s="334"/>
      <c r="G2" s="75"/>
      <c r="H2" s="75"/>
      <c r="I2" s="75"/>
      <c r="J2" s="75"/>
      <c r="K2" s="252"/>
      <c r="L2" s="425"/>
      <c r="M2" s="253" t="s">
        <v>97</v>
      </c>
    </row>
    <row r="3" spans="1:13" ht="15">
      <c r="A3" s="74" t="s">
        <v>128</v>
      </c>
      <c r="B3" s="74"/>
      <c r="C3" s="72"/>
      <c r="D3" s="75"/>
      <c r="E3" s="75"/>
      <c r="F3" s="75"/>
      <c r="G3" s="75"/>
      <c r="H3" s="75"/>
      <c r="I3" s="75"/>
      <c r="J3" s="75"/>
      <c r="K3" s="252"/>
      <c r="L3" s="491" t="str">
        <f>'ფორმა N1'!L2</f>
        <v>10/22/17-11/12/17</v>
      </c>
      <c r="M3" s="491"/>
    </row>
    <row r="4" spans="1:13" ht="15">
      <c r="A4" s="74"/>
      <c r="B4" s="74"/>
      <c r="C4" s="74"/>
      <c r="D4" s="72"/>
      <c r="E4" s="72"/>
      <c r="F4" s="72"/>
      <c r="G4" s="72"/>
      <c r="H4" s="72"/>
      <c r="I4" s="72"/>
      <c r="J4" s="72"/>
      <c r="K4" s="252"/>
      <c r="L4" s="426"/>
      <c r="M4" s="252"/>
    </row>
    <row r="5" spans="1:13" ht="15">
      <c r="A5" s="75" t="s">
        <v>257</v>
      </c>
      <c r="B5" s="75"/>
      <c r="C5" s="75"/>
      <c r="D5" s="75"/>
      <c r="E5" s="75"/>
      <c r="F5" s="75"/>
      <c r="G5" s="75"/>
      <c r="H5" s="75"/>
      <c r="I5" s="75"/>
      <c r="J5" s="75"/>
      <c r="K5" s="74"/>
      <c r="L5" s="427"/>
      <c r="M5" s="74"/>
    </row>
    <row r="6" spans="1:13" ht="15">
      <c r="A6" s="78" t="str">
        <f>'ფორმა N1'!A5</f>
        <v>დავით თარხან-მოურავი ირმა ინაშვილი საქართველოს პატრიოტთა ალიანსი</v>
      </c>
      <c r="B6" s="78"/>
      <c r="C6" s="78"/>
      <c r="D6" s="78"/>
      <c r="E6" s="78"/>
      <c r="F6" s="78"/>
      <c r="G6" s="78"/>
      <c r="H6" s="78"/>
      <c r="I6" s="78"/>
      <c r="J6" s="78"/>
      <c r="K6" s="79"/>
      <c r="L6" s="427"/>
    </row>
    <row r="7" spans="1:13" ht="15">
      <c r="A7" s="75"/>
      <c r="B7" s="75"/>
      <c r="C7" s="75"/>
      <c r="D7" s="75"/>
      <c r="E7" s="75"/>
      <c r="F7" s="75"/>
      <c r="G7" s="75"/>
      <c r="H7" s="75"/>
      <c r="I7" s="75"/>
      <c r="J7" s="75"/>
      <c r="K7" s="74"/>
      <c r="L7" s="427"/>
      <c r="M7" s="74"/>
    </row>
    <row r="8" spans="1:13" ht="15">
      <c r="A8" s="251"/>
      <c r="B8" s="360"/>
      <c r="C8" s="251"/>
      <c r="D8" s="251"/>
      <c r="E8" s="251"/>
      <c r="F8" s="251"/>
      <c r="G8" s="251"/>
      <c r="H8" s="251"/>
      <c r="I8" s="251"/>
      <c r="J8" s="251"/>
      <c r="K8" s="76"/>
      <c r="L8" s="425"/>
      <c r="M8" s="76"/>
    </row>
    <row r="9" spans="1:13" ht="45">
      <c r="A9" s="88" t="s">
        <v>64</v>
      </c>
      <c r="B9" s="88" t="s">
        <v>475</v>
      </c>
      <c r="C9" s="88" t="s">
        <v>413</v>
      </c>
      <c r="D9" s="88" t="s">
        <v>414</v>
      </c>
      <c r="E9" s="88" t="s">
        <v>415</v>
      </c>
      <c r="F9" s="88" t="s">
        <v>416</v>
      </c>
      <c r="G9" s="88" t="s">
        <v>417</v>
      </c>
      <c r="H9" s="88" t="s">
        <v>418</v>
      </c>
      <c r="I9" s="88" t="s">
        <v>419</v>
      </c>
      <c r="J9" s="88" t="s">
        <v>420</v>
      </c>
      <c r="K9" s="88" t="s">
        <v>421</v>
      </c>
      <c r="L9" s="428" t="s">
        <v>422</v>
      </c>
      <c r="M9" s="88" t="s">
        <v>299</v>
      </c>
    </row>
    <row r="10" spans="1:13" ht="78.75" customHeight="1">
      <c r="A10" s="96">
        <v>1</v>
      </c>
      <c r="B10" s="422">
        <v>42969</v>
      </c>
      <c r="C10" s="335" t="s">
        <v>631</v>
      </c>
      <c r="D10" s="417" t="s">
        <v>626</v>
      </c>
      <c r="E10" s="431">
        <v>200179145</v>
      </c>
      <c r="F10" s="420" t="s">
        <v>634</v>
      </c>
      <c r="G10" s="96"/>
      <c r="H10" s="96"/>
      <c r="I10" s="96"/>
      <c r="J10" s="96"/>
      <c r="K10" s="4"/>
      <c r="L10" s="429">
        <v>2212</v>
      </c>
      <c r="M10" s="96"/>
    </row>
    <row r="11" spans="1:13" ht="76.5">
      <c r="A11" s="96">
        <v>2</v>
      </c>
      <c r="B11" s="412"/>
      <c r="C11" s="335" t="s">
        <v>633</v>
      </c>
      <c r="D11" s="421" t="s">
        <v>627</v>
      </c>
      <c r="E11" s="85">
        <v>404385465</v>
      </c>
      <c r="F11" s="420" t="s">
        <v>634</v>
      </c>
      <c r="G11" s="96"/>
      <c r="H11" s="96"/>
      <c r="I11" s="96"/>
      <c r="J11" s="96"/>
      <c r="K11" s="4"/>
      <c r="L11" s="430">
        <v>38000</v>
      </c>
      <c r="M11" s="96"/>
    </row>
    <row r="12" spans="1:13" ht="76.5">
      <c r="A12" s="96">
        <v>3</v>
      </c>
      <c r="B12" s="412"/>
      <c r="C12" s="335" t="s">
        <v>631</v>
      </c>
      <c r="D12" s="417" t="s">
        <v>628</v>
      </c>
      <c r="E12" s="85">
        <v>404404122</v>
      </c>
      <c r="F12" s="420" t="s">
        <v>634</v>
      </c>
      <c r="G12" s="85"/>
      <c r="H12" s="85"/>
      <c r="I12" s="85"/>
      <c r="J12" s="85"/>
      <c r="K12" s="4"/>
      <c r="L12" s="430">
        <v>6200</v>
      </c>
      <c r="M12" s="85"/>
    </row>
    <row r="13" spans="1:13" ht="76.5">
      <c r="A13" s="96">
        <v>4</v>
      </c>
      <c r="B13" s="412"/>
      <c r="C13" s="335" t="s">
        <v>631</v>
      </c>
      <c r="D13" s="421" t="s">
        <v>629</v>
      </c>
      <c r="E13" s="85">
        <v>205059185</v>
      </c>
      <c r="F13" s="420" t="s">
        <v>634</v>
      </c>
      <c r="G13" s="85"/>
      <c r="H13" s="85"/>
      <c r="I13" s="85"/>
      <c r="J13" s="85"/>
      <c r="K13" s="4"/>
      <c r="L13" s="430">
        <v>451.65</v>
      </c>
      <c r="M13" s="85"/>
    </row>
    <row r="14" spans="1:13" ht="76.5">
      <c r="A14" s="96">
        <v>5</v>
      </c>
      <c r="B14" s="422">
        <v>42977</v>
      </c>
      <c r="C14" s="335" t="s">
        <v>632</v>
      </c>
      <c r="D14" s="421" t="s">
        <v>630</v>
      </c>
      <c r="E14" s="419" t="s">
        <v>637</v>
      </c>
      <c r="F14" s="420" t="s">
        <v>634</v>
      </c>
      <c r="G14" s="85"/>
      <c r="H14" s="85"/>
      <c r="I14" s="85"/>
      <c r="J14" s="85"/>
      <c r="K14" s="4"/>
      <c r="L14" s="431">
        <v>593.5</v>
      </c>
      <c r="M14" s="85"/>
    </row>
    <row r="15" spans="1:13" ht="76.5">
      <c r="A15" s="96">
        <v>6</v>
      </c>
      <c r="B15" s="412"/>
      <c r="C15" s="335" t="s">
        <v>632</v>
      </c>
      <c r="D15" s="423" t="s">
        <v>635</v>
      </c>
      <c r="E15" s="424" t="s">
        <v>636</v>
      </c>
      <c r="F15" s="420" t="s">
        <v>634</v>
      </c>
      <c r="G15" s="85"/>
      <c r="H15" s="85"/>
      <c r="I15" s="85"/>
      <c r="J15" s="85"/>
      <c r="K15" s="4"/>
      <c r="L15" s="430">
        <v>280</v>
      </c>
      <c r="M15" s="85"/>
    </row>
    <row r="16" spans="1:13" ht="15">
      <c r="A16" s="96">
        <v>7</v>
      </c>
      <c r="B16" s="412"/>
      <c r="C16" s="335"/>
      <c r="D16" s="85"/>
      <c r="E16" s="85"/>
      <c r="F16" s="85"/>
      <c r="G16" s="85"/>
      <c r="H16" s="85"/>
      <c r="I16" s="85"/>
      <c r="J16" s="85"/>
      <c r="K16" s="4"/>
      <c r="L16" s="430"/>
      <c r="M16" s="85"/>
    </row>
    <row r="17" spans="1:13" ht="15">
      <c r="A17" s="96">
        <v>8</v>
      </c>
      <c r="B17" s="412"/>
      <c r="C17" s="335"/>
      <c r="D17" s="85"/>
      <c r="E17" s="85"/>
      <c r="F17" s="85"/>
      <c r="G17" s="85"/>
      <c r="H17" s="85"/>
      <c r="I17" s="85"/>
      <c r="J17" s="85"/>
      <c r="K17" s="4"/>
      <c r="L17" s="430"/>
      <c r="M17" s="85"/>
    </row>
    <row r="18" spans="1:13" ht="15">
      <c r="A18" s="96">
        <v>24</v>
      </c>
      <c r="B18" s="412"/>
      <c r="C18" s="335"/>
      <c r="D18" s="85"/>
      <c r="E18" s="85"/>
      <c r="F18" s="85"/>
      <c r="G18" s="85"/>
      <c r="H18" s="85"/>
      <c r="I18" s="85"/>
      <c r="J18" s="85"/>
      <c r="K18" s="4"/>
      <c r="L18" s="430"/>
      <c r="M18" s="85"/>
    </row>
    <row r="19" spans="1:13" ht="15">
      <c r="A19" s="85" t="s">
        <v>259</v>
      </c>
      <c r="B19" s="413"/>
      <c r="C19" s="335"/>
      <c r="D19" s="85"/>
      <c r="E19" s="85"/>
      <c r="F19" s="85"/>
      <c r="G19" s="85"/>
      <c r="H19" s="85"/>
      <c r="I19" s="85"/>
      <c r="J19" s="85"/>
      <c r="K19" s="4"/>
      <c r="L19" s="430"/>
      <c r="M19" s="85"/>
    </row>
    <row r="20" spans="1:13" ht="15">
      <c r="A20" s="85"/>
      <c r="B20" s="413"/>
      <c r="C20" s="335"/>
      <c r="D20" s="97"/>
      <c r="E20" s="97"/>
      <c r="F20" s="97"/>
      <c r="G20" s="97"/>
      <c r="H20" s="85"/>
      <c r="I20" s="85"/>
      <c r="J20" s="85"/>
      <c r="K20" s="85" t="s">
        <v>423</v>
      </c>
      <c r="L20" s="432">
        <f>SUM(L10:L19)</f>
        <v>47737.15</v>
      </c>
      <c r="M20" s="85"/>
    </row>
    <row r="21" spans="1:13" ht="15">
      <c r="A21" s="205"/>
      <c r="B21" s="205"/>
      <c r="C21" s="205"/>
      <c r="D21" s="205"/>
      <c r="E21" s="205"/>
      <c r="F21" s="205"/>
      <c r="G21" s="205"/>
      <c r="H21" s="205"/>
      <c r="I21" s="205"/>
      <c r="J21" s="205"/>
      <c r="K21" s="205"/>
      <c r="L21" s="206"/>
    </row>
    <row r="22" spans="1:13" ht="15">
      <c r="A22" s="206" t="s">
        <v>424</v>
      </c>
      <c r="B22" s="206"/>
      <c r="C22" s="206"/>
      <c r="D22" s="205"/>
      <c r="E22" s="205"/>
      <c r="F22" s="205"/>
      <c r="G22" s="205"/>
      <c r="H22" s="205"/>
      <c r="I22" s="205"/>
      <c r="J22" s="205"/>
      <c r="K22" s="205"/>
      <c r="L22" s="206"/>
    </row>
    <row r="23" spans="1:13" ht="15">
      <c r="A23" s="206" t="s">
        <v>425</v>
      </c>
      <c r="B23" s="206"/>
      <c r="C23" s="206"/>
      <c r="D23" s="205"/>
      <c r="E23" s="205"/>
      <c r="F23" s="205"/>
      <c r="G23" s="205"/>
      <c r="H23" s="205"/>
      <c r="I23" s="205"/>
      <c r="J23" s="205"/>
      <c r="K23" s="205"/>
      <c r="L23" s="206"/>
    </row>
    <row r="24" spans="1:13" ht="15">
      <c r="A24" s="194" t="s">
        <v>426</v>
      </c>
      <c r="B24" s="194"/>
      <c r="C24" s="206"/>
      <c r="D24" s="177"/>
      <c r="E24" s="177"/>
      <c r="F24" s="177"/>
      <c r="G24" s="177"/>
      <c r="H24" s="177"/>
      <c r="I24" s="177"/>
      <c r="J24" s="177"/>
      <c r="K24" s="177"/>
      <c r="L24" s="206"/>
    </row>
    <row r="25" spans="1:13" ht="15">
      <c r="A25" s="194" t="s">
        <v>427</v>
      </c>
      <c r="B25" s="194"/>
      <c r="C25" s="206"/>
      <c r="D25" s="177"/>
      <c r="E25" s="177"/>
      <c r="F25" s="177"/>
      <c r="G25" s="177"/>
      <c r="H25" s="177"/>
      <c r="I25" s="177"/>
      <c r="J25" s="177"/>
      <c r="K25" s="177"/>
      <c r="L25" s="206"/>
    </row>
    <row r="26" spans="1:13" ht="15" customHeight="1">
      <c r="A26" s="498" t="s">
        <v>442</v>
      </c>
      <c r="B26" s="498"/>
      <c r="C26" s="498"/>
      <c r="D26" s="498"/>
      <c r="E26" s="498"/>
      <c r="F26" s="498"/>
      <c r="G26" s="498"/>
      <c r="H26" s="498"/>
      <c r="I26" s="498"/>
      <c r="J26" s="498"/>
      <c r="K26" s="498"/>
      <c r="L26" s="498"/>
    </row>
    <row r="27" spans="1:13" ht="15" customHeight="1">
      <c r="A27" s="498"/>
      <c r="B27" s="498"/>
      <c r="C27" s="498"/>
      <c r="D27" s="498"/>
      <c r="E27" s="498"/>
      <c r="F27" s="498"/>
      <c r="G27" s="498"/>
      <c r="H27" s="498"/>
      <c r="I27" s="498"/>
      <c r="J27" s="498"/>
      <c r="K27" s="498"/>
      <c r="L27" s="498"/>
    </row>
    <row r="28" spans="1:13" ht="12.75" customHeight="1">
      <c r="A28" s="355"/>
      <c r="B28" s="355"/>
      <c r="C28" s="355"/>
      <c r="D28" s="355"/>
      <c r="E28" s="355"/>
      <c r="F28" s="355"/>
      <c r="G28" s="355"/>
      <c r="H28" s="355"/>
      <c r="I28" s="355"/>
      <c r="J28" s="355"/>
      <c r="K28" s="355"/>
      <c r="L28" s="433"/>
    </row>
    <row r="29" spans="1:13" ht="15">
      <c r="A29" s="494" t="s">
        <v>96</v>
      </c>
      <c r="B29" s="494"/>
      <c r="C29" s="494"/>
      <c r="D29" s="336"/>
      <c r="E29" s="337"/>
      <c r="F29" s="337"/>
      <c r="G29" s="336"/>
      <c r="H29" s="336"/>
      <c r="I29" s="336"/>
      <c r="J29" s="336"/>
      <c r="K29" s="336"/>
      <c r="L29" s="206"/>
    </row>
    <row r="30" spans="1:13" ht="15">
      <c r="A30" s="336"/>
      <c r="B30" s="336"/>
      <c r="C30" s="337"/>
      <c r="D30" s="336"/>
      <c r="E30" s="337"/>
      <c r="F30" s="337"/>
      <c r="G30" s="336"/>
      <c r="H30" s="336"/>
      <c r="I30" s="336"/>
      <c r="J30" s="336"/>
      <c r="K30" s="338"/>
      <c r="L30" s="206"/>
    </row>
    <row r="31" spans="1:13" ht="15" customHeight="1">
      <c r="A31" s="336"/>
      <c r="B31" s="336"/>
      <c r="C31" s="337"/>
      <c r="D31" s="495" t="s">
        <v>251</v>
      </c>
      <c r="E31" s="495"/>
      <c r="F31" s="339"/>
      <c r="G31" s="340"/>
      <c r="H31" s="496" t="s">
        <v>428</v>
      </c>
      <c r="I31" s="496"/>
      <c r="J31" s="496"/>
      <c r="K31" s="341"/>
      <c r="L31" s="206"/>
    </row>
    <row r="32" spans="1:13" ht="15">
      <c r="A32" s="336"/>
      <c r="B32" s="336"/>
      <c r="C32" s="337"/>
      <c r="D32" s="336"/>
      <c r="E32" s="337"/>
      <c r="F32" s="337"/>
      <c r="G32" s="336"/>
      <c r="H32" s="497"/>
      <c r="I32" s="497"/>
      <c r="J32" s="497"/>
      <c r="K32" s="341"/>
      <c r="L32" s="206"/>
    </row>
    <row r="33" spans="1:12" ht="15">
      <c r="A33" s="336"/>
      <c r="B33" s="336"/>
      <c r="C33" s="337"/>
      <c r="D33" s="492" t="s">
        <v>127</v>
      </c>
      <c r="E33" s="492"/>
      <c r="F33" s="339"/>
      <c r="G33" s="340"/>
      <c r="H33" s="336"/>
      <c r="I33" s="336"/>
      <c r="J33" s="336"/>
      <c r="K33" s="336"/>
      <c r="L33" s="206"/>
    </row>
  </sheetData>
  <mergeCells count="7">
    <mergeCell ref="D33:E33"/>
    <mergeCell ref="A2:E2"/>
    <mergeCell ref="L3:M3"/>
    <mergeCell ref="A29:C29"/>
    <mergeCell ref="D31:E31"/>
    <mergeCell ref="H31:J32"/>
    <mergeCell ref="A26:L27"/>
  </mergeCells>
  <dataValidations count="1">
    <dataValidation type="list" allowBlank="1" showInputMessage="1" showErrorMessage="1" sqref="C10:C20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4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93"/>
  <sheetViews>
    <sheetView showGridLines="0" zoomScaleSheetLayoutView="80" workbookViewId="0">
      <selection activeCell="G66" sqref="G66"/>
    </sheetView>
  </sheetViews>
  <sheetFormatPr defaultRowHeight="15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2" t="s">
        <v>212</v>
      </c>
      <c r="B1" s="119"/>
      <c r="C1" s="499" t="s">
        <v>186</v>
      </c>
      <c r="D1" s="499"/>
      <c r="E1" s="103"/>
    </row>
    <row r="2" spans="1:5">
      <c r="A2" s="74" t="s">
        <v>128</v>
      </c>
      <c r="B2" s="119"/>
      <c r="C2" s="75"/>
      <c r="D2" s="202" t="str">
        <f>'ფორმა N1'!L2</f>
        <v>10/22/17-11/12/17</v>
      </c>
      <c r="E2" s="103"/>
    </row>
    <row r="3" spans="1:5">
      <c r="A3" s="114"/>
      <c r="B3" s="119"/>
      <c r="C3" s="75"/>
      <c r="D3" s="75"/>
      <c r="E3" s="103"/>
    </row>
    <row r="4" spans="1:5">
      <c r="A4" s="74" t="str">
        <f>'ფორმა N2'!A4</f>
        <v>ანგარიშვალდებული პირის დასახელება:</v>
      </c>
      <c r="B4" s="74"/>
      <c r="C4" s="74"/>
      <c r="D4" s="74"/>
      <c r="E4" s="106"/>
    </row>
    <row r="5" spans="1:5">
      <c r="A5" s="117" t="str">
        <f>'ფორმა N1'!A5</f>
        <v>დავით თარხან-მოურავი ირმა ინაშვილი საქართველოს პატრიოტთა ალიანსი</v>
      </c>
      <c r="B5" s="118"/>
      <c r="C5" s="118"/>
      <c r="D5" s="59"/>
      <c r="E5" s="106"/>
    </row>
    <row r="6" spans="1:5">
      <c r="A6" s="75"/>
      <c r="B6" s="74"/>
      <c r="C6" s="74"/>
      <c r="D6" s="74"/>
      <c r="E6" s="106"/>
    </row>
    <row r="7" spans="1:5">
      <c r="A7" s="113"/>
      <c r="B7" s="120"/>
      <c r="C7" s="121"/>
      <c r="D7" s="121"/>
      <c r="E7" s="103"/>
    </row>
    <row r="8" spans="1:5" ht="45">
      <c r="A8" s="122" t="s">
        <v>101</v>
      </c>
      <c r="B8" s="122" t="s">
        <v>178</v>
      </c>
      <c r="C8" s="122" t="s">
        <v>286</v>
      </c>
      <c r="D8" s="122" t="s">
        <v>240</v>
      </c>
      <c r="E8" s="103"/>
    </row>
    <row r="9" spans="1:5">
      <c r="A9" s="49"/>
      <c r="B9" s="50"/>
      <c r="C9" s="151"/>
      <c r="D9" s="151"/>
      <c r="E9" s="103"/>
    </row>
    <row r="10" spans="1:5">
      <c r="A10" s="51" t="s">
        <v>179</v>
      </c>
      <c r="B10" s="52"/>
      <c r="C10" s="123">
        <f>SUM(C11,C34)</f>
        <v>492546.28</v>
      </c>
      <c r="D10" s="123">
        <f>SUM(D11,D34)</f>
        <v>64873.38</v>
      </c>
      <c r="E10" s="103"/>
    </row>
    <row r="11" spans="1:5">
      <c r="A11" s="53" t="s">
        <v>180</v>
      </c>
      <c r="B11" s="54"/>
      <c r="C11" s="83">
        <f>SUM(C12:C32)</f>
        <v>385368.07</v>
      </c>
      <c r="D11" s="83">
        <f>SUM(D12:D32)</f>
        <v>64873.38</v>
      </c>
      <c r="E11" s="103"/>
    </row>
    <row r="12" spans="1:5">
      <c r="A12" s="57">
        <v>1110</v>
      </c>
      <c r="B12" s="56" t="s">
        <v>130</v>
      </c>
      <c r="C12" s="8">
        <v>244600</v>
      </c>
      <c r="D12" s="8">
        <v>15400</v>
      </c>
      <c r="E12" s="103"/>
    </row>
    <row r="13" spans="1:5">
      <c r="A13" s="57">
        <v>1120</v>
      </c>
      <c r="B13" s="56" t="s">
        <v>131</v>
      </c>
      <c r="C13" s="8"/>
      <c r="D13" s="8"/>
      <c r="E13" s="103"/>
    </row>
    <row r="14" spans="1:5">
      <c r="A14" s="57">
        <v>1211</v>
      </c>
      <c r="B14" s="56" t="s">
        <v>132</v>
      </c>
      <c r="C14" s="435">
        <v>67763.17</v>
      </c>
      <c r="D14" s="434">
        <v>33978.22</v>
      </c>
      <c r="E14" s="103"/>
    </row>
    <row r="15" spans="1:5">
      <c r="A15" s="57">
        <v>1212</v>
      </c>
      <c r="B15" s="56" t="s">
        <v>133</v>
      </c>
      <c r="C15" s="8"/>
      <c r="D15" s="8"/>
      <c r="E15" s="103"/>
    </row>
    <row r="16" spans="1:5">
      <c r="A16" s="57">
        <v>1213</v>
      </c>
      <c r="B16" s="56" t="s">
        <v>134</v>
      </c>
      <c r="C16" s="8">
        <v>11158.13</v>
      </c>
      <c r="D16" s="434">
        <v>10919.13</v>
      </c>
      <c r="E16" s="103"/>
    </row>
    <row r="17" spans="1:5">
      <c r="A17" s="57">
        <v>1214</v>
      </c>
      <c r="B17" s="56" t="s">
        <v>135</v>
      </c>
      <c r="C17" s="8"/>
      <c r="D17" s="8"/>
      <c r="E17" s="103"/>
    </row>
    <row r="18" spans="1:5">
      <c r="A18" s="57">
        <v>1215</v>
      </c>
      <c r="B18" s="56" t="s">
        <v>136</v>
      </c>
      <c r="C18" s="8"/>
      <c r="D18" s="8"/>
      <c r="E18" s="103"/>
    </row>
    <row r="19" spans="1:5">
      <c r="A19" s="57">
        <v>1300</v>
      </c>
      <c r="B19" s="56" t="s">
        <v>137</v>
      </c>
      <c r="C19" s="8"/>
      <c r="D19" s="8"/>
      <c r="E19" s="103"/>
    </row>
    <row r="20" spans="1:5">
      <c r="A20" s="57">
        <v>1410</v>
      </c>
      <c r="B20" s="56" t="s">
        <v>138</v>
      </c>
      <c r="C20" s="8"/>
      <c r="D20" s="8"/>
      <c r="E20" s="103"/>
    </row>
    <row r="21" spans="1:5">
      <c r="A21" s="57">
        <v>1421</v>
      </c>
      <c r="B21" s="56" t="s">
        <v>139</v>
      </c>
      <c r="C21" s="8"/>
      <c r="D21" s="8"/>
      <c r="E21" s="103"/>
    </row>
    <row r="22" spans="1:5">
      <c r="A22" s="57">
        <v>1422</v>
      </c>
      <c r="B22" s="56" t="s">
        <v>140</v>
      </c>
      <c r="C22" s="8"/>
      <c r="D22" s="8"/>
      <c r="E22" s="103"/>
    </row>
    <row r="23" spans="1:5">
      <c r="A23" s="57">
        <v>1423</v>
      </c>
      <c r="B23" s="56" t="s">
        <v>141</v>
      </c>
      <c r="C23" s="8"/>
      <c r="D23" s="8"/>
      <c r="E23" s="103"/>
    </row>
    <row r="24" spans="1:5">
      <c r="A24" s="57">
        <v>1431</v>
      </c>
      <c r="B24" s="56" t="s">
        <v>142</v>
      </c>
      <c r="C24" s="8"/>
      <c r="D24" s="8"/>
      <c r="E24" s="103"/>
    </row>
    <row r="25" spans="1:5">
      <c r="A25" s="57">
        <v>1432</v>
      </c>
      <c r="B25" s="56" t="s">
        <v>143</v>
      </c>
      <c r="C25" s="8"/>
      <c r="D25" s="8"/>
      <c r="E25" s="103"/>
    </row>
    <row r="26" spans="1:5">
      <c r="A26" s="57">
        <v>1433</v>
      </c>
      <c r="B26" s="56" t="s">
        <v>144</v>
      </c>
      <c r="C26" s="8">
        <v>59745</v>
      </c>
      <c r="D26" s="8">
        <v>4576.03</v>
      </c>
      <c r="E26" s="103"/>
    </row>
    <row r="27" spans="1:5">
      <c r="A27" s="57">
        <v>1441</v>
      </c>
      <c r="B27" s="56" t="s">
        <v>145</v>
      </c>
      <c r="C27" s="8">
        <v>885</v>
      </c>
      <c r="D27" s="8"/>
      <c r="E27" s="103"/>
    </row>
    <row r="28" spans="1:5">
      <c r="A28" s="57">
        <v>1442</v>
      </c>
      <c r="B28" s="56" t="s">
        <v>146</v>
      </c>
      <c r="C28" s="8">
        <v>1216.77</v>
      </c>
      <c r="D28" s="8"/>
      <c r="E28" s="103"/>
    </row>
    <row r="29" spans="1:5">
      <c r="A29" s="57">
        <v>1443</v>
      </c>
      <c r="B29" s="56" t="s">
        <v>147</v>
      </c>
      <c r="C29" s="8"/>
      <c r="D29" s="8"/>
      <c r="E29" s="103"/>
    </row>
    <row r="30" spans="1:5">
      <c r="A30" s="57">
        <v>1444</v>
      </c>
      <c r="B30" s="56" t="s">
        <v>148</v>
      </c>
      <c r="C30" s="8"/>
      <c r="D30" s="8"/>
      <c r="E30" s="103"/>
    </row>
    <row r="31" spans="1:5">
      <c r="A31" s="57">
        <v>1445</v>
      </c>
      <c r="B31" s="56" t="s">
        <v>149</v>
      </c>
      <c r="C31" s="8"/>
      <c r="D31" s="8"/>
      <c r="E31" s="103"/>
    </row>
    <row r="32" spans="1:5">
      <c r="A32" s="57">
        <v>1446</v>
      </c>
      <c r="B32" s="56" t="s">
        <v>150</v>
      </c>
      <c r="C32" s="8"/>
      <c r="D32" s="8"/>
      <c r="E32" s="103"/>
    </row>
    <row r="33" spans="1:5">
      <c r="A33" s="30"/>
      <c r="E33" s="103"/>
    </row>
    <row r="34" spans="1:5">
      <c r="A34" s="58" t="s">
        <v>181</v>
      </c>
      <c r="B34" s="56"/>
      <c r="C34" s="83">
        <f>SUM(C35:C42)</f>
        <v>107178.20999999999</v>
      </c>
      <c r="D34" s="83">
        <f>SUM(D35:D42)</f>
        <v>0</v>
      </c>
      <c r="E34" s="103"/>
    </row>
    <row r="35" spans="1:5">
      <c r="A35" s="57">
        <v>2110</v>
      </c>
      <c r="B35" s="56" t="s">
        <v>89</v>
      </c>
      <c r="C35" s="8"/>
      <c r="D35" s="8"/>
      <c r="E35" s="103"/>
    </row>
    <row r="36" spans="1:5">
      <c r="A36" s="57">
        <v>2120</v>
      </c>
      <c r="B36" s="56" t="s">
        <v>151</v>
      </c>
      <c r="C36" s="8">
        <v>106342.51</v>
      </c>
      <c r="D36" s="8"/>
      <c r="E36" s="103"/>
    </row>
    <row r="37" spans="1:5">
      <c r="A37" s="57">
        <v>2130</v>
      </c>
      <c r="B37" s="56" t="s">
        <v>90</v>
      </c>
      <c r="C37" s="8">
        <v>835.7</v>
      </c>
      <c r="D37" s="8"/>
      <c r="E37" s="103"/>
    </row>
    <row r="38" spans="1:5">
      <c r="A38" s="57">
        <v>2140</v>
      </c>
      <c r="B38" s="56" t="s">
        <v>366</v>
      </c>
      <c r="C38" s="8"/>
      <c r="D38" s="8"/>
      <c r="E38" s="103"/>
    </row>
    <row r="39" spans="1:5">
      <c r="A39" s="57">
        <v>2150</v>
      </c>
      <c r="B39" s="56" t="s">
        <v>369</v>
      </c>
      <c r="C39" s="8"/>
      <c r="D39" s="8"/>
      <c r="E39" s="103"/>
    </row>
    <row r="40" spans="1:5">
      <c r="A40" s="57">
        <v>2220</v>
      </c>
      <c r="B40" s="56" t="s">
        <v>91</v>
      </c>
      <c r="C40" s="8"/>
      <c r="D40" s="8"/>
      <c r="E40" s="103"/>
    </row>
    <row r="41" spans="1:5">
      <c r="A41" s="57">
        <v>2300</v>
      </c>
      <c r="B41" s="56" t="s">
        <v>152</v>
      </c>
      <c r="C41" s="8"/>
      <c r="D41" s="8"/>
      <c r="E41" s="103"/>
    </row>
    <row r="42" spans="1:5">
      <c r="A42" s="57">
        <v>2400</v>
      </c>
      <c r="B42" s="56" t="s">
        <v>153</v>
      </c>
      <c r="C42" s="8"/>
      <c r="D42" s="8"/>
      <c r="E42" s="103"/>
    </row>
    <row r="43" spans="1:5">
      <c r="A43" s="31"/>
      <c r="E43" s="103"/>
    </row>
    <row r="44" spans="1:5">
      <c r="A44" s="55" t="s">
        <v>185</v>
      </c>
      <c r="B44" s="56"/>
      <c r="C44" s="83">
        <f>SUM(C45,C64)</f>
        <v>492546.28</v>
      </c>
      <c r="D44" s="83">
        <f>SUM(D45,D64)</f>
        <v>64873.38</v>
      </c>
      <c r="E44" s="103"/>
    </row>
    <row r="45" spans="1:5">
      <c r="A45" s="58" t="s">
        <v>182</v>
      </c>
      <c r="B45" s="56"/>
      <c r="C45" s="83">
        <f>SUM(C46:C61)</f>
        <v>244680</v>
      </c>
      <c r="D45" s="83">
        <f>SUM(D46:D61)</f>
        <v>0</v>
      </c>
      <c r="E45" s="103"/>
    </row>
    <row r="46" spans="1:5">
      <c r="A46" s="57">
        <v>3100</v>
      </c>
      <c r="B46" s="56" t="s">
        <v>154</v>
      </c>
      <c r="C46" s="8"/>
      <c r="D46" s="8"/>
      <c r="E46" s="103"/>
    </row>
    <row r="47" spans="1:5">
      <c r="A47" s="57">
        <v>3210</v>
      </c>
      <c r="B47" s="56" t="s">
        <v>155</v>
      </c>
      <c r="C47" s="8"/>
      <c r="D47" s="8"/>
      <c r="E47" s="103"/>
    </row>
    <row r="48" spans="1:5">
      <c r="A48" s="57">
        <v>3221</v>
      </c>
      <c r="B48" s="56" t="s">
        <v>156</v>
      </c>
      <c r="C48" s="8"/>
      <c r="D48" s="8"/>
      <c r="E48" s="103"/>
    </row>
    <row r="49" spans="1:5">
      <c r="A49" s="57">
        <v>3222</v>
      </c>
      <c r="B49" s="56" t="s">
        <v>157</v>
      </c>
      <c r="C49" s="8"/>
      <c r="D49" s="8"/>
      <c r="E49" s="103"/>
    </row>
    <row r="50" spans="1:5">
      <c r="A50" s="57">
        <v>3223</v>
      </c>
      <c r="B50" s="56" t="s">
        <v>158</v>
      </c>
      <c r="C50" s="8"/>
      <c r="D50" s="8"/>
      <c r="E50" s="103"/>
    </row>
    <row r="51" spans="1:5">
      <c r="A51" s="57">
        <v>3224</v>
      </c>
      <c r="B51" s="56" t="s">
        <v>159</v>
      </c>
      <c r="C51" s="8"/>
      <c r="D51" s="8"/>
      <c r="E51" s="103"/>
    </row>
    <row r="52" spans="1:5">
      <c r="A52" s="57">
        <v>3231</v>
      </c>
      <c r="B52" s="56" t="s">
        <v>160</v>
      </c>
      <c r="C52" s="8"/>
      <c r="D52" s="8"/>
      <c r="E52" s="103"/>
    </row>
    <row r="53" spans="1:5">
      <c r="A53" s="57">
        <v>3232</v>
      </c>
      <c r="B53" s="56" t="s">
        <v>161</v>
      </c>
      <c r="C53" s="8">
        <v>244680</v>
      </c>
      <c r="D53" s="8"/>
      <c r="E53" s="103"/>
    </row>
    <row r="54" spans="1:5">
      <c r="A54" s="57">
        <v>3234</v>
      </c>
      <c r="B54" s="56" t="s">
        <v>162</v>
      </c>
      <c r="C54" s="8"/>
      <c r="D54" s="8"/>
      <c r="E54" s="103"/>
    </row>
    <row r="55" spans="1:5" ht="30">
      <c r="A55" s="57">
        <v>3236</v>
      </c>
      <c r="B55" s="56" t="s">
        <v>177</v>
      </c>
      <c r="C55" s="8"/>
      <c r="D55" s="8"/>
      <c r="E55" s="103"/>
    </row>
    <row r="56" spans="1:5" ht="45">
      <c r="A56" s="57">
        <v>3237</v>
      </c>
      <c r="B56" s="56" t="s">
        <v>163</v>
      </c>
      <c r="C56" s="8"/>
      <c r="D56" s="8"/>
      <c r="E56" s="103"/>
    </row>
    <row r="57" spans="1:5">
      <c r="A57" s="57">
        <v>3241</v>
      </c>
      <c r="B57" s="56" t="s">
        <v>164</v>
      </c>
      <c r="C57" s="8"/>
      <c r="D57" s="8"/>
      <c r="E57" s="103"/>
    </row>
    <row r="58" spans="1:5">
      <c r="A58" s="57">
        <v>3242</v>
      </c>
      <c r="B58" s="56" t="s">
        <v>165</v>
      </c>
      <c r="C58" s="8"/>
      <c r="D58" s="8"/>
      <c r="E58" s="103"/>
    </row>
    <row r="59" spans="1:5">
      <c r="A59" s="57">
        <v>3243</v>
      </c>
      <c r="B59" s="56" t="s">
        <v>166</v>
      </c>
      <c r="C59" s="8"/>
      <c r="D59" s="8"/>
      <c r="E59" s="103"/>
    </row>
    <row r="60" spans="1:5">
      <c r="A60" s="57">
        <v>3245</v>
      </c>
      <c r="B60" s="56" t="s">
        <v>167</v>
      </c>
      <c r="C60" s="8"/>
      <c r="D60" s="8"/>
      <c r="E60" s="103"/>
    </row>
    <row r="61" spans="1:5">
      <c r="A61" s="57">
        <v>3246</v>
      </c>
      <c r="B61" s="56" t="s">
        <v>168</v>
      </c>
      <c r="C61" s="8"/>
      <c r="D61" s="8"/>
      <c r="E61" s="103"/>
    </row>
    <row r="62" spans="1:5">
      <c r="A62" s="31"/>
      <c r="E62" s="103"/>
    </row>
    <row r="63" spans="1:5">
      <c r="A63" s="32"/>
      <c r="E63" s="103"/>
    </row>
    <row r="64" spans="1:5">
      <c r="A64" s="58" t="s">
        <v>183</v>
      </c>
      <c r="B64" s="56"/>
      <c r="C64" s="83">
        <f>SUM(C65:C67)</f>
        <v>247866.28</v>
      </c>
      <c r="D64" s="83">
        <f>SUM(D65:D67)</f>
        <v>64873.38</v>
      </c>
      <c r="E64" s="103"/>
    </row>
    <row r="65" spans="1:5">
      <c r="A65" s="57">
        <v>5100</v>
      </c>
      <c r="B65" s="56" t="s">
        <v>238</v>
      </c>
      <c r="C65" s="8"/>
      <c r="D65" s="8"/>
      <c r="E65" s="103"/>
    </row>
    <row r="66" spans="1:5">
      <c r="A66" s="57">
        <v>5220</v>
      </c>
      <c r="B66" s="56" t="s">
        <v>378</v>
      </c>
      <c r="C66" s="8">
        <v>247866.28</v>
      </c>
      <c r="D66" s="2">
        <v>64873.38</v>
      </c>
      <c r="E66" s="103"/>
    </row>
    <row r="67" spans="1:5">
      <c r="A67" s="57">
        <v>5230</v>
      </c>
      <c r="B67" s="56" t="s">
        <v>379</v>
      </c>
      <c r="C67" s="8"/>
      <c r="D67" s="8"/>
      <c r="E67" s="103"/>
    </row>
    <row r="68" spans="1:5">
      <c r="A68" s="31"/>
      <c r="E68" s="103"/>
    </row>
    <row r="69" spans="1:5">
      <c r="A69" s="2"/>
      <c r="E69" s="103"/>
    </row>
    <row r="70" spans="1:5">
      <c r="A70" s="55" t="s">
        <v>184</v>
      </c>
      <c r="B70" s="56"/>
      <c r="C70" s="8"/>
      <c r="D70" s="8"/>
      <c r="E70" s="103"/>
    </row>
    <row r="71" spans="1:5" ht="30">
      <c r="A71" s="57">
        <v>1</v>
      </c>
      <c r="B71" s="56" t="s">
        <v>169</v>
      </c>
      <c r="C71" s="8"/>
      <c r="D71" s="8"/>
      <c r="E71" s="103"/>
    </row>
    <row r="72" spans="1:5">
      <c r="A72" s="57">
        <v>2</v>
      </c>
      <c r="B72" s="56" t="s">
        <v>170</v>
      </c>
      <c r="C72" s="8"/>
      <c r="D72" s="8"/>
      <c r="E72" s="103"/>
    </row>
    <row r="73" spans="1:5">
      <c r="A73" s="57">
        <v>3</v>
      </c>
      <c r="B73" s="56" t="s">
        <v>171</v>
      </c>
      <c r="C73" s="8"/>
      <c r="D73" s="8"/>
      <c r="E73" s="103"/>
    </row>
    <row r="74" spans="1:5">
      <c r="A74" s="57">
        <v>4</v>
      </c>
      <c r="B74" s="56" t="s">
        <v>334</v>
      </c>
      <c r="C74" s="8"/>
      <c r="D74" s="8"/>
      <c r="E74" s="103"/>
    </row>
    <row r="75" spans="1:5">
      <c r="A75" s="57">
        <v>5</v>
      </c>
      <c r="B75" s="56" t="s">
        <v>172</v>
      </c>
      <c r="C75" s="8"/>
      <c r="D75" s="8"/>
      <c r="E75" s="103"/>
    </row>
    <row r="76" spans="1:5">
      <c r="A76" s="57">
        <v>6</v>
      </c>
      <c r="B76" s="56" t="s">
        <v>173</v>
      </c>
      <c r="C76" s="8"/>
      <c r="D76" s="8"/>
      <c r="E76" s="103"/>
    </row>
    <row r="77" spans="1:5">
      <c r="A77" s="57">
        <v>7</v>
      </c>
      <c r="B77" s="56" t="s">
        <v>174</v>
      </c>
      <c r="C77" s="8"/>
      <c r="D77" s="8"/>
      <c r="E77" s="103"/>
    </row>
    <row r="78" spans="1:5">
      <c r="A78" s="57">
        <v>8</v>
      </c>
      <c r="B78" s="56" t="s">
        <v>175</v>
      </c>
      <c r="C78" s="8"/>
      <c r="D78" s="8"/>
      <c r="E78" s="103"/>
    </row>
    <row r="79" spans="1:5">
      <c r="A79" s="57">
        <v>9</v>
      </c>
      <c r="B79" s="56" t="s">
        <v>176</v>
      </c>
      <c r="C79" s="8"/>
      <c r="D79" s="8"/>
      <c r="E79" s="103"/>
    </row>
    <row r="83" spans="1:8">
      <c r="A83" s="2"/>
      <c r="B83" s="2"/>
    </row>
    <row r="84" spans="1:8">
      <c r="A84" s="67" t="s">
        <v>96</v>
      </c>
      <c r="B84" s="2"/>
      <c r="E84" s="5"/>
    </row>
    <row r="85" spans="1:8">
      <c r="A85" s="2"/>
      <c r="B85" s="2"/>
      <c r="E85"/>
      <c r="F85"/>
      <c r="G85"/>
      <c r="H85"/>
    </row>
    <row r="86" spans="1:8">
      <c r="A86" s="2"/>
      <c r="B86" s="2"/>
      <c r="D86" s="12"/>
      <c r="E86"/>
      <c r="F86"/>
      <c r="G86"/>
      <c r="H86"/>
    </row>
    <row r="87" spans="1:8">
      <c r="A87"/>
      <c r="B87" s="67" t="s">
        <v>386</v>
      </c>
      <c r="D87" s="12"/>
      <c r="E87"/>
      <c r="F87"/>
      <c r="G87"/>
      <c r="H87"/>
    </row>
    <row r="88" spans="1:8">
      <c r="A88"/>
      <c r="B88" s="2" t="s">
        <v>387</v>
      </c>
      <c r="D88" s="12"/>
      <c r="E88"/>
      <c r="F88"/>
      <c r="G88"/>
      <c r="H88"/>
    </row>
    <row r="89" spans="1:8" customFormat="1" ht="12.75">
      <c r="B89" s="64" t="s">
        <v>127</v>
      </c>
    </row>
    <row r="90" spans="1:8" customFormat="1" ht="12.75"/>
    <row r="91" spans="1:8" customFormat="1" ht="12.75"/>
    <row r="92" spans="1:8" customFormat="1" ht="12.75"/>
    <row r="93" spans="1:8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K29"/>
  <sheetViews>
    <sheetView showGridLines="0" zoomScaleSheetLayoutView="80" workbookViewId="0">
      <selection activeCell="J18" sqref="J18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2" t="s">
        <v>392</v>
      </c>
      <c r="B1" s="74"/>
      <c r="C1" s="74"/>
      <c r="D1" s="74"/>
      <c r="E1" s="74"/>
      <c r="F1" s="74"/>
      <c r="G1" s="74"/>
      <c r="H1" s="74"/>
      <c r="I1" s="487" t="s">
        <v>97</v>
      </c>
      <c r="J1" s="487"/>
      <c r="K1" s="103"/>
    </row>
    <row r="2" spans="1:11">
      <c r="A2" s="74" t="s">
        <v>128</v>
      </c>
      <c r="B2" s="74"/>
      <c r="C2" s="74"/>
      <c r="D2" s="74"/>
      <c r="E2" s="74"/>
      <c r="F2" s="74"/>
      <c r="G2" s="74"/>
      <c r="H2" s="74"/>
      <c r="I2" s="491" t="str">
        <f>'ფორმა N1'!L2</f>
        <v>10/22/17-11/12/17</v>
      </c>
      <c r="J2" s="500"/>
      <c r="K2" s="103"/>
    </row>
    <row r="3" spans="1:11">
      <c r="A3" s="74"/>
      <c r="B3" s="74"/>
      <c r="C3" s="74"/>
      <c r="D3" s="74"/>
      <c r="E3" s="74"/>
      <c r="F3" s="74"/>
      <c r="G3" s="74"/>
      <c r="H3" s="74"/>
      <c r="I3" s="73"/>
      <c r="J3" s="73"/>
      <c r="K3" s="103"/>
    </row>
    <row r="4" spans="1:11">
      <c r="A4" s="74" t="str">
        <f>'ფორმა N2'!A4</f>
        <v>ანგარიშვალდებული პირის დასახელება:</v>
      </c>
      <c r="B4" s="74"/>
      <c r="C4" s="74"/>
      <c r="D4" s="74"/>
      <c r="E4" s="74"/>
      <c r="F4" s="124"/>
      <c r="G4" s="74"/>
      <c r="H4" s="74"/>
      <c r="I4" s="74"/>
      <c r="J4" s="74"/>
      <c r="K4" s="103"/>
    </row>
    <row r="5" spans="1:11">
      <c r="A5" s="199" t="str">
        <f>'ფორმა N1'!A5</f>
        <v>დავით თარხან-მოურავი ირმა ინაშვილი საქართველოს პატრიოტთა ალიანსი</v>
      </c>
      <c r="B5" s="350"/>
      <c r="C5" s="350"/>
      <c r="D5" s="350"/>
      <c r="E5" s="350"/>
      <c r="F5" s="351"/>
      <c r="G5" s="350"/>
      <c r="H5" s="350"/>
      <c r="I5" s="350"/>
      <c r="J5" s="350"/>
      <c r="K5" s="103"/>
    </row>
    <row r="6" spans="1:11">
      <c r="A6" s="75"/>
      <c r="B6" s="75"/>
      <c r="C6" s="74"/>
      <c r="D6" s="74"/>
      <c r="E6" s="74"/>
      <c r="F6" s="124"/>
      <c r="G6" s="74"/>
      <c r="H6" s="74"/>
      <c r="I6" s="74"/>
      <c r="J6" s="74"/>
      <c r="K6" s="103"/>
    </row>
    <row r="7" spans="1:11">
      <c r="A7" s="125"/>
      <c r="B7" s="121"/>
      <c r="C7" s="121"/>
      <c r="D7" s="121"/>
      <c r="E7" s="121"/>
      <c r="F7" s="121"/>
      <c r="G7" s="121"/>
      <c r="H7" s="121"/>
      <c r="I7" s="121"/>
      <c r="J7" s="121"/>
      <c r="K7" s="103"/>
    </row>
    <row r="8" spans="1:11" s="27" customFormat="1" ht="45">
      <c r="A8" s="127" t="s">
        <v>64</v>
      </c>
      <c r="B8" s="127" t="s">
        <v>99</v>
      </c>
      <c r="C8" s="128" t="s">
        <v>101</v>
      </c>
      <c r="D8" s="128" t="s">
        <v>258</v>
      </c>
      <c r="E8" s="128" t="s">
        <v>100</v>
      </c>
      <c r="F8" s="126" t="s">
        <v>239</v>
      </c>
      <c r="G8" s="126" t="s">
        <v>277</v>
      </c>
      <c r="H8" s="126" t="s">
        <v>278</v>
      </c>
      <c r="I8" s="126" t="s">
        <v>240</v>
      </c>
      <c r="J8" s="129" t="s">
        <v>102</v>
      </c>
      <c r="K8" s="103"/>
    </row>
    <row r="9" spans="1:11" s="27" customFormat="1">
      <c r="A9" s="152">
        <v>1</v>
      </c>
      <c r="B9" s="152">
        <v>2</v>
      </c>
      <c r="C9" s="153">
        <v>3</v>
      </c>
      <c r="D9" s="153">
        <v>4</v>
      </c>
      <c r="E9" s="153">
        <v>5</v>
      </c>
      <c r="F9" s="153">
        <v>6</v>
      </c>
      <c r="G9" s="153">
        <v>7</v>
      </c>
      <c r="H9" s="153">
        <v>8</v>
      </c>
      <c r="I9" s="153">
        <v>9</v>
      </c>
      <c r="J9" s="153">
        <v>10</v>
      </c>
      <c r="K9" s="103"/>
    </row>
    <row r="10" spans="1:11" s="27" customFormat="1" ht="15.75">
      <c r="A10" s="152">
        <v>1</v>
      </c>
      <c r="B10" s="440" t="s">
        <v>638</v>
      </c>
      <c r="C10" s="424" t="s">
        <v>639</v>
      </c>
      <c r="D10" s="441" t="s">
        <v>209</v>
      </c>
      <c r="E10" s="437">
        <v>41631</v>
      </c>
      <c r="F10" s="434">
        <v>67763.17</v>
      </c>
      <c r="G10" s="153">
        <v>54980.71</v>
      </c>
      <c r="H10" s="153">
        <v>88765.66</v>
      </c>
      <c r="I10" s="153">
        <v>33978.22</v>
      </c>
      <c r="J10" s="153"/>
      <c r="K10" s="103"/>
    </row>
    <row r="11" spans="1:11" s="27" customFormat="1" ht="15.75">
      <c r="A11" s="152">
        <v>2</v>
      </c>
      <c r="B11" s="440" t="s">
        <v>638</v>
      </c>
      <c r="C11" s="424" t="s">
        <v>640</v>
      </c>
      <c r="D11" s="441" t="s">
        <v>209</v>
      </c>
      <c r="E11" s="437">
        <v>42723</v>
      </c>
      <c r="F11" s="240">
        <v>11158.13</v>
      </c>
      <c r="G11" s="153">
        <v>17000</v>
      </c>
      <c r="H11" s="153">
        <v>17239</v>
      </c>
      <c r="I11" s="153">
        <v>10919.13</v>
      </c>
      <c r="J11" s="153"/>
      <c r="K11" s="103"/>
    </row>
    <row r="12" spans="1:11" s="27" customFormat="1" ht="15.75">
      <c r="A12" s="152">
        <v>3</v>
      </c>
      <c r="B12" s="440" t="s">
        <v>638</v>
      </c>
      <c r="C12" s="424" t="s">
        <v>639</v>
      </c>
      <c r="D12" s="442" t="s">
        <v>641</v>
      </c>
      <c r="E12" s="437">
        <v>42723</v>
      </c>
      <c r="F12" s="153"/>
      <c r="G12" s="153"/>
      <c r="H12" s="153"/>
      <c r="I12" s="153"/>
      <c r="J12" s="153"/>
      <c r="K12" s="103"/>
    </row>
    <row r="13" spans="1:11" s="27" customFormat="1" ht="15.75">
      <c r="A13" s="152">
        <v>4</v>
      </c>
      <c r="B13" s="440" t="s">
        <v>638</v>
      </c>
      <c r="C13" s="424" t="s">
        <v>642</v>
      </c>
      <c r="D13" s="443" t="s">
        <v>641</v>
      </c>
      <c r="E13" s="437">
        <v>42723</v>
      </c>
      <c r="F13" s="153"/>
      <c r="G13" s="153"/>
      <c r="H13" s="153"/>
      <c r="I13" s="153"/>
      <c r="J13" s="153"/>
      <c r="K13" s="103"/>
    </row>
    <row r="14" spans="1:11" s="27" customFormat="1" ht="15.75">
      <c r="A14" s="439"/>
      <c r="B14" s="440"/>
      <c r="C14" s="436"/>
      <c r="D14" s="436"/>
      <c r="E14" s="437"/>
      <c r="F14" s="438"/>
      <c r="G14" s="438"/>
      <c r="H14" s="438"/>
      <c r="I14" s="438"/>
      <c r="J14" s="438"/>
      <c r="K14" s="103"/>
    </row>
    <row r="15" spans="1:11">
      <c r="A15" s="102"/>
      <c r="B15" s="102"/>
      <c r="C15" s="102"/>
      <c r="D15" s="102"/>
      <c r="E15" s="102"/>
      <c r="F15" s="102"/>
      <c r="G15" s="102"/>
      <c r="H15" s="102"/>
      <c r="I15" s="102"/>
      <c r="J15" s="102"/>
    </row>
    <row r="16" spans="1:11">
      <c r="A16" s="102"/>
      <c r="B16" s="102"/>
      <c r="C16" s="102"/>
      <c r="D16" s="102"/>
      <c r="E16" s="102"/>
      <c r="F16" s="102"/>
      <c r="G16" s="102"/>
      <c r="H16" s="102"/>
      <c r="I16" s="102"/>
      <c r="J16" s="102"/>
    </row>
    <row r="17" spans="1:10">
      <c r="A17" s="102"/>
      <c r="B17" s="102"/>
      <c r="C17" s="102"/>
      <c r="D17" s="102"/>
      <c r="E17" s="102"/>
      <c r="F17" s="102"/>
      <c r="G17" s="102"/>
      <c r="H17" s="102"/>
      <c r="I17" s="102"/>
      <c r="J17" s="102"/>
    </row>
    <row r="18" spans="1:10">
      <c r="A18" s="102"/>
      <c r="B18" s="102"/>
      <c r="C18" s="102"/>
      <c r="D18" s="102"/>
      <c r="E18" s="102"/>
      <c r="F18" s="102"/>
      <c r="G18" s="102"/>
      <c r="H18" s="102"/>
      <c r="I18" s="102"/>
      <c r="J18" s="102"/>
    </row>
    <row r="19" spans="1:10">
      <c r="A19" s="102"/>
      <c r="B19" s="209" t="s">
        <v>96</v>
      </c>
      <c r="C19" s="102"/>
      <c r="D19" s="102"/>
      <c r="E19" s="102"/>
      <c r="F19" s="210"/>
      <c r="G19" s="102"/>
      <c r="H19" s="102"/>
      <c r="I19" s="102"/>
      <c r="J19" s="102"/>
    </row>
    <row r="20" spans="1:10">
      <c r="A20" s="102"/>
      <c r="B20" s="102"/>
      <c r="C20" s="102"/>
      <c r="D20" s="102"/>
      <c r="E20" s="102"/>
      <c r="F20" s="99"/>
      <c r="G20" s="99"/>
      <c r="H20" s="99"/>
      <c r="I20" s="99"/>
      <c r="J20" s="99"/>
    </row>
    <row r="21" spans="1:10">
      <c r="A21" s="102"/>
      <c r="B21" s="102"/>
      <c r="C21" s="249"/>
      <c r="D21" s="102"/>
      <c r="E21" s="102"/>
      <c r="F21" s="249"/>
      <c r="G21" s="250"/>
      <c r="H21" s="250"/>
      <c r="I21" s="99"/>
      <c r="J21" s="99"/>
    </row>
    <row r="22" spans="1:10">
      <c r="A22" s="99"/>
      <c r="B22" s="102"/>
      <c r="C22" s="211" t="s">
        <v>251</v>
      </c>
      <c r="D22" s="211"/>
      <c r="E22" s="102"/>
      <c r="F22" s="102" t="s">
        <v>256</v>
      </c>
      <c r="G22" s="99"/>
      <c r="H22" s="99"/>
      <c r="I22" s="99"/>
      <c r="J22" s="99"/>
    </row>
    <row r="23" spans="1:10">
      <c r="A23" s="99"/>
      <c r="B23" s="102"/>
      <c r="C23" s="212" t="s">
        <v>127</v>
      </c>
      <c r="D23" s="102"/>
      <c r="E23" s="102"/>
      <c r="F23" s="102" t="s">
        <v>252</v>
      </c>
      <c r="G23" s="99"/>
      <c r="H23" s="99"/>
      <c r="I23" s="99"/>
      <c r="J23" s="99"/>
    </row>
    <row r="24" spans="1:10" customFormat="1">
      <c r="A24" s="99"/>
      <c r="B24" s="102"/>
      <c r="C24" s="102"/>
      <c r="D24" s="212"/>
      <c r="E24" s="99"/>
      <c r="F24" s="99"/>
      <c r="G24" s="99"/>
      <c r="H24" s="99"/>
      <c r="I24" s="99"/>
      <c r="J24" s="99"/>
    </row>
    <row r="25" spans="1:10" customFormat="1" ht="12.75">
      <c r="A25" s="99"/>
      <c r="B25" s="99"/>
      <c r="C25" s="99"/>
      <c r="D25" s="99"/>
      <c r="E25" s="99"/>
      <c r="F25" s="99"/>
      <c r="G25" s="99"/>
      <c r="H25" s="99"/>
      <c r="I25" s="99"/>
      <c r="J25" s="99"/>
    </row>
    <row r="26" spans="1:10" customFormat="1" ht="12.75"/>
    <row r="27" spans="1:10" customFormat="1" ht="12.75"/>
    <row r="28" spans="1:10" customFormat="1" ht="12.75"/>
    <row r="29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4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4"/>
    <dataValidation allowBlank="1" showInputMessage="1" showErrorMessage="1" prompt="თვე/დღე/წელი" sqref="J14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80" zoomScaleSheetLayoutView="80" workbookViewId="0">
      <selection activeCell="F14" sqref="F14"/>
    </sheetView>
  </sheetViews>
  <sheetFormatPr defaultRowHeight="15"/>
  <cols>
    <col min="1" max="1" width="12" style="177" customWidth="1"/>
    <col min="2" max="2" width="13.28515625" style="177" customWidth="1"/>
    <col min="3" max="3" width="21.42578125" style="177" customWidth="1"/>
    <col min="4" max="4" width="17.85546875" style="177" customWidth="1"/>
    <col min="5" max="5" width="12.7109375" style="177" customWidth="1"/>
    <col min="6" max="6" width="36.85546875" style="177" customWidth="1"/>
    <col min="7" max="7" width="22.28515625" style="177" customWidth="1"/>
    <col min="8" max="8" width="0.5703125" style="177" customWidth="1"/>
    <col min="9" max="16384" width="9.140625" style="177"/>
  </cols>
  <sheetData>
    <row r="1" spans="1:8">
      <c r="A1" s="72" t="s">
        <v>337</v>
      </c>
      <c r="B1" s="74"/>
      <c r="C1" s="74"/>
      <c r="D1" s="74"/>
      <c r="E1" s="74"/>
      <c r="F1" s="74"/>
      <c r="G1" s="156" t="s">
        <v>97</v>
      </c>
      <c r="H1" s="157"/>
    </row>
    <row r="2" spans="1:8">
      <c r="A2" s="74" t="s">
        <v>128</v>
      </c>
      <c r="B2" s="74"/>
      <c r="C2" s="74"/>
      <c r="D2" s="74"/>
      <c r="E2" s="74"/>
      <c r="F2" s="74"/>
      <c r="G2" s="158" t="str">
        <f>'ფორმა N1'!L2</f>
        <v>10/22/17-11/12/17</v>
      </c>
      <c r="H2" s="157"/>
    </row>
    <row r="3" spans="1:8">
      <c r="A3" s="74"/>
      <c r="B3" s="74"/>
      <c r="C3" s="74"/>
      <c r="D3" s="74"/>
      <c r="E3" s="74"/>
      <c r="F3" s="74"/>
      <c r="G3" s="100"/>
      <c r="H3" s="157"/>
    </row>
    <row r="4" spans="1:8">
      <c r="A4" s="75" t="str">
        <f>'[2]ფორმა N2'!A4</f>
        <v>ანგარიშვალდებული პირის დასახელება:</v>
      </c>
      <c r="B4" s="74"/>
      <c r="C4" s="74"/>
      <c r="D4" s="74"/>
      <c r="E4" s="74"/>
      <c r="F4" s="74"/>
      <c r="G4" s="74"/>
      <c r="H4" s="102"/>
    </row>
    <row r="5" spans="1:8">
      <c r="A5" s="199" t="str">
        <f>'ფორმა N1'!A5</f>
        <v>დავით თარხან-მოურავი ირმა ინაშვილი საქართველოს პატრიოტთა ალიანსი</v>
      </c>
      <c r="B5" s="199"/>
      <c r="C5" s="199"/>
      <c r="D5" s="199"/>
      <c r="E5" s="199"/>
      <c r="F5" s="199"/>
      <c r="G5" s="199"/>
      <c r="H5" s="102"/>
    </row>
    <row r="6" spans="1:8">
      <c r="A6" s="75"/>
      <c r="B6" s="74"/>
      <c r="C6" s="74"/>
      <c r="D6" s="74"/>
      <c r="E6" s="74"/>
      <c r="F6" s="74"/>
      <c r="G6" s="74"/>
      <c r="H6" s="102"/>
    </row>
    <row r="7" spans="1:8">
      <c r="A7" s="74"/>
      <c r="B7" s="74"/>
      <c r="C7" s="74"/>
      <c r="D7" s="74"/>
      <c r="E7" s="74"/>
      <c r="F7" s="74"/>
      <c r="G7" s="74"/>
      <c r="H7" s="103"/>
    </row>
    <row r="8" spans="1:8" ht="45.75" customHeight="1">
      <c r="A8" s="159" t="s">
        <v>295</v>
      </c>
      <c r="B8" s="159" t="s">
        <v>129</v>
      </c>
      <c r="C8" s="160" t="s">
        <v>335</v>
      </c>
      <c r="D8" s="160" t="s">
        <v>336</v>
      </c>
      <c r="E8" s="160" t="s">
        <v>258</v>
      </c>
      <c r="F8" s="159" t="s">
        <v>300</v>
      </c>
      <c r="G8" s="160" t="s">
        <v>296</v>
      </c>
      <c r="H8" s="103"/>
    </row>
    <row r="9" spans="1:8">
      <c r="A9" s="161" t="s">
        <v>297</v>
      </c>
      <c r="B9" s="162"/>
      <c r="C9" s="163"/>
      <c r="D9" s="164"/>
      <c r="E9" s="164"/>
      <c r="F9" s="164"/>
      <c r="G9" s="165">
        <v>244600</v>
      </c>
      <c r="H9" s="103"/>
    </row>
    <row r="10" spans="1:8" ht="15.75">
      <c r="A10" s="162">
        <v>1</v>
      </c>
      <c r="B10" s="150"/>
      <c r="C10" s="166"/>
      <c r="D10" s="167">
        <v>229200</v>
      </c>
      <c r="E10" s="167"/>
      <c r="F10" s="167" t="s">
        <v>319</v>
      </c>
      <c r="G10" s="165">
        <f>G9-D10</f>
        <v>15400</v>
      </c>
      <c r="H10" s="103"/>
    </row>
    <row r="11" spans="1:8" ht="15.75">
      <c r="A11" s="162">
        <v>2</v>
      </c>
      <c r="B11" s="150"/>
      <c r="C11" s="166"/>
      <c r="D11" s="167"/>
      <c r="E11" s="167"/>
      <c r="F11" s="167"/>
      <c r="G11" s="168" t="str">
        <f>IF(ISBLANK(B11),"",G10+C11-D11)</f>
        <v/>
      </c>
      <c r="H11" s="103"/>
    </row>
    <row r="12" spans="1:8" ht="15.75">
      <c r="A12" s="162">
        <v>3</v>
      </c>
      <c r="B12" s="150"/>
      <c r="C12" s="166"/>
      <c r="E12" s="167"/>
      <c r="G12" s="444"/>
      <c r="H12" s="103"/>
    </row>
    <row r="13" spans="1:8" ht="15.75">
      <c r="A13" s="162">
        <v>4</v>
      </c>
      <c r="B13" s="150"/>
      <c r="C13" s="166"/>
      <c r="D13" s="167"/>
      <c r="E13" s="167"/>
      <c r="F13" s="167"/>
      <c r="G13" s="168" t="str">
        <f t="shared" ref="G13:G38" si="0">IF(ISBLANK(B13),"",G12+C13-D13)</f>
        <v/>
      </c>
      <c r="H13" s="103"/>
    </row>
    <row r="14" spans="1:8" ht="15.75">
      <c r="A14" s="162">
        <v>5</v>
      </c>
      <c r="B14" s="150"/>
      <c r="C14" s="166"/>
      <c r="D14" s="167"/>
      <c r="E14" s="167"/>
      <c r="F14" s="167"/>
      <c r="G14" s="168" t="str">
        <f t="shared" si="0"/>
        <v/>
      </c>
      <c r="H14" s="103"/>
    </row>
    <row r="15" spans="1:8" ht="15.75">
      <c r="A15" s="162">
        <v>6</v>
      </c>
      <c r="B15" s="150"/>
      <c r="C15" s="166"/>
      <c r="D15" s="167"/>
      <c r="E15" s="167"/>
      <c r="F15" s="167"/>
      <c r="G15" s="168" t="str">
        <f t="shared" si="0"/>
        <v/>
      </c>
      <c r="H15" s="103"/>
    </row>
    <row r="16" spans="1:8" ht="15.75">
      <c r="A16" s="162">
        <v>7</v>
      </c>
      <c r="B16" s="150"/>
      <c r="C16" s="166"/>
      <c r="D16" s="167"/>
      <c r="E16" s="167"/>
      <c r="F16" s="167"/>
      <c r="G16" s="168" t="str">
        <f t="shared" si="0"/>
        <v/>
      </c>
      <c r="H16" s="103"/>
    </row>
    <row r="17" spans="1:8" ht="15.75">
      <c r="A17" s="162">
        <v>8</v>
      </c>
      <c r="B17" s="150"/>
      <c r="C17" s="166"/>
      <c r="D17" s="167"/>
      <c r="E17" s="167"/>
      <c r="F17" s="167"/>
      <c r="G17" s="168" t="str">
        <f t="shared" si="0"/>
        <v/>
      </c>
      <c r="H17" s="103"/>
    </row>
    <row r="18" spans="1:8" ht="15.75">
      <c r="A18" s="162">
        <v>9</v>
      </c>
      <c r="B18" s="150"/>
      <c r="C18" s="166"/>
      <c r="D18" s="167"/>
      <c r="E18" s="167"/>
      <c r="F18" s="167"/>
      <c r="G18" s="168" t="str">
        <f t="shared" si="0"/>
        <v/>
      </c>
      <c r="H18" s="103"/>
    </row>
    <row r="19" spans="1:8" ht="15.75">
      <c r="A19" s="162">
        <v>10</v>
      </c>
      <c r="B19" s="150"/>
      <c r="C19" s="166"/>
      <c r="D19" s="167"/>
      <c r="E19" s="167"/>
      <c r="F19" s="167"/>
      <c r="G19" s="168" t="str">
        <f t="shared" si="0"/>
        <v/>
      </c>
      <c r="H19" s="103"/>
    </row>
    <row r="20" spans="1:8" ht="15.75">
      <c r="A20" s="162">
        <v>11</v>
      </c>
      <c r="B20" s="150"/>
      <c r="C20" s="166"/>
      <c r="D20" s="167"/>
      <c r="E20" s="167"/>
      <c r="F20" s="167"/>
      <c r="G20" s="168" t="str">
        <f t="shared" si="0"/>
        <v/>
      </c>
      <c r="H20" s="103"/>
    </row>
    <row r="21" spans="1:8" ht="15.75">
      <c r="A21" s="162">
        <v>12</v>
      </c>
      <c r="B21" s="150"/>
      <c r="C21" s="166"/>
      <c r="D21" s="167"/>
      <c r="E21" s="167"/>
      <c r="F21" s="167"/>
      <c r="G21" s="168" t="str">
        <f t="shared" si="0"/>
        <v/>
      </c>
      <c r="H21" s="103"/>
    </row>
    <row r="22" spans="1:8" ht="15.75">
      <c r="A22" s="162">
        <v>13</v>
      </c>
      <c r="B22" s="150"/>
      <c r="C22" s="166"/>
      <c r="D22" s="167"/>
      <c r="E22" s="167"/>
      <c r="F22" s="167"/>
      <c r="G22" s="168" t="str">
        <f t="shared" si="0"/>
        <v/>
      </c>
      <c r="H22" s="103"/>
    </row>
    <row r="23" spans="1:8" ht="15.75">
      <c r="A23" s="162">
        <v>14</v>
      </c>
      <c r="B23" s="150"/>
      <c r="C23" s="166"/>
      <c r="D23" s="167"/>
      <c r="E23" s="167"/>
      <c r="F23" s="167"/>
      <c r="G23" s="168" t="str">
        <f t="shared" si="0"/>
        <v/>
      </c>
      <c r="H23" s="103"/>
    </row>
    <row r="24" spans="1:8" ht="15.75">
      <c r="A24" s="162">
        <v>15</v>
      </c>
      <c r="B24" s="150"/>
      <c r="C24" s="166"/>
      <c r="D24" s="167"/>
      <c r="E24" s="167"/>
      <c r="F24" s="167"/>
      <c r="G24" s="168" t="str">
        <f t="shared" si="0"/>
        <v/>
      </c>
      <c r="H24" s="103"/>
    </row>
    <row r="25" spans="1:8" ht="15.75">
      <c r="A25" s="162">
        <v>16</v>
      </c>
      <c r="B25" s="150"/>
      <c r="C25" s="166"/>
      <c r="D25" s="167"/>
      <c r="E25" s="167"/>
      <c r="F25" s="167"/>
      <c r="G25" s="168" t="str">
        <f t="shared" si="0"/>
        <v/>
      </c>
      <c r="H25" s="103"/>
    </row>
    <row r="26" spans="1:8" ht="15.75">
      <c r="A26" s="162">
        <v>17</v>
      </c>
      <c r="B26" s="150"/>
      <c r="C26" s="166"/>
      <c r="D26" s="167"/>
      <c r="E26" s="167"/>
      <c r="F26" s="167"/>
      <c r="G26" s="168" t="str">
        <f t="shared" si="0"/>
        <v/>
      </c>
      <c r="H26" s="103"/>
    </row>
    <row r="27" spans="1:8" ht="15.75">
      <c r="A27" s="162">
        <v>18</v>
      </c>
      <c r="B27" s="150"/>
      <c r="C27" s="166"/>
      <c r="D27" s="167"/>
      <c r="E27" s="167"/>
      <c r="F27" s="167"/>
      <c r="G27" s="168" t="str">
        <f t="shared" si="0"/>
        <v/>
      </c>
      <c r="H27" s="103"/>
    </row>
    <row r="28" spans="1:8" ht="15.75">
      <c r="A28" s="162">
        <v>19</v>
      </c>
      <c r="B28" s="150"/>
      <c r="C28" s="166"/>
      <c r="D28" s="167"/>
      <c r="E28" s="167"/>
      <c r="F28" s="167"/>
      <c r="G28" s="168" t="str">
        <f t="shared" si="0"/>
        <v/>
      </c>
      <c r="H28" s="103"/>
    </row>
    <row r="29" spans="1:8" ht="15.75">
      <c r="A29" s="162">
        <v>20</v>
      </c>
      <c r="B29" s="150"/>
      <c r="C29" s="166"/>
      <c r="D29" s="167"/>
      <c r="E29" s="167"/>
      <c r="F29" s="167"/>
      <c r="G29" s="168" t="str">
        <f t="shared" si="0"/>
        <v/>
      </c>
      <c r="H29" s="103"/>
    </row>
    <row r="30" spans="1:8" ht="15.75">
      <c r="A30" s="162">
        <v>21</v>
      </c>
      <c r="B30" s="150"/>
      <c r="C30" s="169"/>
      <c r="D30" s="170"/>
      <c r="E30" s="170"/>
      <c r="F30" s="170"/>
      <c r="G30" s="168" t="str">
        <f t="shared" si="0"/>
        <v/>
      </c>
      <c r="H30" s="103"/>
    </row>
    <row r="31" spans="1:8" ht="15.75">
      <c r="A31" s="162">
        <v>22</v>
      </c>
      <c r="B31" s="150"/>
      <c r="C31" s="169"/>
      <c r="D31" s="170"/>
      <c r="E31" s="170"/>
      <c r="F31" s="170"/>
      <c r="G31" s="168" t="str">
        <f t="shared" si="0"/>
        <v/>
      </c>
      <c r="H31" s="103"/>
    </row>
    <row r="32" spans="1:8" ht="15.75">
      <c r="A32" s="162">
        <v>23</v>
      </c>
      <c r="B32" s="150"/>
      <c r="C32" s="169"/>
      <c r="D32" s="170"/>
      <c r="E32" s="170"/>
      <c r="F32" s="170"/>
      <c r="G32" s="168" t="str">
        <f t="shared" si="0"/>
        <v/>
      </c>
      <c r="H32" s="103"/>
    </row>
    <row r="33" spans="1:10" ht="15.75">
      <c r="A33" s="162">
        <v>24</v>
      </c>
      <c r="B33" s="150"/>
      <c r="C33" s="169"/>
      <c r="D33" s="170"/>
      <c r="E33" s="170"/>
      <c r="F33" s="170"/>
      <c r="G33" s="168" t="str">
        <f t="shared" si="0"/>
        <v/>
      </c>
      <c r="H33" s="103"/>
    </row>
    <row r="34" spans="1:10" ht="15.75">
      <c r="A34" s="162">
        <v>25</v>
      </c>
      <c r="B34" s="150"/>
      <c r="C34" s="169"/>
      <c r="D34" s="170"/>
      <c r="E34" s="170"/>
      <c r="F34" s="170"/>
      <c r="G34" s="168" t="str">
        <f t="shared" si="0"/>
        <v/>
      </c>
      <c r="H34" s="103"/>
    </row>
    <row r="35" spans="1:10" ht="15.75">
      <c r="A35" s="162">
        <v>26</v>
      </c>
      <c r="B35" s="150"/>
      <c r="C35" s="169"/>
      <c r="D35" s="170"/>
      <c r="E35" s="170"/>
      <c r="F35" s="170"/>
      <c r="G35" s="168" t="str">
        <f t="shared" si="0"/>
        <v/>
      </c>
      <c r="H35" s="103"/>
    </row>
    <row r="36" spans="1:10" ht="15.75">
      <c r="A36" s="162">
        <v>27</v>
      </c>
      <c r="B36" s="150"/>
      <c r="C36" s="169"/>
      <c r="D36" s="170"/>
      <c r="E36" s="170"/>
      <c r="F36" s="170"/>
      <c r="G36" s="168" t="str">
        <f t="shared" si="0"/>
        <v/>
      </c>
      <c r="H36" s="103"/>
    </row>
    <row r="37" spans="1:10" ht="15.75">
      <c r="A37" s="162">
        <v>28</v>
      </c>
      <c r="B37" s="150"/>
      <c r="C37" s="169"/>
      <c r="D37" s="170"/>
      <c r="E37" s="170"/>
      <c r="F37" s="170"/>
      <c r="G37" s="168" t="str">
        <f t="shared" si="0"/>
        <v/>
      </c>
      <c r="H37" s="103"/>
    </row>
    <row r="38" spans="1:10" ht="15.75">
      <c r="A38" s="162">
        <v>29</v>
      </c>
      <c r="B38" s="150"/>
      <c r="C38" s="169"/>
      <c r="D38" s="170"/>
      <c r="E38" s="170"/>
      <c r="F38" s="170"/>
      <c r="G38" s="168" t="str">
        <f t="shared" si="0"/>
        <v/>
      </c>
      <c r="H38" s="103"/>
    </row>
    <row r="39" spans="1:10" ht="15.75">
      <c r="A39" s="162" t="s">
        <v>261</v>
      </c>
      <c r="B39" s="150"/>
      <c r="C39" s="169"/>
      <c r="D39" s="170"/>
      <c r="E39" s="170"/>
      <c r="F39" s="170"/>
      <c r="G39" s="168" t="str">
        <f>IF(ISBLANK(B39),"",#REF!+C39-D39)</f>
        <v/>
      </c>
      <c r="H39" s="103"/>
    </row>
    <row r="40" spans="1:10">
      <c r="A40" s="171" t="s">
        <v>298</v>
      </c>
      <c r="B40" s="172"/>
      <c r="C40" s="173"/>
      <c r="D40" s="174"/>
      <c r="E40" s="174"/>
      <c r="F40" s="175"/>
      <c r="G40" s="176" t="str">
        <f>G39</f>
        <v/>
      </c>
      <c r="H40" s="103"/>
    </row>
    <row r="44" spans="1:10">
      <c r="B44" s="179" t="s">
        <v>96</v>
      </c>
      <c r="F44" s="180"/>
    </row>
    <row r="45" spans="1:10">
      <c r="F45" s="178"/>
      <c r="G45" s="178"/>
      <c r="H45" s="178"/>
      <c r="I45" s="178"/>
      <c r="J45" s="178"/>
    </row>
    <row r="46" spans="1:10">
      <c r="C46" s="181"/>
      <c r="F46" s="181"/>
      <c r="G46" s="182"/>
      <c r="H46" s="178"/>
      <c r="I46" s="178"/>
      <c r="J46" s="178"/>
    </row>
    <row r="47" spans="1:10">
      <c r="A47" s="178"/>
      <c r="C47" s="183" t="s">
        <v>251</v>
      </c>
      <c r="F47" s="184" t="s">
        <v>256</v>
      </c>
      <c r="G47" s="182"/>
      <c r="H47" s="178"/>
      <c r="I47" s="178"/>
      <c r="J47" s="178"/>
    </row>
    <row r="48" spans="1:10">
      <c r="A48" s="178"/>
      <c r="C48" s="185" t="s">
        <v>127</v>
      </c>
      <c r="F48" s="177" t="s">
        <v>252</v>
      </c>
      <c r="G48" s="178"/>
      <c r="H48" s="178"/>
      <c r="I48" s="178"/>
      <c r="J48" s="178"/>
    </row>
    <row r="49" spans="2:2" s="178" customFormat="1">
      <c r="B49" s="177"/>
    </row>
    <row r="50" spans="2:2" s="178" customFormat="1" ht="12.75"/>
    <row r="51" spans="2:2" s="178" customFormat="1" ht="12.75"/>
    <row r="52" spans="2:2" s="178" customFormat="1" ht="12.75"/>
    <row r="53" spans="2:2" s="178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topLeftCell="A9" zoomScaleSheetLayoutView="80" workbookViewId="0">
      <selection activeCell="M19" sqref="M19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35" t="s">
        <v>287</v>
      </c>
      <c r="B1" s="136"/>
      <c r="C1" s="136"/>
      <c r="D1" s="136"/>
      <c r="E1" s="136"/>
      <c r="F1" s="76"/>
      <c r="G1" s="76"/>
      <c r="H1" s="76"/>
      <c r="I1" s="502" t="s">
        <v>97</v>
      </c>
      <c r="J1" s="502"/>
      <c r="K1" s="142"/>
    </row>
    <row r="2" spans="1:12" s="23" customFormat="1" ht="15">
      <c r="A2" s="103" t="s">
        <v>128</v>
      </c>
      <c r="B2" s="136"/>
      <c r="C2" s="136"/>
      <c r="D2" s="136"/>
      <c r="E2" s="136"/>
      <c r="F2" s="137"/>
      <c r="G2" s="138"/>
      <c r="H2" s="138"/>
      <c r="I2" s="491" t="str">
        <f>'ფორმა N1'!L2</f>
        <v>10/22/17-11/12/17</v>
      </c>
      <c r="J2" s="500"/>
      <c r="K2" s="142"/>
    </row>
    <row r="3" spans="1:12" s="23" customFormat="1" ht="15">
      <c r="A3" s="136"/>
      <c r="B3" s="136"/>
      <c r="C3" s="136"/>
      <c r="D3" s="136"/>
      <c r="E3" s="136"/>
      <c r="F3" s="137"/>
      <c r="G3" s="138"/>
      <c r="H3" s="138"/>
      <c r="I3" s="139"/>
      <c r="J3" s="73"/>
      <c r="K3" s="142"/>
    </row>
    <row r="4" spans="1:12" s="2" customFormat="1" ht="15">
      <c r="A4" s="74" t="str">
        <f>'ფორმა N2'!A4</f>
        <v>ანგარიშვალდებული პირის დასახელება:</v>
      </c>
      <c r="B4" s="74"/>
      <c r="C4" s="74"/>
      <c r="D4" s="74"/>
      <c r="E4" s="74"/>
      <c r="F4" s="75"/>
      <c r="G4" s="75"/>
      <c r="H4" s="75"/>
      <c r="I4" s="124"/>
      <c r="J4" s="74"/>
      <c r="K4" s="103"/>
      <c r="L4" s="23"/>
    </row>
    <row r="5" spans="1:12" s="2" customFormat="1" ht="15">
      <c r="A5" s="117" t="str">
        <f>'ფორმა N1'!A5</f>
        <v>დავით თარხან-მოურავი ირმა ინაშვილი საქართველოს პატრიოტთა ალიანსი</v>
      </c>
      <c r="B5" s="118"/>
      <c r="C5" s="118"/>
      <c r="D5" s="118"/>
      <c r="E5" s="118"/>
      <c r="F5" s="59"/>
      <c r="G5" s="59"/>
      <c r="H5" s="59"/>
      <c r="I5" s="130"/>
      <c r="J5" s="59"/>
      <c r="K5" s="103"/>
    </row>
    <row r="6" spans="1:12" s="23" customFormat="1" ht="13.5">
      <c r="A6" s="140"/>
      <c r="B6" s="141"/>
      <c r="C6" s="141"/>
      <c r="D6" s="136"/>
      <c r="E6" s="136"/>
      <c r="F6" s="136"/>
      <c r="G6" s="136"/>
      <c r="H6" s="136"/>
      <c r="I6" s="136"/>
      <c r="J6" s="136"/>
      <c r="K6" s="142"/>
    </row>
    <row r="7" spans="1:12" ht="45">
      <c r="A7" s="131"/>
      <c r="B7" s="501" t="s">
        <v>208</v>
      </c>
      <c r="C7" s="501"/>
      <c r="D7" s="501" t="s">
        <v>275</v>
      </c>
      <c r="E7" s="501"/>
      <c r="F7" s="501" t="s">
        <v>276</v>
      </c>
      <c r="G7" s="501"/>
      <c r="H7" s="149" t="s">
        <v>262</v>
      </c>
      <c r="I7" s="501" t="s">
        <v>211</v>
      </c>
      <c r="J7" s="501"/>
      <c r="K7" s="143"/>
    </row>
    <row r="8" spans="1:12" ht="15">
      <c r="A8" s="132" t="s">
        <v>103</v>
      </c>
      <c r="B8" s="133" t="s">
        <v>210</v>
      </c>
      <c r="C8" s="134" t="s">
        <v>209</v>
      </c>
      <c r="D8" s="133" t="s">
        <v>210</v>
      </c>
      <c r="E8" s="134" t="s">
        <v>209</v>
      </c>
      <c r="F8" s="133" t="s">
        <v>210</v>
      </c>
      <c r="G8" s="134" t="s">
        <v>209</v>
      </c>
      <c r="H8" s="134" t="s">
        <v>209</v>
      </c>
      <c r="I8" s="133" t="s">
        <v>210</v>
      </c>
      <c r="J8" s="134" t="s">
        <v>209</v>
      </c>
      <c r="K8" s="143"/>
    </row>
    <row r="9" spans="1:12" ht="15">
      <c r="A9" s="60" t="s">
        <v>104</v>
      </c>
      <c r="B9" s="445">
        <v>129</v>
      </c>
      <c r="C9" s="445">
        <v>106598</v>
      </c>
      <c r="D9" s="80">
        <f t="shared" ref="D9:F9" si="0">SUM(D10,D14,D17)</f>
        <v>1</v>
      </c>
      <c r="E9" s="80">
        <f>SUM(E10,E14,E17)</f>
        <v>579.99</v>
      </c>
      <c r="F9" s="80">
        <f t="shared" si="0"/>
        <v>1</v>
      </c>
      <c r="G9" s="80">
        <f>SUM(G10,G14,G17)</f>
        <v>8450</v>
      </c>
      <c r="H9" s="80">
        <f>SUM(H10,H14,H17)</f>
        <v>0</v>
      </c>
      <c r="I9" s="445">
        <v>129</v>
      </c>
      <c r="J9" s="445">
        <v>98728.21</v>
      </c>
      <c r="K9" s="143"/>
    </row>
    <row r="10" spans="1:12" ht="15">
      <c r="A10" s="61" t="s">
        <v>105</v>
      </c>
      <c r="B10" s="445"/>
      <c r="C10" s="445"/>
      <c r="D10" s="131">
        <f t="shared" ref="D10:F10" si="1">SUM(D11:D13)</f>
        <v>0</v>
      </c>
      <c r="E10" s="131">
        <f>SUM(E11:E13)</f>
        <v>0</v>
      </c>
      <c r="F10" s="131">
        <f t="shared" si="1"/>
        <v>0</v>
      </c>
      <c r="G10" s="131">
        <f>SUM(G11:G13)</f>
        <v>0</v>
      </c>
      <c r="H10" s="131">
        <f>SUM(H11:H13)</f>
        <v>0</v>
      </c>
      <c r="I10" s="445"/>
      <c r="J10" s="445"/>
      <c r="K10" s="143"/>
    </row>
    <row r="11" spans="1:12" ht="15">
      <c r="A11" s="61" t="s">
        <v>106</v>
      </c>
      <c r="B11" s="445"/>
      <c r="C11" s="445"/>
      <c r="D11" s="26"/>
      <c r="E11" s="26"/>
      <c r="F11" s="26"/>
      <c r="G11" s="26"/>
      <c r="H11" s="26"/>
      <c r="I11" s="445"/>
      <c r="J11" s="445"/>
      <c r="K11" s="143"/>
    </row>
    <row r="12" spans="1:12" ht="15">
      <c r="A12" s="61" t="s">
        <v>107</v>
      </c>
      <c r="B12" s="445"/>
      <c r="C12" s="445"/>
      <c r="D12" s="26"/>
      <c r="E12" s="26"/>
      <c r="F12" s="26"/>
      <c r="G12" s="26"/>
      <c r="H12" s="26"/>
      <c r="I12" s="445"/>
      <c r="J12" s="445"/>
      <c r="K12" s="143"/>
    </row>
    <row r="13" spans="1:12" ht="15">
      <c r="A13" s="61" t="s">
        <v>108</v>
      </c>
      <c r="B13" s="445"/>
      <c r="C13" s="445"/>
      <c r="D13" s="26"/>
      <c r="E13" s="26"/>
      <c r="F13" s="26"/>
      <c r="G13" s="26"/>
      <c r="H13" s="26"/>
      <c r="I13" s="445"/>
      <c r="J13" s="445"/>
      <c r="K13" s="143"/>
    </row>
    <row r="14" spans="1:12" ht="15">
      <c r="A14" s="61" t="s">
        <v>109</v>
      </c>
      <c r="B14" s="445">
        <v>128</v>
      </c>
      <c r="C14" s="445">
        <v>105762.52</v>
      </c>
      <c r="D14" s="131">
        <f t="shared" ref="D14:F14" si="2">SUM(D15:D16)</f>
        <v>1</v>
      </c>
      <c r="E14" s="131">
        <f>SUM(E15:E16)</f>
        <v>579.99</v>
      </c>
      <c r="F14" s="131">
        <f t="shared" si="2"/>
        <v>1</v>
      </c>
      <c r="G14" s="131">
        <f>SUM(G15:G16)</f>
        <v>8450</v>
      </c>
      <c r="H14" s="131">
        <f>SUM(H15:H16)</f>
        <v>0</v>
      </c>
      <c r="I14" s="445">
        <v>128</v>
      </c>
      <c r="J14" s="445">
        <v>106342.51</v>
      </c>
      <c r="K14" s="143"/>
    </row>
    <row r="15" spans="1:12" ht="15">
      <c r="A15" s="61" t="s">
        <v>110</v>
      </c>
      <c r="B15" s="445">
        <v>2</v>
      </c>
      <c r="C15" s="445">
        <v>16900</v>
      </c>
      <c r="D15" s="26"/>
      <c r="E15" s="26"/>
      <c r="F15" s="26">
        <v>1</v>
      </c>
      <c r="G15" s="26">
        <v>8450</v>
      </c>
      <c r="H15" s="26"/>
      <c r="I15" s="445">
        <v>1</v>
      </c>
      <c r="J15" s="445">
        <v>8450</v>
      </c>
      <c r="K15" s="143"/>
    </row>
    <row r="16" spans="1:12" ht="15">
      <c r="A16" s="61" t="s">
        <v>111</v>
      </c>
      <c r="B16" s="445">
        <v>126</v>
      </c>
      <c r="C16" s="445">
        <v>88862.52</v>
      </c>
      <c r="D16" s="446">
        <v>1</v>
      </c>
      <c r="E16" s="446">
        <v>579.99</v>
      </c>
      <c r="F16" s="26"/>
      <c r="G16" s="26"/>
      <c r="H16" s="26"/>
      <c r="I16" s="445">
        <v>127</v>
      </c>
      <c r="J16" s="445">
        <v>89442.51</v>
      </c>
      <c r="K16" s="143"/>
    </row>
    <row r="17" spans="1:11" ht="15">
      <c r="A17" s="61" t="s">
        <v>112</v>
      </c>
      <c r="B17" s="445">
        <v>1</v>
      </c>
      <c r="C17" s="445">
        <v>835.7</v>
      </c>
      <c r="D17" s="131">
        <f t="shared" ref="D17:F17" si="3">SUM(D18:D19,D22,D23)</f>
        <v>0</v>
      </c>
      <c r="E17" s="131">
        <f>SUM(E18:E19,E22,E23)</f>
        <v>0</v>
      </c>
      <c r="F17" s="131">
        <f t="shared" si="3"/>
        <v>0</v>
      </c>
      <c r="G17" s="131">
        <f>SUM(G18:G19,G22,G23)</f>
        <v>0</v>
      </c>
      <c r="H17" s="131">
        <f>SUM(H18:H19,H22,H23)</f>
        <v>0</v>
      </c>
      <c r="I17" s="445">
        <v>1</v>
      </c>
      <c r="J17" s="445">
        <v>835.7</v>
      </c>
      <c r="K17" s="143"/>
    </row>
    <row r="18" spans="1:11" ht="15">
      <c r="A18" s="61" t="s">
        <v>113</v>
      </c>
      <c r="B18" s="445"/>
      <c r="C18" s="445"/>
      <c r="D18" s="26"/>
      <c r="E18" s="26"/>
      <c r="F18" s="26"/>
      <c r="G18" s="26"/>
      <c r="H18" s="26"/>
      <c r="I18" s="445"/>
      <c r="J18" s="445"/>
      <c r="K18" s="143"/>
    </row>
    <row r="19" spans="1:11" ht="15">
      <c r="A19" s="61" t="s">
        <v>114</v>
      </c>
      <c r="B19" s="445">
        <v>1</v>
      </c>
      <c r="C19" s="445">
        <v>835.7</v>
      </c>
      <c r="D19" s="131">
        <f t="shared" ref="D19:F19" si="4">SUM(D20:D21)</f>
        <v>0</v>
      </c>
      <c r="E19" s="131">
        <f>SUM(E20:E21)</f>
        <v>0</v>
      </c>
      <c r="F19" s="131">
        <f t="shared" si="4"/>
        <v>0</v>
      </c>
      <c r="G19" s="131">
        <f>SUM(G20:G21)</f>
        <v>0</v>
      </c>
      <c r="H19" s="131">
        <f>SUM(H20:H21)</f>
        <v>0</v>
      </c>
      <c r="I19" s="445">
        <v>1</v>
      </c>
      <c r="J19" s="445">
        <v>835.7</v>
      </c>
      <c r="K19" s="143"/>
    </row>
    <row r="20" spans="1:11" ht="15">
      <c r="A20" s="61" t="s">
        <v>115</v>
      </c>
      <c r="B20" s="445"/>
      <c r="C20" s="445"/>
      <c r="D20" s="26"/>
      <c r="E20" s="26"/>
      <c r="F20" s="26"/>
      <c r="G20" s="26"/>
      <c r="H20" s="26"/>
      <c r="I20" s="445"/>
      <c r="J20" s="445"/>
      <c r="K20" s="143"/>
    </row>
    <row r="21" spans="1:11" ht="15">
      <c r="A21" s="61" t="s">
        <v>116</v>
      </c>
      <c r="B21" s="445">
        <v>1</v>
      </c>
      <c r="C21" s="445">
        <v>835.7</v>
      </c>
      <c r="D21" s="26"/>
      <c r="E21" s="26"/>
      <c r="F21" s="26"/>
      <c r="G21" s="26"/>
      <c r="H21" s="26"/>
      <c r="I21" s="445">
        <v>1</v>
      </c>
      <c r="J21" s="445">
        <v>835.7</v>
      </c>
      <c r="K21" s="143"/>
    </row>
    <row r="22" spans="1:11" ht="15">
      <c r="A22" s="61" t="s">
        <v>117</v>
      </c>
      <c r="B22" s="445"/>
      <c r="C22" s="445"/>
      <c r="D22" s="26"/>
      <c r="E22" s="26"/>
      <c r="F22" s="26"/>
      <c r="G22" s="26"/>
      <c r="H22" s="26"/>
      <c r="I22" s="26"/>
      <c r="J22" s="445"/>
      <c r="K22" s="143"/>
    </row>
    <row r="23" spans="1:11" ht="15">
      <c r="A23" s="61" t="s">
        <v>118</v>
      </c>
      <c r="B23" s="445"/>
      <c r="C23" s="445"/>
      <c r="D23" s="26"/>
      <c r="E23" s="26"/>
      <c r="F23" s="26"/>
      <c r="G23" s="26"/>
      <c r="H23" s="26"/>
      <c r="I23" s="26"/>
      <c r="J23" s="26"/>
      <c r="K23" s="143"/>
    </row>
    <row r="24" spans="1:11" ht="15">
      <c r="A24" s="60" t="s">
        <v>119</v>
      </c>
      <c r="B24" s="445"/>
      <c r="C24" s="445"/>
      <c r="D24" s="80">
        <f>SUM(D25:D31)</f>
        <v>39860</v>
      </c>
      <c r="E24" s="80">
        <f t="shared" ref="E24:I24" si="5">SUM(E25:E31)</f>
        <v>75992.2</v>
      </c>
      <c r="F24" s="80">
        <v>39860</v>
      </c>
      <c r="G24" s="80">
        <f t="shared" si="5"/>
        <v>75992.2</v>
      </c>
      <c r="H24" s="80">
        <f t="shared" si="5"/>
        <v>0</v>
      </c>
      <c r="I24" s="80">
        <f t="shared" si="5"/>
        <v>0</v>
      </c>
      <c r="J24" s="80"/>
      <c r="K24" s="143"/>
    </row>
    <row r="25" spans="1:11" ht="15">
      <c r="A25" s="61" t="s">
        <v>241</v>
      </c>
      <c r="B25" s="445"/>
      <c r="C25" s="445"/>
      <c r="D25" s="26"/>
      <c r="E25" s="26"/>
      <c r="F25" s="26"/>
      <c r="G25" s="26"/>
      <c r="H25" s="26"/>
      <c r="I25" s="26"/>
      <c r="J25" s="26"/>
      <c r="K25" s="143"/>
    </row>
    <row r="26" spans="1:11" ht="15">
      <c r="A26" s="61" t="s">
        <v>242</v>
      </c>
      <c r="B26" s="445"/>
      <c r="C26" s="445"/>
      <c r="D26" s="26"/>
      <c r="E26" s="26"/>
      <c r="F26" s="26"/>
      <c r="G26" s="26"/>
      <c r="H26" s="26"/>
      <c r="I26" s="26"/>
      <c r="J26" s="26"/>
      <c r="K26" s="143"/>
    </row>
    <row r="27" spans="1:11" ht="15">
      <c r="A27" s="61" t="s">
        <v>243</v>
      </c>
      <c r="B27" s="445"/>
      <c r="C27" s="445"/>
      <c r="D27" s="26"/>
      <c r="E27" s="26"/>
      <c r="F27" s="26"/>
      <c r="G27" s="26"/>
      <c r="H27" s="26"/>
      <c r="I27" s="26"/>
      <c r="J27" s="26"/>
      <c r="K27" s="143"/>
    </row>
    <row r="28" spans="1:11" ht="15">
      <c r="A28" s="61" t="s">
        <v>244</v>
      </c>
      <c r="B28" s="445"/>
      <c r="C28" s="445"/>
      <c r="D28" s="26"/>
      <c r="E28" s="26"/>
      <c r="F28" s="26"/>
      <c r="G28" s="26"/>
      <c r="H28" s="26"/>
      <c r="I28" s="26"/>
      <c r="J28" s="26"/>
      <c r="K28" s="143"/>
    </row>
    <row r="29" spans="1:11" ht="15">
      <c r="A29" s="61" t="s">
        <v>245</v>
      </c>
      <c r="B29" s="445"/>
      <c r="C29" s="445"/>
      <c r="D29" s="26">
        <v>39860</v>
      </c>
      <c r="E29" s="26">
        <v>75992.2</v>
      </c>
      <c r="F29" s="26">
        <v>39860</v>
      </c>
      <c r="G29" s="26">
        <f>C29+E29-J29</f>
        <v>75992.2</v>
      </c>
      <c r="H29" s="26"/>
      <c r="I29" s="26"/>
      <c r="J29" s="26"/>
      <c r="K29" s="143"/>
    </row>
    <row r="30" spans="1:11" ht="15">
      <c r="A30" s="61" t="s">
        <v>246</v>
      </c>
      <c r="B30" s="26"/>
      <c r="C30" s="26"/>
      <c r="D30" s="26"/>
      <c r="E30" s="26"/>
      <c r="F30" s="26"/>
      <c r="G30" s="26"/>
      <c r="H30" s="26"/>
      <c r="I30" s="26"/>
      <c r="J30" s="26"/>
      <c r="K30" s="143"/>
    </row>
    <row r="31" spans="1:11" ht="15">
      <c r="A31" s="61" t="s">
        <v>247</v>
      </c>
      <c r="B31" s="26"/>
      <c r="C31" s="26"/>
      <c r="D31" s="26"/>
      <c r="E31" s="26"/>
      <c r="F31" s="26"/>
      <c r="G31" s="26"/>
      <c r="H31" s="26"/>
      <c r="I31" s="26"/>
      <c r="J31" s="26"/>
      <c r="K31" s="143"/>
    </row>
    <row r="32" spans="1:11" ht="15">
      <c r="A32" s="60" t="s">
        <v>120</v>
      </c>
      <c r="B32" s="80">
        <f>SUM(B33:B35)</f>
        <v>0</v>
      </c>
      <c r="C32" s="80">
        <f>SUM(C33:C35)</f>
        <v>0</v>
      </c>
      <c r="D32" s="80">
        <f t="shared" ref="D32:J32" si="6">SUM(D33:D35)</f>
        <v>0</v>
      </c>
      <c r="E32" s="80">
        <f>SUM(E33:E35)</f>
        <v>0</v>
      </c>
      <c r="F32" s="80">
        <f t="shared" si="6"/>
        <v>0</v>
      </c>
      <c r="G32" s="80">
        <f>SUM(G33:G35)</f>
        <v>0</v>
      </c>
      <c r="H32" s="80">
        <f>SUM(H33:H35)</f>
        <v>0</v>
      </c>
      <c r="I32" s="80">
        <f>SUM(I33:I35)</f>
        <v>0</v>
      </c>
      <c r="J32" s="80">
        <f t="shared" si="6"/>
        <v>0</v>
      </c>
      <c r="K32" s="143"/>
    </row>
    <row r="33" spans="1:11" ht="15">
      <c r="A33" s="61" t="s">
        <v>248</v>
      </c>
      <c r="B33" s="26"/>
      <c r="C33" s="26"/>
      <c r="D33" s="26"/>
      <c r="E33" s="26"/>
      <c r="F33" s="26"/>
      <c r="G33" s="26"/>
      <c r="H33" s="26"/>
      <c r="I33" s="26"/>
      <c r="J33" s="26"/>
      <c r="K33" s="143"/>
    </row>
    <row r="34" spans="1:11" ht="15">
      <c r="A34" s="61" t="s">
        <v>249</v>
      </c>
      <c r="B34" s="26"/>
      <c r="C34" s="26"/>
      <c r="D34" s="26"/>
      <c r="E34" s="26"/>
      <c r="F34" s="26"/>
      <c r="G34" s="26"/>
      <c r="H34" s="26"/>
      <c r="I34" s="26"/>
      <c r="J34" s="26"/>
      <c r="K34" s="143"/>
    </row>
    <row r="35" spans="1:11" ht="15">
      <c r="A35" s="61" t="s">
        <v>250</v>
      </c>
      <c r="B35" s="26"/>
      <c r="C35" s="26"/>
      <c r="D35" s="26"/>
      <c r="E35" s="26"/>
      <c r="F35" s="26"/>
      <c r="G35" s="26"/>
      <c r="H35" s="26"/>
      <c r="I35" s="26"/>
      <c r="J35" s="26"/>
      <c r="K35" s="143"/>
    </row>
    <row r="36" spans="1:11" ht="15">
      <c r="A36" s="60" t="s">
        <v>121</v>
      </c>
      <c r="B36" s="80">
        <f t="shared" ref="B36:J36" si="7">SUM(B37:B39,B42)</f>
        <v>0</v>
      </c>
      <c r="C36" s="80">
        <f t="shared" si="7"/>
        <v>0</v>
      </c>
      <c r="D36" s="80">
        <f t="shared" si="7"/>
        <v>0</v>
      </c>
      <c r="E36" s="80">
        <f t="shared" si="7"/>
        <v>0</v>
      </c>
      <c r="F36" s="80">
        <f t="shared" si="7"/>
        <v>0</v>
      </c>
      <c r="G36" s="80">
        <f t="shared" si="7"/>
        <v>0</v>
      </c>
      <c r="H36" s="80">
        <f t="shared" si="7"/>
        <v>0</v>
      </c>
      <c r="I36" s="80">
        <f t="shared" si="7"/>
        <v>0</v>
      </c>
      <c r="J36" s="80">
        <f t="shared" si="7"/>
        <v>0</v>
      </c>
      <c r="K36" s="143"/>
    </row>
    <row r="37" spans="1:11" ht="15">
      <c r="A37" s="61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3"/>
    </row>
    <row r="38" spans="1:11" ht="15">
      <c r="A38" s="61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3"/>
    </row>
    <row r="39" spans="1:11" ht="15">
      <c r="A39" s="61" t="s">
        <v>124</v>
      </c>
      <c r="B39" s="131">
        <f t="shared" ref="B39:J39" si="8">SUM(B40:B41)</f>
        <v>0</v>
      </c>
      <c r="C39" s="131">
        <f t="shared" si="8"/>
        <v>0</v>
      </c>
      <c r="D39" s="131">
        <f t="shared" si="8"/>
        <v>0</v>
      </c>
      <c r="E39" s="131">
        <f t="shared" si="8"/>
        <v>0</v>
      </c>
      <c r="F39" s="131">
        <f t="shared" si="8"/>
        <v>0</v>
      </c>
      <c r="G39" s="131">
        <f t="shared" si="8"/>
        <v>0</v>
      </c>
      <c r="H39" s="131">
        <f t="shared" si="8"/>
        <v>0</v>
      </c>
      <c r="I39" s="131">
        <f t="shared" si="8"/>
        <v>0</v>
      </c>
      <c r="J39" s="131">
        <f t="shared" si="8"/>
        <v>0</v>
      </c>
      <c r="K39" s="143"/>
    </row>
    <row r="40" spans="1:11" ht="30">
      <c r="A40" s="61" t="s">
        <v>380</v>
      </c>
      <c r="B40" s="26"/>
      <c r="C40" s="26"/>
      <c r="D40" s="26"/>
      <c r="E40" s="26"/>
      <c r="F40" s="26"/>
      <c r="G40" s="26"/>
      <c r="H40" s="26"/>
      <c r="I40" s="26"/>
      <c r="J40" s="26"/>
      <c r="K40" s="143"/>
    </row>
    <row r="41" spans="1:11" ht="15">
      <c r="A41" s="61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3"/>
    </row>
    <row r="42" spans="1:11" ht="15">
      <c r="A42" s="61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3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69" t="s">
        <v>96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68"/>
      <c r="C48" s="68"/>
      <c r="F48" s="68"/>
      <c r="G48" s="71"/>
      <c r="H48" s="68"/>
      <c r="I48"/>
      <c r="J48"/>
    </row>
    <row r="49" spans="1:10" s="2" customFormat="1" ht="15">
      <c r="B49" s="67" t="s">
        <v>251</v>
      </c>
      <c r="F49" s="12" t="s">
        <v>256</v>
      </c>
      <c r="G49" s="70"/>
      <c r="I49"/>
      <c r="J49"/>
    </row>
    <row r="50" spans="1:10" s="2" customFormat="1" ht="15">
      <c r="B50" s="64" t="s">
        <v>127</v>
      </c>
      <c r="F50" s="2" t="s">
        <v>252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23"/>
  <sheetViews>
    <sheetView view="pageBreakPreview" topLeftCell="A96" zoomScale="80" zoomScaleNormal="80" zoomScaleSheetLayoutView="80" workbookViewId="0">
      <selection activeCell="B112" sqref="B112"/>
    </sheetView>
  </sheetViews>
  <sheetFormatPr defaultRowHeight="12.75"/>
  <cols>
    <col min="1" max="1" width="6" style="193" customWidth="1"/>
    <col min="2" max="2" width="21.140625" style="193" customWidth="1"/>
    <col min="3" max="3" width="25.140625" style="193" bestFit="1" customWidth="1"/>
    <col min="4" max="4" width="18.42578125" style="193" customWidth="1"/>
    <col min="5" max="5" width="19.5703125" style="193" customWidth="1"/>
    <col min="6" max="6" width="22" style="193" customWidth="1"/>
    <col min="7" max="7" width="25.28515625" style="193" customWidth="1"/>
    <col min="8" max="8" width="18.28515625" style="193" customWidth="1"/>
    <col min="9" max="9" width="17.140625" style="193" customWidth="1"/>
    <col min="10" max="16384" width="9.140625" style="193"/>
  </cols>
  <sheetData>
    <row r="1" spans="1:9" ht="15">
      <c r="A1" s="186" t="s">
        <v>476</v>
      </c>
      <c r="B1" s="186"/>
      <c r="C1" s="187"/>
      <c r="D1" s="187"/>
      <c r="E1" s="187"/>
      <c r="F1" s="187"/>
      <c r="G1" s="187"/>
      <c r="H1" s="187"/>
      <c r="I1" s="359" t="s">
        <v>97</v>
      </c>
    </row>
    <row r="2" spans="1:9" ht="15">
      <c r="A2" s="146" t="s">
        <v>128</v>
      </c>
      <c r="B2" s="146"/>
      <c r="C2" s="187"/>
      <c r="D2" s="187"/>
      <c r="E2" s="187"/>
      <c r="F2" s="187"/>
      <c r="G2" s="187"/>
      <c r="H2" s="187"/>
      <c r="I2" s="356" t="str">
        <f>'ფორმა N1'!L2</f>
        <v>10/22/17-11/12/17</v>
      </c>
    </row>
    <row r="3" spans="1:9" ht="15">
      <c r="A3" s="187"/>
      <c r="B3" s="187"/>
      <c r="C3" s="187"/>
      <c r="D3" s="187"/>
      <c r="E3" s="187"/>
      <c r="F3" s="187"/>
      <c r="G3" s="187"/>
      <c r="H3" s="187"/>
      <c r="I3" s="139"/>
    </row>
    <row r="4" spans="1:9" ht="15">
      <c r="A4" s="112" t="s">
        <v>257</v>
      </c>
      <c r="B4" s="112"/>
      <c r="C4" s="112"/>
      <c r="D4" s="112"/>
      <c r="E4" s="364"/>
      <c r="F4" s="188"/>
      <c r="G4" s="187"/>
      <c r="H4" s="187"/>
      <c r="I4" s="188"/>
    </row>
    <row r="5" spans="1:9" s="369" customFormat="1" ht="15">
      <c r="A5" s="365" t="str">
        <f>'ფორმა N1'!A5</f>
        <v>დავით თარხან-მოურავი ირმა ინაშვილი საქართველოს პატრიოტთა ალიანსი</v>
      </c>
      <c r="B5" s="365"/>
      <c r="C5" s="366"/>
      <c r="D5" s="366"/>
      <c r="E5" s="366"/>
      <c r="F5" s="367"/>
      <c r="G5" s="368"/>
      <c r="H5" s="368"/>
      <c r="I5" s="367"/>
    </row>
    <row r="6" spans="1:9" ht="13.5">
      <c r="A6" s="140"/>
      <c r="B6" s="140"/>
      <c r="C6" s="370"/>
      <c r="D6" s="370"/>
      <c r="E6" s="370"/>
      <c r="F6" s="187"/>
      <c r="G6" s="187"/>
      <c r="H6" s="187"/>
      <c r="I6" s="187"/>
    </row>
    <row r="7" spans="1:9" ht="60">
      <c r="A7" s="371" t="s">
        <v>64</v>
      </c>
      <c r="B7" s="371" t="s">
        <v>443</v>
      </c>
      <c r="C7" s="372" t="s">
        <v>444</v>
      </c>
      <c r="D7" s="372" t="s">
        <v>445</v>
      </c>
      <c r="E7" s="372" t="s">
        <v>446</v>
      </c>
      <c r="F7" s="372" t="s">
        <v>346</v>
      </c>
      <c r="G7" s="372" t="s">
        <v>447</v>
      </c>
      <c r="H7" s="372" t="s">
        <v>448</v>
      </c>
      <c r="I7" s="372" t="s">
        <v>449</v>
      </c>
    </row>
    <row r="8" spans="1:9" ht="15">
      <c r="A8" s="371">
        <v>1</v>
      </c>
      <c r="B8" s="371">
        <v>2</v>
      </c>
      <c r="C8" s="371">
        <v>3</v>
      </c>
      <c r="D8" s="372">
        <v>4</v>
      </c>
      <c r="E8" s="371">
        <v>5</v>
      </c>
      <c r="F8" s="372">
        <v>6</v>
      </c>
      <c r="G8" s="371">
        <v>7</v>
      </c>
      <c r="H8" s="372">
        <v>8</v>
      </c>
      <c r="I8" s="372">
        <v>9</v>
      </c>
    </row>
    <row r="9" spans="1:9" ht="30">
      <c r="A9" s="373">
        <v>1</v>
      </c>
      <c r="B9" s="374" t="s">
        <v>643</v>
      </c>
      <c r="C9" s="374" t="s">
        <v>644</v>
      </c>
      <c r="D9" s="374" t="s">
        <v>645</v>
      </c>
      <c r="E9" s="374" t="s">
        <v>646</v>
      </c>
      <c r="F9" s="374" t="s">
        <v>647</v>
      </c>
      <c r="G9" s="447" t="s">
        <v>648</v>
      </c>
      <c r="H9" s="423" t="s">
        <v>649</v>
      </c>
      <c r="I9" s="374"/>
    </row>
    <row r="10" spans="1:9" ht="30">
      <c r="A10" s="373">
        <v>2</v>
      </c>
      <c r="B10" s="374" t="s">
        <v>643</v>
      </c>
      <c r="C10" s="374" t="s">
        <v>644</v>
      </c>
      <c r="D10" s="374" t="s">
        <v>645</v>
      </c>
      <c r="E10" s="374" t="s">
        <v>650</v>
      </c>
      <c r="F10" s="374" t="s">
        <v>651</v>
      </c>
      <c r="G10" s="447">
        <v>402003318</v>
      </c>
      <c r="H10" s="423" t="s">
        <v>649</v>
      </c>
      <c r="I10" s="374"/>
    </row>
    <row r="11" spans="1:9" ht="30">
      <c r="A11" s="373">
        <v>3</v>
      </c>
      <c r="B11" s="374" t="s">
        <v>643</v>
      </c>
      <c r="C11" s="374" t="s">
        <v>644</v>
      </c>
      <c r="D11" s="374" t="s">
        <v>645</v>
      </c>
      <c r="E11" s="374" t="s">
        <v>652</v>
      </c>
      <c r="F11" s="374" t="s">
        <v>653</v>
      </c>
      <c r="G11" s="447" t="s">
        <v>648</v>
      </c>
      <c r="H11" s="423" t="s">
        <v>649</v>
      </c>
      <c r="I11" s="374"/>
    </row>
    <row r="12" spans="1:9" ht="30">
      <c r="A12" s="373">
        <v>4</v>
      </c>
      <c r="B12" s="374" t="s">
        <v>654</v>
      </c>
      <c r="C12" s="374" t="s">
        <v>655</v>
      </c>
      <c r="D12" s="374" t="s">
        <v>656</v>
      </c>
      <c r="E12" s="374" t="s">
        <v>657</v>
      </c>
      <c r="F12" s="374">
        <v>900</v>
      </c>
      <c r="G12" s="448">
        <v>60003003713</v>
      </c>
      <c r="H12" s="374" t="s">
        <v>658</v>
      </c>
      <c r="I12" s="374"/>
    </row>
    <row r="13" spans="1:9" ht="30">
      <c r="A13" s="373">
        <v>5</v>
      </c>
      <c r="B13" s="374" t="s">
        <v>659</v>
      </c>
      <c r="C13" s="374" t="s">
        <v>660</v>
      </c>
      <c r="D13" s="374" t="s">
        <v>656</v>
      </c>
      <c r="E13" s="374" t="s">
        <v>661</v>
      </c>
      <c r="F13" s="374">
        <v>700</v>
      </c>
      <c r="G13" s="448">
        <v>20001001495</v>
      </c>
      <c r="H13" s="374" t="s">
        <v>662</v>
      </c>
      <c r="I13" s="374"/>
    </row>
    <row r="14" spans="1:9" ht="30">
      <c r="A14" s="373">
        <v>6</v>
      </c>
      <c r="B14" s="374" t="s">
        <v>663</v>
      </c>
      <c r="C14" s="374" t="s">
        <v>664</v>
      </c>
      <c r="D14" s="374" t="s">
        <v>665</v>
      </c>
      <c r="E14" s="374" t="s">
        <v>666</v>
      </c>
      <c r="F14" s="374">
        <v>287.5</v>
      </c>
      <c r="G14" s="447" t="s">
        <v>667</v>
      </c>
      <c r="H14" s="374" t="s">
        <v>668</v>
      </c>
      <c r="I14" s="374"/>
    </row>
    <row r="15" spans="1:9" ht="30">
      <c r="A15" s="373">
        <v>7</v>
      </c>
      <c r="B15" s="374" t="s">
        <v>669</v>
      </c>
      <c r="C15" s="374" t="s">
        <v>670</v>
      </c>
      <c r="D15" s="374" t="s">
        <v>671</v>
      </c>
      <c r="E15" s="374" t="s">
        <v>672</v>
      </c>
      <c r="F15" s="374">
        <v>300</v>
      </c>
      <c r="G15" s="448">
        <v>40001004177</v>
      </c>
      <c r="H15" s="374" t="s">
        <v>673</v>
      </c>
      <c r="I15" s="374"/>
    </row>
    <row r="16" spans="1:9" ht="30">
      <c r="A16" s="373">
        <v>8</v>
      </c>
      <c r="B16" s="374" t="s">
        <v>674</v>
      </c>
      <c r="C16" s="374" t="s">
        <v>675</v>
      </c>
      <c r="D16" s="374" t="s">
        <v>656</v>
      </c>
      <c r="E16" s="374" t="s">
        <v>676</v>
      </c>
      <c r="F16" s="374">
        <v>421.06</v>
      </c>
      <c r="G16" s="448">
        <v>36001033813</v>
      </c>
      <c r="H16" s="374" t="s">
        <v>677</v>
      </c>
      <c r="I16" s="374"/>
    </row>
    <row r="17" spans="1:9" ht="30">
      <c r="A17" s="373">
        <v>9</v>
      </c>
      <c r="B17" s="374" t="s">
        <v>678</v>
      </c>
      <c r="C17" s="374" t="s">
        <v>679</v>
      </c>
      <c r="D17" s="374" t="s">
        <v>656</v>
      </c>
      <c r="E17" s="374" t="s">
        <v>680</v>
      </c>
      <c r="F17" s="374">
        <v>700</v>
      </c>
      <c r="G17" s="448">
        <v>248385787</v>
      </c>
      <c r="H17" s="423" t="s">
        <v>681</v>
      </c>
      <c r="I17" s="374"/>
    </row>
    <row r="18" spans="1:9" ht="30">
      <c r="A18" s="373">
        <v>10</v>
      </c>
      <c r="B18" s="374" t="s">
        <v>682</v>
      </c>
      <c r="C18" s="374" t="s">
        <v>683</v>
      </c>
      <c r="D18" s="374" t="s">
        <v>656</v>
      </c>
      <c r="E18" s="374" t="s">
        <v>684</v>
      </c>
      <c r="F18" s="374">
        <v>800</v>
      </c>
      <c r="G18" s="448">
        <v>1003012426</v>
      </c>
      <c r="H18" s="374" t="s">
        <v>685</v>
      </c>
      <c r="I18" s="374"/>
    </row>
    <row r="19" spans="1:9" ht="30">
      <c r="A19" s="373">
        <v>11</v>
      </c>
      <c r="B19" s="374" t="s">
        <v>686</v>
      </c>
      <c r="C19" s="374" t="s">
        <v>687</v>
      </c>
      <c r="D19" s="374" t="s">
        <v>688</v>
      </c>
      <c r="E19" s="374" t="s">
        <v>689</v>
      </c>
      <c r="F19" s="374">
        <v>300</v>
      </c>
      <c r="G19" s="449">
        <v>444548152</v>
      </c>
      <c r="H19" s="423" t="s">
        <v>690</v>
      </c>
      <c r="I19" s="374"/>
    </row>
    <row r="20" spans="1:9" ht="30">
      <c r="A20" s="373">
        <v>12</v>
      </c>
      <c r="B20" s="374" t="s">
        <v>691</v>
      </c>
      <c r="C20" s="374" t="s">
        <v>692</v>
      </c>
      <c r="D20" s="374" t="s">
        <v>693</v>
      </c>
      <c r="E20" s="374" t="s">
        <v>694</v>
      </c>
      <c r="F20" s="374">
        <v>550</v>
      </c>
      <c r="G20" s="448">
        <v>61004002869</v>
      </c>
      <c r="H20" s="374" t="s">
        <v>695</v>
      </c>
      <c r="I20" s="374"/>
    </row>
    <row r="21" spans="1:9" ht="30">
      <c r="A21" s="373">
        <v>13</v>
      </c>
      <c r="B21" s="374" t="s">
        <v>696</v>
      </c>
      <c r="C21" s="374" t="s">
        <v>697</v>
      </c>
      <c r="D21" s="374" t="s">
        <v>656</v>
      </c>
      <c r="E21" s="374" t="s">
        <v>698</v>
      </c>
      <c r="F21" s="374">
        <v>437.5</v>
      </c>
      <c r="G21" s="448">
        <v>1013020165</v>
      </c>
      <c r="H21" s="374" t="s">
        <v>699</v>
      </c>
      <c r="I21" s="374"/>
    </row>
    <row r="22" spans="1:9" ht="30">
      <c r="A22" s="373">
        <v>14</v>
      </c>
      <c r="B22" s="374" t="s">
        <v>700</v>
      </c>
      <c r="C22" s="374" t="s">
        <v>701</v>
      </c>
      <c r="D22" s="374" t="s">
        <v>656</v>
      </c>
      <c r="E22" s="374" t="s">
        <v>702</v>
      </c>
      <c r="F22" s="374">
        <v>500</v>
      </c>
      <c r="G22" s="448" t="s">
        <v>703</v>
      </c>
      <c r="H22" s="374" t="s">
        <v>704</v>
      </c>
      <c r="I22" s="374"/>
    </row>
    <row r="23" spans="1:9" ht="30">
      <c r="A23" s="373">
        <v>15</v>
      </c>
      <c r="B23" s="374" t="s">
        <v>705</v>
      </c>
      <c r="C23" s="374" t="s">
        <v>706</v>
      </c>
      <c r="D23" s="374" t="s">
        <v>688</v>
      </c>
      <c r="E23" s="374" t="s">
        <v>698</v>
      </c>
      <c r="F23" s="374">
        <v>800</v>
      </c>
      <c r="G23" s="448">
        <v>59001017296</v>
      </c>
      <c r="H23" s="374" t="s">
        <v>707</v>
      </c>
      <c r="I23" s="374"/>
    </row>
    <row r="24" spans="1:9" ht="30">
      <c r="A24" s="373">
        <v>16</v>
      </c>
      <c r="B24" s="374" t="s">
        <v>708</v>
      </c>
      <c r="C24" s="374" t="s">
        <v>709</v>
      </c>
      <c r="D24" s="374" t="s">
        <v>656</v>
      </c>
      <c r="E24" s="374" t="s">
        <v>710</v>
      </c>
      <c r="F24" s="374">
        <v>400</v>
      </c>
      <c r="G24" s="448">
        <v>41001022100</v>
      </c>
      <c r="H24" s="374" t="s">
        <v>711</v>
      </c>
      <c r="I24" s="374"/>
    </row>
    <row r="25" spans="1:9" ht="30">
      <c r="A25" s="373">
        <v>17</v>
      </c>
      <c r="B25" s="374" t="s">
        <v>712</v>
      </c>
      <c r="C25" s="374" t="s">
        <v>713</v>
      </c>
      <c r="D25" s="374" t="s">
        <v>656</v>
      </c>
      <c r="E25" s="374" t="s">
        <v>672</v>
      </c>
      <c r="F25" s="374">
        <v>625</v>
      </c>
      <c r="G25" s="447" t="s">
        <v>714</v>
      </c>
      <c r="H25" s="374" t="s">
        <v>715</v>
      </c>
      <c r="I25" s="374"/>
    </row>
    <row r="26" spans="1:9" ht="30">
      <c r="A26" s="373">
        <v>18</v>
      </c>
      <c r="B26" s="374" t="s">
        <v>716</v>
      </c>
      <c r="C26" s="374" t="s">
        <v>717</v>
      </c>
      <c r="D26" s="374" t="s">
        <v>665</v>
      </c>
      <c r="E26" s="374" t="s">
        <v>657</v>
      </c>
      <c r="F26" s="374">
        <v>500</v>
      </c>
      <c r="G26" s="450">
        <v>226109751</v>
      </c>
      <c r="H26" s="423" t="s">
        <v>718</v>
      </c>
      <c r="I26" s="374"/>
    </row>
    <row r="27" spans="1:9" ht="30">
      <c r="A27" s="373">
        <v>19</v>
      </c>
      <c r="B27" s="374" t="s">
        <v>719</v>
      </c>
      <c r="C27" s="374" t="s">
        <v>720</v>
      </c>
      <c r="D27" s="374" t="s">
        <v>665</v>
      </c>
      <c r="E27" s="374" t="s">
        <v>721</v>
      </c>
      <c r="F27" s="374" t="s">
        <v>722</v>
      </c>
      <c r="G27" s="447" t="s">
        <v>723</v>
      </c>
      <c r="H27" s="374" t="s">
        <v>724</v>
      </c>
      <c r="I27" s="374"/>
    </row>
    <row r="28" spans="1:9" ht="30">
      <c r="A28" s="373">
        <v>20</v>
      </c>
      <c r="B28" s="374" t="s">
        <v>725</v>
      </c>
      <c r="C28" s="374" t="s">
        <v>726</v>
      </c>
      <c r="D28" s="374" t="s">
        <v>656</v>
      </c>
      <c r="E28" s="374" t="s">
        <v>684</v>
      </c>
      <c r="F28" s="374">
        <v>187.5</v>
      </c>
      <c r="G28" s="448">
        <v>35001020241</v>
      </c>
      <c r="H28" s="374" t="s">
        <v>727</v>
      </c>
      <c r="I28" s="374"/>
    </row>
    <row r="29" spans="1:9" ht="30">
      <c r="A29" s="373">
        <v>21</v>
      </c>
      <c r="B29" s="374" t="s">
        <v>728</v>
      </c>
      <c r="C29" s="374" t="s">
        <v>729</v>
      </c>
      <c r="D29" s="374" t="s">
        <v>730</v>
      </c>
      <c r="E29" s="374" t="s">
        <v>731</v>
      </c>
      <c r="F29" s="374">
        <v>375</v>
      </c>
      <c r="G29" s="448">
        <v>61007001659</v>
      </c>
      <c r="H29" s="374" t="s">
        <v>732</v>
      </c>
      <c r="I29" s="374"/>
    </row>
    <row r="30" spans="1:9" ht="30">
      <c r="A30" s="373">
        <v>22</v>
      </c>
      <c r="B30" s="374" t="s">
        <v>733</v>
      </c>
      <c r="C30" s="374" t="s">
        <v>734</v>
      </c>
      <c r="D30" s="374" t="s">
        <v>730</v>
      </c>
      <c r="E30" s="374" t="s">
        <v>735</v>
      </c>
      <c r="F30" s="374">
        <v>375</v>
      </c>
      <c r="G30" s="447" t="s">
        <v>736</v>
      </c>
      <c r="H30" s="374" t="s">
        <v>737</v>
      </c>
      <c r="I30" s="374"/>
    </row>
    <row r="31" spans="1:9" ht="30">
      <c r="A31" s="373">
        <v>23</v>
      </c>
      <c r="B31" s="374" t="s">
        <v>738</v>
      </c>
      <c r="C31" s="374"/>
      <c r="D31" s="374" t="s">
        <v>730</v>
      </c>
      <c r="E31" s="374" t="s">
        <v>739</v>
      </c>
      <c r="F31" s="374">
        <v>375</v>
      </c>
      <c r="G31" s="451">
        <v>61008010039</v>
      </c>
      <c r="H31" s="374" t="s">
        <v>740</v>
      </c>
      <c r="I31" s="374"/>
    </row>
    <row r="32" spans="1:9" ht="30">
      <c r="A32" s="373">
        <v>24</v>
      </c>
      <c r="B32" s="374" t="s">
        <v>741</v>
      </c>
      <c r="C32" s="374" t="s">
        <v>742</v>
      </c>
      <c r="D32" s="374" t="s">
        <v>743</v>
      </c>
      <c r="E32" s="374" t="s">
        <v>744</v>
      </c>
      <c r="F32" s="374">
        <v>1000</v>
      </c>
      <c r="G32" s="451">
        <v>35001001623</v>
      </c>
      <c r="H32" s="374" t="s">
        <v>745</v>
      </c>
      <c r="I32" s="374"/>
    </row>
    <row r="33" spans="1:9" ht="30">
      <c r="A33" s="373">
        <v>25</v>
      </c>
      <c r="B33" s="374" t="s">
        <v>746</v>
      </c>
      <c r="C33" s="374" t="s">
        <v>747</v>
      </c>
      <c r="D33" s="374" t="s">
        <v>748</v>
      </c>
      <c r="E33" s="452" t="s">
        <v>749</v>
      </c>
      <c r="F33" s="374" t="s">
        <v>750</v>
      </c>
      <c r="G33" s="452" t="s">
        <v>751</v>
      </c>
      <c r="H33" s="374" t="s">
        <v>752</v>
      </c>
      <c r="I33" s="374"/>
    </row>
    <row r="34" spans="1:9" ht="30">
      <c r="A34" s="373">
        <v>26</v>
      </c>
      <c r="B34" s="374" t="s">
        <v>753</v>
      </c>
      <c r="C34" s="374" t="s">
        <v>754</v>
      </c>
      <c r="D34" s="374" t="s">
        <v>755</v>
      </c>
      <c r="E34" s="453" t="s">
        <v>756</v>
      </c>
      <c r="F34" s="374">
        <v>815</v>
      </c>
      <c r="G34" s="454" t="s">
        <v>757</v>
      </c>
      <c r="H34" s="374" t="s">
        <v>758</v>
      </c>
      <c r="I34" s="374"/>
    </row>
    <row r="35" spans="1:9" ht="30">
      <c r="A35" s="373">
        <v>27</v>
      </c>
      <c r="B35" s="455" t="s">
        <v>759</v>
      </c>
      <c r="C35" s="374" t="s">
        <v>760</v>
      </c>
      <c r="D35" s="374" t="s">
        <v>761</v>
      </c>
      <c r="E35" s="453" t="s">
        <v>762</v>
      </c>
      <c r="F35" s="374">
        <v>250</v>
      </c>
      <c r="G35" s="453" t="s">
        <v>763</v>
      </c>
      <c r="H35" s="374" t="s">
        <v>764</v>
      </c>
      <c r="I35" s="374"/>
    </row>
    <row r="36" spans="1:9" ht="30">
      <c r="A36" s="373">
        <v>28</v>
      </c>
      <c r="B36" s="374" t="s">
        <v>765</v>
      </c>
      <c r="C36" s="374" t="s">
        <v>766</v>
      </c>
      <c r="D36" s="374" t="s">
        <v>767</v>
      </c>
      <c r="E36" s="374" t="s">
        <v>768</v>
      </c>
      <c r="F36" s="374" t="s">
        <v>722</v>
      </c>
      <c r="G36" s="448" t="s">
        <v>769</v>
      </c>
      <c r="H36" s="374" t="s">
        <v>770</v>
      </c>
      <c r="I36" s="374"/>
    </row>
    <row r="37" spans="1:9" ht="30">
      <c r="A37" s="373">
        <v>29</v>
      </c>
      <c r="B37" s="374" t="s">
        <v>771</v>
      </c>
      <c r="C37" s="374" t="s">
        <v>772</v>
      </c>
      <c r="D37" s="374" t="s">
        <v>773</v>
      </c>
      <c r="E37" s="374" t="s">
        <v>774</v>
      </c>
      <c r="F37" s="374" t="s">
        <v>722</v>
      </c>
      <c r="G37" s="448" t="s">
        <v>775</v>
      </c>
      <c r="H37" s="374" t="s">
        <v>776</v>
      </c>
      <c r="I37" s="374"/>
    </row>
    <row r="38" spans="1:9" ht="30">
      <c r="A38" s="373">
        <v>30</v>
      </c>
      <c r="B38" s="374" t="s">
        <v>777</v>
      </c>
      <c r="C38" s="374" t="s">
        <v>778</v>
      </c>
      <c r="D38" s="374" t="s">
        <v>779</v>
      </c>
      <c r="E38" s="374" t="s">
        <v>780</v>
      </c>
      <c r="F38" s="374">
        <v>500</v>
      </c>
      <c r="G38" s="448">
        <v>56001006361</v>
      </c>
      <c r="H38" s="374" t="s">
        <v>781</v>
      </c>
      <c r="I38" s="374"/>
    </row>
    <row r="39" spans="1:9" ht="30">
      <c r="A39" s="373">
        <v>31</v>
      </c>
      <c r="B39" s="374" t="s">
        <v>782</v>
      </c>
      <c r="C39" s="374" t="s">
        <v>783</v>
      </c>
      <c r="D39" s="374" t="s">
        <v>784</v>
      </c>
      <c r="E39" s="374" t="s">
        <v>785</v>
      </c>
      <c r="F39" s="374">
        <v>625</v>
      </c>
      <c r="G39" s="448" t="s">
        <v>786</v>
      </c>
      <c r="H39" s="374" t="s">
        <v>787</v>
      </c>
      <c r="I39" s="374"/>
    </row>
    <row r="40" spans="1:9" ht="30">
      <c r="A40" s="373">
        <v>32</v>
      </c>
      <c r="B40" s="374" t="s">
        <v>788</v>
      </c>
      <c r="C40" s="374" t="s">
        <v>789</v>
      </c>
      <c r="D40" s="374" t="s">
        <v>784</v>
      </c>
      <c r="E40" s="374" t="s">
        <v>790</v>
      </c>
      <c r="F40" s="374">
        <v>500</v>
      </c>
      <c r="G40" s="448">
        <v>37001039167</v>
      </c>
      <c r="H40" s="374" t="s">
        <v>791</v>
      </c>
      <c r="I40" s="374"/>
    </row>
    <row r="41" spans="1:9" ht="30">
      <c r="A41" s="373">
        <v>33</v>
      </c>
      <c r="B41" s="374" t="s">
        <v>792</v>
      </c>
      <c r="C41" s="374" t="s">
        <v>793</v>
      </c>
      <c r="D41" s="374" t="s">
        <v>784</v>
      </c>
      <c r="E41" s="374" t="s">
        <v>794</v>
      </c>
      <c r="F41" s="374">
        <v>500</v>
      </c>
      <c r="G41" s="448" t="s">
        <v>795</v>
      </c>
      <c r="H41" s="374" t="s">
        <v>796</v>
      </c>
      <c r="I41" s="374"/>
    </row>
    <row r="42" spans="1:9" ht="30">
      <c r="A42" s="373">
        <v>34</v>
      </c>
      <c r="B42" s="374" t="s">
        <v>797</v>
      </c>
      <c r="C42" s="374" t="s">
        <v>798</v>
      </c>
      <c r="D42" s="374" t="s">
        <v>799</v>
      </c>
      <c r="E42" s="374" t="s">
        <v>800</v>
      </c>
      <c r="F42" s="374">
        <v>550</v>
      </c>
      <c r="G42" s="448">
        <v>53001000641</v>
      </c>
      <c r="H42" s="374" t="s">
        <v>801</v>
      </c>
      <c r="I42" s="374"/>
    </row>
    <row r="43" spans="1:9" ht="30">
      <c r="A43" s="373">
        <v>35</v>
      </c>
      <c r="B43" s="374" t="s">
        <v>802</v>
      </c>
      <c r="C43" s="374" t="s">
        <v>803</v>
      </c>
      <c r="D43" s="374" t="s">
        <v>804</v>
      </c>
      <c r="E43" s="374" t="s">
        <v>805</v>
      </c>
      <c r="F43" s="374">
        <v>526.32000000000005</v>
      </c>
      <c r="G43" s="448" t="s">
        <v>806</v>
      </c>
      <c r="H43" s="374" t="s">
        <v>807</v>
      </c>
      <c r="I43" s="374"/>
    </row>
    <row r="44" spans="1:9" ht="30">
      <c r="A44" s="373">
        <v>36</v>
      </c>
      <c r="B44" s="374" t="s">
        <v>808</v>
      </c>
      <c r="C44" s="374" t="s">
        <v>809</v>
      </c>
      <c r="D44" s="374" t="s">
        <v>784</v>
      </c>
      <c r="E44" s="374" t="s">
        <v>810</v>
      </c>
      <c r="F44" s="374">
        <v>500</v>
      </c>
      <c r="G44" s="448">
        <v>61008001376</v>
      </c>
      <c r="H44" s="374" t="s">
        <v>811</v>
      </c>
      <c r="I44" s="374"/>
    </row>
    <row r="45" spans="1:9" ht="30">
      <c r="A45" s="373">
        <v>37</v>
      </c>
      <c r="B45" s="374" t="s">
        <v>812</v>
      </c>
      <c r="C45" s="374" t="s">
        <v>813</v>
      </c>
      <c r="D45" s="374" t="s">
        <v>784</v>
      </c>
      <c r="E45" s="374" t="s">
        <v>814</v>
      </c>
      <c r="F45" s="374">
        <v>263.16000000000003</v>
      </c>
      <c r="G45" s="448">
        <v>17001003062</v>
      </c>
      <c r="H45" s="374" t="s">
        <v>815</v>
      </c>
      <c r="I45" s="374"/>
    </row>
    <row r="46" spans="1:9" ht="30">
      <c r="A46" s="373">
        <v>38</v>
      </c>
      <c r="B46" s="374" t="s">
        <v>816</v>
      </c>
      <c r="C46" s="374" t="s">
        <v>817</v>
      </c>
      <c r="D46" s="374" t="s">
        <v>784</v>
      </c>
      <c r="E46" s="374" t="s">
        <v>818</v>
      </c>
      <c r="F46" s="374">
        <v>375</v>
      </c>
      <c r="G46" s="448" t="s">
        <v>819</v>
      </c>
      <c r="H46" s="374" t="s">
        <v>820</v>
      </c>
      <c r="I46" s="374"/>
    </row>
    <row r="47" spans="1:9" ht="30">
      <c r="A47" s="373">
        <v>39</v>
      </c>
      <c r="B47" s="374" t="s">
        <v>821</v>
      </c>
      <c r="C47" s="374" t="s">
        <v>822</v>
      </c>
      <c r="D47" s="374" t="s">
        <v>804</v>
      </c>
      <c r="E47" s="374" t="s">
        <v>823</v>
      </c>
      <c r="F47" s="374">
        <v>500</v>
      </c>
      <c r="G47" s="448">
        <v>21001006430</v>
      </c>
      <c r="H47" s="374" t="s">
        <v>824</v>
      </c>
      <c r="I47" s="374"/>
    </row>
    <row r="48" spans="1:9" ht="30">
      <c r="A48" s="373">
        <v>40</v>
      </c>
      <c r="B48" s="374" t="s">
        <v>825</v>
      </c>
      <c r="C48" s="374" t="s">
        <v>826</v>
      </c>
      <c r="D48" s="374" t="s">
        <v>827</v>
      </c>
      <c r="E48" s="374" t="s">
        <v>814</v>
      </c>
      <c r="F48" s="374">
        <v>625</v>
      </c>
      <c r="G48" s="448" t="s">
        <v>828</v>
      </c>
      <c r="H48" s="374" t="s">
        <v>829</v>
      </c>
      <c r="I48" s="374"/>
    </row>
    <row r="49" spans="1:9" ht="30">
      <c r="A49" s="373">
        <v>41</v>
      </c>
      <c r="B49" s="374" t="s">
        <v>830</v>
      </c>
      <c r="C49" s="374" t="s">
        <v>831</v>
      </c>
      <c r="D49" s="374" t="s">
        <v>799</v>
      </c>
      <c r="E49" s="374" t="s">
        <v>832</v>
      </c>
      <c r="F49" s="374">
        <v>400</v>
      </c>
      <c r="G49" s="448" t="s">
        <v>833</v>
      </c>
      <c r="H49" s="374" t="s">
        <v>834</v>
      </c>
      <c r="I49" s="374"/>
    </row>
    <row r="50" spans="1:9" ht="30">
      <c r="A50" s="373">
        <v>42</v>
      </c>
      <c r="B50" s="374" t="s">
        <v>835</v>
      </c>
      <c r="C50" s="374" t="s">
        <v>836</v>
      </c>
      <c r="D50" s="374" t="s">
        <v>837</v>
      </c>
      <c r="E50" s="374" t="s">
        <v>838</v>
      </c>
      <c r="F50" s="374">
        <v>250</v>
      </c>
      <c r="G50" s="448">
        <v>46001007248</v>
      </c>
      <c r="H50" s="374" t="s">
        <v>839</v>
      </c>
      <c r="I50" s="374"/>
    </row>
    <row r="51" spans="1:9" ht="30">
      <c r="A51" s="373">
        <v>43</v>
      </c>
      <c r="B51" s="374" t="s">
        <v>840</v>
      </c>
      <c r="C51" s="374" t="s">
        <v>841</v>
      </c>
      <c r="D51" s="374" t="s">
        <v>837</v>
      </c>
      <c r="E51" s="374" t="s">
        <v>842</v>
      </c>
      <c r="F51" s="374">
        <v>200</v>
      </c>
      <c r="G51" s="448" t="s">
        <v>843</v>
      </c>
      <c r="H51" s="374" t="s">
        <v>844</v>
      </c>
      <c r="I51" s="374"/>
    </row>
    <row r="52" spans="1:9" ht="30">
      <c r="A52" s="373">
        <v>44</v>
      </c>
      <c r="B52" s="374" t="s">
        <v>845</v>
      </c>
      <c r="C52" s="374" t="s">
        <v>846</v>
      </c>
      <c r="D52" s="374" t="s">
        <v>784</v>
      </c>
      <c r="E52" s="374" t="s">
        <v>847</v>
      </c>
      <c r="F52" s="374">
        <v>15.27</v>
      </c>
      <c r="G52" s="448" t="s">
        <v>848</v>
      </c>
      <c r="H52" s="374" t="s">
        <v>849</v>
      </c>
      <c r="I52" s="374"/>
    </row>
    <row r="53" spans="1:9" ht="30">
      <c r="A53" s="373">
        <v>45</v>
      </c>
      <c r="B53" s="374" t="s">
        <v>850</v>
      </c>
      <c r="C53" s="374" t="s">
        <v>851</v>
      </c>
      <c r="D53" s="374" t="s">
        <v>852</v>
      </c>
      <c r="E53" s="374" t="s">
        <v>853</v>
      </c>
      <c r="F53" s="374">
        <v>312.5</v>
      </c>
      <c r="G53" s="448">
        <v>55001006715</v>
      </c>
      <c r="H53" s="374" t="s">
        <v>854</v>
      </c>
      <c r="I53" s="374"/>
    </row>
    <row r="54" spans="1:9" ht="30">
      <c r="A54" s="373">
        <v>46</v>
      </c>
      <c r="B54" s="374" t="s">
        <v>855</v>
      </c>
      <c r="C54" s="374" t="s">
        <v>856</v>
      </c>
      <c r="D54" s="374" t="s">
        <v>852</v>
      </c>
      <c r="E54" s="374" t="s">
        <v>857</v>
      </c>
      <c r="F54" s="374">
        <v>625</v>
      </c>
      <c r="G54" s="448">
        <v>43001014473</v>
      </c>
      <c r="H54" s="374" t="s">
        <v>858</v>
      </c>
      <c r="I54" s="374"/>
    </row>
    <row r="55" spans="1:9" ht="30">
      <c r="A55" s="373">
        <v>47</v>
      </c>
      <c r="B55" s="374" t="s">
        <v>859</v>
      </c>
      <c r="C55" s="374" t="s">
        <v>860</v>
      </c>
      <c r="D55" s="374" t="s">
        <v>748</v>
      </c>
      <c r="E55" s="374" t="s">
        <v>861</v>
      </c>
      <c r="F55" s="374" t="s">
        <v>862</v>
      </c>
      <c r="G55" s="448" t="s">
        <v>863</v>
      </c>
      <c r="H55" s="374" t="s">
        <v>864</v>
      </c>
      <c r="I55" s="374"/>
    </row>
    <row r="56" spans="1:9" ht="30">
      <c r="A56" s="373">
        <v>48</v>
      </c>
      <c r="B56" s="374" t="s">
        <v>865</v>
      </c>
      <c r="C56" s="374" t="s">
        <v>866</v>
      </c>
      <c r="D56" s="374" t="s">
        <v>852</v>
      </c>
      <c r="E56" s="374" t="s">
        <v>818</v>
      </c>
      <c r="F56" s="374">
        <v>375</v>
      </c>
      <c r="G56" s="448">
        <v>49001004394</v>
      </c>
      <c r="H56" s="374" t="s">
        <v>867</v>
      </c>
      <c r="I56" s="374"/>
    </row>
    <row r="57" spans="1:9" ht="30">
      <c r="A57" s="373">
        <v>49</v>
      </c>
      <c r="B57" s="374" t="s">
        <v>868</v>
      </c>
      <c r="C57" s="374" t="s">
        <v>869</v>
      </c>
      <c r="D57" s="374" t="s">
        <v>852</v>
      </c>
      <c r="E57" s="374" t="s">
        <v>870</v>
      </c>
      <c r="F57" s="374">
        <v>500</v>
      </c>
      <c r="G57" s="448">
        <v>26001029212</v>
      </c>
      <c r="H57" s="374" t="s">
        <v>871</v>
      </c>
      <c r="I57" s="374"/>
    </row>
    <row r="58" spans="1:9" ht="30">
      <c r="A58" s="373">
        <v>50</v>
      </c>
      <c r="B58" s="374" t="s">
        <v>872</v>
      </c>
      <c r="C58" s="374" t="s">
        <v>873</v>
      </c>
      <c r="D58" s="374" t="s">
        <v>852</v>
      </c>
      <c r="E58" s="374" t="s">
        <v>874</v>
      </c>
      <c r="F58" s="374">
        <v>600</v>
      </c>
      <c r="G58" s="448" t="s">
        <v>875</v>
      </c>
      <c r="H58" s="374" t="s">
        <v>876</v>
      </c>
      <c r="I58" s="374"/>
    </row>
    <row r="59" spans="1:9" ht="45">
      <c r="A59" s="373">
        <v>51</v>
      </c>
      <c r="B59" s="374" t="s">
        <v>877</v>
      </c>
      <c r="C59" s="374" t="s">
        <v>878</v>
      </c>
      <c r="D59" s="374" t="s">
        <v>879</v>
      </c>
      <c r="E59" s="374" t="s">
        <v>880</v>
      </c>
      <c r="F59" s="374" t="s">
        <v>881</v>
      </c>
      <c r="G59" s="448" t="s">
        <v>882</v>
      </c>
      <c r="H59" s="374" t="s">
        <v>883</v>
      </c>
      <c r="I59" s="374"/>
    </row>
    <row r="60" spans="1:9" ht="30">
      <c r="A60" s="373">
        <v>52</v>
      </c>
      <c r="B60" s="374" t="s">
        <v>884</v>
      </c>
      <c r="C60" s="374" t="s">
        <v>885</v>
      </c>
      <c r="D60" s="374" t="s">
        <v>852</v>
      </c>
      <c r="E60" s="374" t="s">
        <v>886</v>
      </c>
      <c r="F60" s="374">
        <v>312.5</v>
      </c>
      <c r="G60" s="448" t="s">
        <v>887</v>
      </c>
      <c r="H60" s="374" t="s">
        <v>888</v>
      </c>
      <c r="I60" s="374"/>
    </row>
    <row r="61" spans="1:9" ht="30">
      <c r="A61" s="373">
        <v>53</v>
      </c>
      <c r="B61" s="374" t="s">
        <v>889</v>
      </c>
      <c r="C61" s="374" t="s">
        <v>890</v>
      </c>
      <c r="D61" s="374" t="s">
        <v>891</v>
      </c>
      <c r="E61" s="374" t="s">
        <v>892</v>
      </c>
      <c r="F61" s="374">
        <v>500</v>
      </c>
      <c r="G61" s="448" t="s">
        <v>893</v>
      </c>
      <c r="H61" s="374" t="s">
        <v>894</v>
      </c>
      <c r="I61" s="374"/>
    </row>
    <row r="62" spans="1:9" ht="30">
      <c r="A62" s="373">
        <v>54</v>
      </c>
      <c r="B62" s="374" t="s">
        <v>895</v>
      </c>
      <c r="C62" s="374" t="s">
        <v>896</v>
      </c>
      <c r="D62" s="374" t="s">
        <v>897</v>
      </c>
      <c r="E62" s="374" t="s">
        <v>898</v>
      </c>
      <c r="F62" s="374">
        <v>450</v>
      </c>
      <c r="G62" s="448" t="s">
        <v>899</v>
      </c>
      <c r="H62" s="374" t="s">
        <v>900</v>
      </c>
      <c r="I62" s="374"/>
    </row>
    <row r="63" spans="1:9" ht="30">
      <c r="A63" s="373">
        <v>55</v>
      </c>
      <c r="B63" s="374" t="s">
        <v>901</v>
      </c>
      <c r="C63" s="374" t="s">
        <v>902</v>
      </c>
      <c r="D63" s="374" t="s">
        <v>903</v>
      </c>
      <c r="E63" s="374" t="s">
        <v>814</v>
      </c>
      <c r="F63" s="374" t="s">
        <v>904</v>
      </c>
      <c r="G63" s="448" t="s">
        <v>905</v>
      </c>
      <c r="H63" s="374" t="s">
        <v>906</v>
      </c>
      <c r="I63" s="374"/>
    </row>
    <row r="64" spans="1:9" ht="30">
      <c r="A64" s="373">
        <v>56</v>
      </c>
      <c r="B64" s="374" t="s">
        <v>907</v>
      </c>
      <c r="C64" s="374" t="s">
        <v>908</v>
      </c>
      <c r="D64" s="374" t="s">
        <v>852</v>
      </c>
      <c r="E64" s="374" t="s">
        <v>909</v>
      </c>
      <c r="F64" s="374">
        <v>375</v>
      </c>
      <c r="G64" s="448">
        <v>15001007991</v>
      </c>
      <c r="H64" s="374" t="s">
        <v>910</v>
      </c>
      <c r="I64" s="374"/>
    </row>
    <row r="65" spans="1:9" ht="30">
      <c r="A65" s="373">
        <v>57</v>
      </c>
      <c r="B65" s="374" t="s">
        <v>911</v>
      </c>
      <c r="C65" s="374" t="s">
        <v>912</v>
      </c>
      <c r="D65" s="374" t="s">
        <v>852</v>
      </c>
      <c r="E65" s="374" t="s">
        <v>913</v>
      </c>
      <c r="F65" s="374">
        <v>250</v>
      </c>
      <c r="G65" s="448">
        <v>16001004933</v>
      </c>
      <c r="H65" s="374" t="s">
        <v>914</v>
      </c>
      <c r="I65" s="374"/>
    </row>
    <row r="66" spans="1:9" ht="30">
      <c r="A66" s="373">
        <v>58</v>
      </c>
      <c r="B66" s="374" t="s">
        <v>915</v>
      </c>
      <c r="C66" s="374" t="s">
        <v>916</v>
      </c>
      <c r="D66" s="456" t="s">
        <v>852</v>
      </c>
      <c r="E66" s="374" t="s">
        <v>917</v>
      </c>
      <c r="F66" s="374">
        <v>625</v>
      </c>
      <c r="G66" s="448" t="s">
        <v>918</v>
      </c>
      <c r="H66" s="374" t="s">
        <v>919</v>
      </c>
      <c r="I66" s="374"/>
    </row>
    <row r="67" spans="1:9" ht="30">
      <c r="A67" s="373">
        <v>59</v>
      </c>
      <c r="B67" s="374" t="s">
        <v>920</v>
      </c>
      <c r="C67" s="374" t="s">
        <v>921</v>
      </c>
      <c r="D67" s="374" t="s">
        <v>852</v>
      </c>
      <c r="E67" s="374" t="s">
        <v>922</v>
      </c>
      <c r="F67" s="374">
        <v>700</v>
      </c>
      <c r="G67" s="448">
        <v>20001006939</v>
      </c>
      <c r="H67" s="374" t="s">
        <v>923</v>
      </c>
      <c r="I67" s="374"/>
    </row>
    <row r="68" spans="1:9" ht="30">
      <c r="A68" s="373">
        <v>60</v>
      </c>
      <c r="B68" s="374" t="s">
        <v>924</v>
      </c>
      <c r="C68" s="374" t="s">
        <v>925</v>
      </c>
      <c r="D68" s="374" t="s">
        <v>852</v>
      </c>
      <c r="E68" s="374" t="s">
        <v>926</v>
      </c>
      <c r="F68" s="374">
        <v>312.5</v>
      </c>
      <c r="G68" s="448" t="s">
        <v>927</v>
      </c>
      <c r="H68" s="374" t="s">
        <v>928</v>
      </c>
      <c r="I68" s="374"/>
    </row>
    <row r="69" spans="1:9" ht="30">
      <c r="A69" s="373">
        <v>61</v>
      </c>
      <c r="B69" s="374" t="s">
        <v>929</v>
      </c>
      <c r="C69" s="374" t="s">
        <v>930</v>
      </c>
      <c r="D69" s="374" t="s">
        <v>852</v>
      </c>
      <c r="E69" s="374" t="s">
        <v>931</v>
      </c>
      <c r="F69" s="374" t="s">
        <v>932</v>
      </c>
      <c r="G69" s="448" t="s">
        <v>933</v>
      </c>
      <c r="H69" s="374" t="s">
        <v>934</v>
      </c>
      <c r="I69" s="374"/>
    </row>
    <row r="70" spans="1:9" ht="30">
      <c r="A70" s="373">
        <v>62</v>
      </c>
      <c r="B70" s="374" t="s">
        <v>935</v>
      </c>
      <c r="C70" s="374" t="s">
        <v>936</v>
      </c>
      <c r="D70" s="374" t="s">
        <v>799</v>
      </c>
      <c r="E70" s="374" t="s">
        <v>880</v>
      </c>
      <c r="F70" s="374">
        <v>875</v>
      </c>
      <c r="G70" s="448" t="s">
        <v>937</v>
      </c>
      <c r="H70" s="374" t="s">
        <v>938</v>
      </c>
      <c r="I70" s="374"/>
    </row>
    <row r="71" spans="1:9" ht="30">
      <c r="A71" s="373">
        <v>63</v>
      </c>
      <c r="B71" s="374" t="s">
        <v>939</v>
      </c>
      <c r="C71" s="374" t="s">
        <v>940</v>
      </c>
      <c r="D71" s="374" t="s">
        <v>852</v>
      </c>
      <c r="E71" s="374" t="s">
        <v>941</v>
      </c>
      <c r="F71" s="374">
        <v>375</v>
      </c>
      <c r="G71" s="448">
        <v>51001005379</v>
      </c>
      <c r="H71" s="374" t="s">
        <v>942</v>
      </c>
      <c r="I71" s="374"/>
    </row>
    <row r="72" spans="1:9" ht="30">
      <c r="A72" s="373">
        <v>64</v>
      </c>
      <c r="B72" s="374" t="s">
        <v>943</v>
      </c>
      <c r="C72" s="374" t="s">
        <v>944</v>
      </c>
      <c r="D72" s="374" t="s">
        <v>852</v>
      </c>
      <c r="E72" s="374" t="s">
        <v>945</v>
      </c>
      <c r="F72" s="374">
        <v>1000</v>
      </c>
      <c r="G72" s="448">
        <v>47001001011</v>
      </c>
      <c r="H72" s="374" t="s">
        <v>946</v>
      </c>
      <c r="I72" s="374"/>
    </row>
    <row r="73" spans="1:9" ht="30">
      <c r="A73" s="373">
        <v>65</v>
      </c>
      <c r="B73" s="374" t="s">
        <v>947</v>
      </c>
      <c r="C73" s="374" t="s">
        <v>948</v>
      </c>
      <c r="D73" s="374" t="s">
        <v>949</v>
      </c>
      <c r="E73" s="374" t="s">
        <v>950</v>
      </c>
      <c r="F73" s="374" t="s">
        <v>951</v>
      </c>
      <c r="G73" s="448" t="s">
        <v>952</v>
      </c>
      <c r="H73" s="374" t="s">
        <v>953</v>
      </c>
      <c r="I73" s="374"/>
    </row>
    <row r="74" spans="1:9" ht="45">
      <c r="A74" s="373">
        <v>66</v>
      </c>
      <c r="B74" s="374" t="s">
        <v>954</v>
      </c>
      <c r="C74" s="374" t="s">
        <v>955</v>
      </c>
      <c r="D74" s="374" t="s">
        <v>956</v>
      </c>
      <c r="E74" s="374" t="s">
        <v>957</v>
      </c>
      <c r="F74" s="374">
        <v>500</v>
      </c>
      <c r="G74" s="448">
        <v>13001006020</v>
      </c>
      <c r="H74" s="374" t="s">
        <v>958</v>
      </c>
      <c r="I74" s="374"/>
    </row>
    <row r="75" spans="1:9" ht="30">
      <c r="A75" s="373">
        <v>67</v>
      </c>
      <c r="B75" s="374" t="s">
        <v>959</v>
      </c>
      <c r="C75" s="374" t="s">
        <v>960</v>
      </c>
      <c r="D75" s="374" t="s">
        <v>852</v>
      </c>
      <c r="E75" s="374" t="s">
        <v>961</v>
      </c>
      <c r="F75" s="374">
        <v>500</v>
      </c>
      <c r="G75" s="448">
        <v>10001017012</v>
      </c>
      <c r="H75" s="374" t="s">
        <v>962</v>
      </c>
      <c r="I75" s="374"/>
    </row>
    <row r="76" spans="1:9" ht="45">
      <c r="A76" s="373">
        <v>68</v>
      </c>
      <c r="B76" s="374" t="s">
        <v>963</v>
      </c>
      <c r="C76" s="374" t="s">
        <v>964</v>
      </c>
      <c r="D76" s="374" t="s">
        <v>965</v>
      </c>
      <c r="E76" s="374" t="s">
        <v>853</v>
      </c>
      <c r="F76" s="374">
        <v>526.32000000000005</v>
      </c>
      <c r="G76" s="448" t="s">
        <v>966</v>
      </c>
      <c r="H76" s="374" t="s">
        <v>967</v>
      </c>
      <c r="I76" s="374"/>
    </row>
    <row r="77" spans="1:9" ht="30">
      <c r="A77" s="373">
        <v>69</v>
      </c>
      <c r="B77" s="374" t="s">
        <v>968</v>
      </c>
      <c r="C77" s="374" t="s">
        <v>969</v>
      </c>
      <c r="D77" s="374" t="s">
        <v>852</v>
      </c>
      <c r="E77" s="374" t="s">
        <v>970</v>
      </c>
      <c r="F77" s="374">
        <v>375</v>
      </c>
      <c r="G77" s="448">
        <v>48001007099</v>
      </c>
      <c r="H77" s="374" t="s">
        <v>971</v>
      </c>
      <c r="I77" s="374"/>
    </row>
    <row r="78" spans="1:9" ht="30">
      <c r="A78" s="373">
        <v>70</v>
      </c>
      <c r="B78" s="374" t="s">
        <v>972</v>
      </c>
      <c r="C78" s="374" t="s">
        <v>973</v>
      </c>
      <c r="D78" s="374" t="s">
        <v>974</v>
      </c>
      <c r="E78" s="374" t="s">
        <v>853</v>
      </c>
      <c r="F78" s="374">
        <v>450</v>
      </c>
      <c r="G78" s="448" t="s">
        <v>975</v>
      </c>
      <c r="H78" s="374" t="s">
        <v>976</v>
      </c>
      <c r="I78" s="374"/>
    </row>
    <row r="79" spans="1:9" ht="30">
      <c r="A79" s="373">
        <v>71</v>
      </c>
      <c r="B79" s="374" t="s">
        <v>977</v>
      </c>
      <c r="C79" s="374" t="s">
        <v>978</v>
      </c>
      <c r="D79" s="374" t="s">
        <v>979</v>
      </c>
      <c r="E79" s="374" t="s">
        <v>886</v>
      </c>
      <c r="F79" s="374">
        <v>750</v>
      </c>
      <c r="G79" s="448" t="s">
        <v>980</v>
      </c>
      <c r="H79" s="374" t="s">
        <v>981</v>
      </c>
      <c r="I79" s="374"/>
    </row>
    <row r="80" spans="1:9" ht="30">
      <c r="A80" s="373">
        <v>72</v>
      </c>
      <c r="B80" s="374" t="s">
        <v>982</v>
      </c>
      <c r="C80" s="374" t="s">
        <v>983</v>
      </c>
      <c r="D80" s="374" t="s">
        <v>852</v>
      </c>
      <c r="E80" s="374" t="s">
        <v>909</v>
      </c>
      <c r="F80" s="374">
        <v>375</v>
      </c>
      <c r="G80" s="448">
        <v>22001004179</v>
      </c>
      <c r="H80" s="374" t="s">
        <v>984</v>
      </c>
      <c r="I80" s="374"/>
    </row>
    <row r="81" spans="1:9" ht="30">
      <c r="A81" s="373">
        <v>73</v>
      </c>
      <c r="B81" s="374" t="s">
        <v>985</v>
      </c>
      <c r="C81" s="457" t="s">
        <v>986</v>
      </c>
      <c r="D81" s="374" t="s">
        <v>987</v>
      </c>
      <c r="E81" s="374" t="s">
        <v>988</v>
      </c>
      <c r="F81" s="374">
        <v>1100</v>
      </c>
      <c r="G81" s="448" t="s">
        <v>989</v>
      </c>
      <c r="H81" s="374" t="s">
        <v>990</v>
      </c>
      <c r="I81" s="374"/>
    </row>
    <row r="82" spans="1:9" ht="60">
      <c r="A82" s="373">
        <v>74</v>
      </c>
      <c r="B82" s="374" t="s">
        <v>991</v>
      </c>
      <c r="C82" s="374" t="s">
        <v>992</v>
      </c>
      <c r="D82" s="374" t="s">
        <v>993</v>
      </c>
      <c r="E82" s="374" t="s">
        <v>994</v>
      </c>
      <c r="F82" s="374">
        <v>300</v>
      </c>
      <c r="G82" s="448">
        <v>216397307</v>
      </c>
      <c r="H82" s="374" t="s">
        <v>995</v>
      </c>
      <c r="I82" s="374"/>
    </row>
    <row r="83" spans="1:9" ht="30">
      <c r="A83" s="373">
        <v>75</v>
      </c>
      <c r="B83" s="374" t="s">
        <v>996</v>
      </c>
      <c r="C83" s="374" t="s">
        <v>997</v>
      </c>
      <c r="D83" s="374" t="s">
        <v>993</v>
      </c>
      <c r="E83" s="374" t="s">
        <v>998</v>
      </c>
      <c r="F83" s="374">
        <v>473.7</v>
      </c>
      <c r="G83" s="448">
        <v>31001027661</v>
      </c>
      <c r="H83" s="374" t="s">
        <v>999</v>
      </c>
      <c r="I83" s="374"/>
    </row>
    <row r="84" spans="1:9" ht="30">
      <c r="A84" s="373">
        <v>76</v>
      </c>
      <c r="B84" s="374" t="s">
        <v>1000</v>
      </c>
      <c r="C84" s="374" t="s">
        <v>1001</v>
      </c>
      <c r="D84" s="374" t="s">
        <v>993</v>
      </c>
      <c r="E84" s="374" t="s">
        <v>810</v>
      </c>
      <c r="F84" s="458">
        <v>312.5</v>
      </c>
      <c r="G84" s="448">
        <v>27001000934</v>
      </c>
      <c r="H84" s="374" t="s">
        <v>1002</v>
      </c>
      <c r="I84" s="374"/>
    </row>
    <row r="85" spans="1:9" ht="30">
      <c r="A85" s="373">
        <v>77</v>
      </c>
      <c r="B85" s="374" t="s">
        <v>1003</v>
      </c>
      <c r="C85" s="374" t="s">
        <v>1004</v>
      </c>
      <c r="D85" s="374" t="s">
        <v>1005</v>
      </c>
      <c r="E85" s="374" t="s">
        <v>1006</v>
      </c>
      <c r="F85" s="374">
        <v>1440</v>
      </c>
      <c r="G85" s="448" t="s">
        <v>1007</v>
      </c>
      <c r="H85" s="374" t="s">
        <v>1008</v>
      </c>
      <c r="I85" s="374"/>
    </row>
    <row r="86" spans="1:9" ht="30">
      <c r="A86" s="373">
        <v>78</v>
      </c>
      <c r="B86" s="374" t="s">
        <v>1009</v>
      </c>
      <c r="C86" s="374" t="s">
        <v>1010</v>
      </c>
      <c r="D86" s="374" t="s">
        <v>852</v>
      </c>
      <c r="E86" s="374" t="s">
        <v>1011</v>
      </c>
      <c r="F86" s="374">
        <v>437.5</v>
      </c>
      <c r="G86" s="448">
        <v>35001086009</v>
      </c>
      <c r="H86" s="374" t="s">
        <v>1012</v>
      </c>
      <c r="I86" s="374"/>
    </row>
    <row r="87" spans="1:9" ht="30">
      <c r="A87" s="373">
        <v>79</v>
      </c>
      <c r="B87" s="374" t="s">
        <v>1013</v>
      </c>
      <c r="C87" s="374" t="s">
        <v>1014</v>
      </c>
      <c r="D87" s="374" t="s">
        <v>1015</v>
      </c>
      <c r="E87" s="374" t="s">
        <v>1016</v>
      </c>
      <c r="F87" s="458">
        <v>789.48</v>
      </c>
      <c r="G87" s="448" t="s">
        <v>1017</v>
      </c>
      <c r="H87" s="374" t="s">
        <v>1018</v>
      </c>
      <c r="I87" s="374"/>
    </row>
    <row r="88" spans="1:9" ht="30">
      <c r="A88" s="373">
        <v>80</v>
      </c>
      <c r="B88" s="374" t="s">
        <v>1019</v>
      </c>
      <c r="C88" s="374" t="s">
        <v>1020</v>
      </c>
      <c r="D88" s="374" t="s">
        <v>1021</v>
      </c>
      <c r="E88" s="374" t="s">
        <v>1022</v>
      </c>
      <c r="F88" s="374">
        <v>1000</v>
      </c>
      <c r="G88" s="448" t="s">
        <v>1023</v>
      </c>
      <c r="H88" s="374" t="s">
        <v>1024</v>
      </c>
      <c r="I88" s="374"/>
    </row>
    <row r="89" spans="1:9" ht="30">
      <c r="A89" s="373">
        <v>81</v>
      </c>
      <c r="B89" s="374" t="s">
        <v>1025</v>
      </c>
      <c r="C89" s="374" t="s">
        <v>1026</v>
      </c>
      <c r="D89" s="374" t="s">
        <v>852</v>
      </c>
      <c r="E89" s="374" t="s">
        <v>909</v>
      </c>
      <c r="F89" s="374">
        <v>315.79000000000002</v>
      </c>
      <c r="G89" s="448">
        <v>45001000861</v>
      </c>
      <c r="H89" s="374" t="s">
        <v>1027</v>
      </c>
      <c r="I89" s="374"/>
    </row>
    <row r="90" spans="1:9" ht="60">
      <c r="A90" s="373">
        <v>82</v>
      </c>
      <c r="B90" s="374" t="s">
        <v>1028</v>
      </c>
      <c r="C90" s="374" t="s">
        <v>1029</v>
      </c>
      <c r="D90" s="374" t="s">
        <v>852</v>
      </c>
      <c r="E90" s="374" t="s">
        <v>1030</v>
      </c>
      <c r="F90" s="374">
        <v>1315.79</v>
      </c>
      <c r="G90" s="448">
        <v>54001004264</v>
      </c>
      <c r="H90" s="374" t="s">
        <v>1031</v>
      </c>
      <c r="I90" s="374"/>
    </row>
    <row r="91" spans="1:9" ht="30">
      <c r="A91" s="373">
        <v>83</v>
      </c>
      <c r="B91" s="374" t="s">
        <v>1032</v>
      </c>
      <c r="C91" s="374" t="s">
        <v>1033</v>
      </c>
      <c r="D91" s="374" t="s">
        <v>852</v>
      </c>
      <c r="E91" s="374" t="s">
        <v>1034</v>
      </c>
      <c r="F91" s="374">
        <v>650</v>
      </c>
      <c r="G91" s="448">
        <v>23001005371</v>
      </c>
      <c r="H91" s="374" t="s">
        <v>1035</v>
      </c>
      <c r="I91" s="374"/>
    </row>
    <row r="92" spans="1:9" ht="30">
      <c r="A92" s="373">
        <v>84</v>
      </c>
      <c r="B92" s="374" t="s">
        <v>1036</v>
      </c>
      <c r="C92" s="374" t="s">
        <v>1037</v>
      </c>
      <c r="D92" s="374" t="s">
        <v>852</v>
      </c>
      <c r="E92" s="374" t="s">
        <v>1038</v>
      </c>
      <c r="F92" s="374">
        <v>375</v>
      </c>
      <c r="G92" s="448">
        <v>61001058620</v>
      </c>
      <c r="H92" s="374" t="s">
        <v>1039</v>
      </c>
      <c r="I92" s="374"/>
    </row>
    <row r="93" spans="1:9" ht="30">
      <c r="A93" s="373">
        <v>85</v>
      </c>
      <c r="B93" s="374" t="s">
        <v>1040</v>
      </c>
      <c r="C93" s="374" t="s">
        <v>1041</v>
      </c>
      <c r="D93" s="374" t="s">
        <v>852</v>
      </c>
      <c r="E93" s="374" t="s">
        <v>810</v>
      </c>
      <c r="F93" s="374">
        <v>625</v>
      </c>
      <c r="G93" s="448">
        <v>28001009798</v>
      </c>
      <c r="H93" s="374" t="s">
        <v>1042</v>
      </c>
      <c r="I93" s="374"/>
    </row>
    <row r="94" spans="1:9" ht="30">
      <c r="A94" s="373">
        <v>86</v>
      </c>
      <c r="B94" s="374" t="s">
        <v>1043</v>
      </c>
      <c r="C94" s="374" t="s">
        <v>1044</v>
      </c>
      <c r="D94" s="374" t="s">
        <v>1005</v>
      </c>
      <c r="E94" s="374" t="s">
        <v>1045</v>
      </c>
      <c r="F94" s="374">
        <v>150</v>
      </c>
      <c r="G94" s="448">
        <v>61003003577</v>
      </c>
      <c r="H94" s="374" t="s">
        <v>1046</v>
      </c>
      <c r="I94" s="374"/>
    </row>
    <row r="95" spans="1:9" ht="30">
      <c r="A95" s="373">
        <v>87</v>
      </c>
      <c r="B95" s="374" t="s">
        <v>1047</v>
      </c>
      <c r="C95" s="374" t="s">
        <v>1048</v>
      </c>
      <c r="D95" s="374" t="s">
        <v>852</v>
      </c>
      <c r="E95" s="374" t="s">
        <v>1049</v>
      </c>
      <c r="F95" s="374">
        <v>210.53</v>
      </c>
      <c r="G95" s="448" t="s">
        <v>1050</v>
      </c>
      <c r="H95" s="374" t="s">
        <v>1051</v>
      </c>
      <c r="I95" s="374"/>
    </row>
    <row r="96" spans="1:9" ht="45">
      <c r="A96" s="373">
        <v>88</v>
      </c>
      <c r="B96" s="374" t="s">
        <v>1052</v>
      </c>
      <c r="C96" s="374" t="s">
        <v>1053</v>
      </c>
      <c r="D96" s="374" t="s">
        <v>852</v>
      </c>
      <c r="E96" s="374" t="s">
        <v>1054</v>
      </c>
      <c r="F96" s="374">
        <v>800</v>
      </c>
      <c r="G96" s="448">
        <v>35001027565</v>
      </c>
      <c r="H96" s="374" t="s">
        <v>1055</v>
      </c>
      <c r="I96" s="374"/>
    </row>
    <row r="97" spans="1:9" ht="30">
      <c r="A97" s="373">
        <v>89</v>
      </c>
      <c r="B97" s="374" t="s">
        <v>1056</v>
      </c>
      <c r="C97" s="374" t="s">
        <v>1057</v>
      </c>
      <c r="D97" s="374" t="s">
        <v>993</v>
      </c>
      <c r="E97" s="374" t="s">
        <v>1058</v>
      </c>
      <c r="F97" s="374" t="s">
        <v>1059</v>
      </c>
      <c r="G97" s="448" t="s">
        <v>1060</v>
      </c>
      <c r="H97" s="374" t="s">
        <v>1061</v>
      </c>
      <c r="I97" s="374"/>
    </row>
    <row r="98" spans="1:9" ht="30">
      <c r="A98" s="373">
        <v>90</v>
      </c>
      <c r="B98" s="374" t="s">
        <v>1062</v>
      </c>
      <c r="C98" s="374" t="s">
        <v>1063</v>
      </c>
      <c r="D98" s="374" t="s">
        <v>1064</v>
      </c>
      <c r="E98" s="374" t="s">
        <v>1065</v>
      </c>
      <c r="F98" s="374" t="s">
        <v>1066</v>
      </c>
      <c r="G98" s="448">
        <v>211752021</v>
      </c>
      <c r="H98" s="374" t="s">
        <v>1067</v>
      </c>
      <c r="I98" s="374"/>
    </row>
    <row r="99" spans="1:9" ht="45">
      <c r="A99" s="373">
        <v>91</v>
      </c>
      <c r="B99" s="374" t="s">
        <v>1068</v>
      </c>
      <c r="C99" s="374" t="s">
        <v>1069</v>
      </c>
      <c r="D99" s="374" t="s">
        <v>1070</v>
      </c>
      <c r="E99" s="374" t="s">
        <v>794</v>
      </c>
      <c r="F99" s="374">
        <v>947.37</v>
      </c>
      <c r="G99" s="448">
        <v>10001022538</v>
      </c>
      <c r="H99" s="374" t="s">
        <v>1071</v>
      </c>
      <c r="I99" s="374"/>
    </row>
    <row r="100" spans="1:9" ht="30">
      <c r="A100" s="373">
        <v>92</v>
      </c>
      <c r="B100" s="374" t="s">
        <v>1072</v>
      </c>
      <c r="C100" s="374" t="s">
        <v>1073</v>
      </c>
      <c r="D100" s="374" t="s">
        <v>1074</v>
      </c>
      <c r="E100" s="374" t="s">
        <v>917</v>
      </c>
      <c r="F100" s="374">
        <v>100</v>
      </c>
      <c r="G100" s="448">
        <v>60002007421</v>
      </c>
      <c r="H100" s="374" t="s">
        <v>1075</v>
      </c>
      <c r="I100" s="374"/>
    </row>
    <row r="101" spans="1:9" ht="45">
      <c r="A101" s="373">
        <v>93</v>
      </c>
      <c r="B101" s="374" t="s">
        <v>1076</v>
      </c>
      <c r="C101" s="374" t="s">
        <v>1077</v>
      </c>
      <c r="D101" s="374" t="s">
        <v>1078</v>
      </c>
      <c r="E101" s="374" t="s">
        <v>1079</v>
      </c>
      <c r="F101" s="374"/>
      <c r="G101" s="448" t="s">
        <v>1080</v>
      </c>
      <c r="H101" s="374" t="s">
        <v>1081</v>
      </c>
      <c r="I101" s="374"/>
    </row>
    <row r="102" spans="1:9" ht="30">
      <c r="A102" s="373">
        <v>94</v>
      </c>
      <c r="B102" s="374" t="s">
        <v>1082</v>
      </c>
      <c r="C102" s="374" t="s">
        <v>1083</v>
      </c>
      <c r="D102" s="374" t="s">
        <v>1084</v>
      </c>
      <c r="E102" s="374" t="s">
        <v>810</v>
      </c>
      <c r="F102" s="374">
        <v>400</v>
      </c>
      <c r="G102" s="448">
        <v>32001001298</v>
      </c>
      <c r="H102" s="374" t="s">
        <v>1085</v>
      </c>
      <c r="I102" s="374"/>
    </row>
    <row r="103" spans="1:9" ht="30">
      <c r="A103" s="373">
        <v>95</v>
      </c>
      <c r="B103" s="374" t="s">
        <v>1086</v>
      </c>
      <c r="C103" s="374" t="s">
        <v>1087</v>
      </c>
      <c r="D103" s="374" t="s">
        <v>1088</v>
      </c>
      <c r="E103" s="374" t="s">
        <v>870</v>
      </c>
      <c r="F103" s="374">
        <v>375</v>
      </c>
      <c r="G103" s="448">
        <v>3001011884</v>
      </c>
      <c r="H103" s="374" t="s">
        <v>1089</v>
      </c>
      <c r="I103" s="374"/>
    </row>
    <row r="104" spans="1:9" ht="30">
      <c r="A104" s="373">
        <v>96</v>
      </c>
      <c r="B104" s="374" t="s">
        <v>1090</v>
      </c>
      <c r="C104" s="374" t="s">
        <v>1091</v>
      </c>
      <c r="D104" s="374" t="s">
        <v>1092</v>
      </c>
      <c r="E104" s="374" t="s">
        <v>1093</v>
      </c>
      <c r="F104" s="374">
        <v>187.5</v>
      </c>
      <c r="G104" s="448">
        <v>45001021510</v>
      </c>
      <c r="H104" s="374" t="s">
        <v>1094</v>
      </c>
      <c r="I104" s="374"/>
    </row>
    <row r="105" spans="1:9" ht="30">
      <c r="A105" s="373">
        <v>97</v>
      </c>
      <c r="B105" s="374" t="s">
        <v>1095</v>
      </c>
      <c r="C105" s="374" t="s">
        <v>1096</v>
      </c>
      <c r="D105" s="374" t="s">
        <v>1097</v>
      </c>
      <c r="E105" s="374" t="s">
        <v>909</v>
      </c>
      <c r="F105" s="458">
        <v>250</v>
      </c>
      <c r="G105" s="448" t="s">
        <v>1098</v>
      </c>
      <c r="H105" s="374" t="s">
        <v>1099</v>
      </c>
      <c r="I105" s="374"/>
    </row>
    <row r="106" spans="1:9" ht="30">
      <c r="A106" s="373">
        <v>98</v>
      </c>
      <c r="B106" s="374" t="s">
        <v>1100</v>
      </c>
      <c r="C106" s="374" t="s">
        <v>1101</v>
      </c>
      <c r="D106" s="374" t="s">
        <v>1102</v>
      </c>
      <c r="E106" s="374" t="s">
        <v>1103</v>
      </c>
      <c r="F106" s="458">
        <v>250</v>
      </c>
      <c r="G106" s="448">
        <v>61004002279</v>
      </c>
      <c r="H106" s="374" t="s">
        <v>1104</v>
      </c>
      <c r="I106" s="374"/>
    </row>
    <row r="107" spans="1:9" ht="30">
      <c r="A107" s="373">
        <v>99</v>
      </c>
      <c r="B107" s="374" t="s">
        <v>1105</v>
      </c>
      <c r="C107" s="374" t="s">
        <v>1106</v>
      </c>
      <c r="D107" s="374" t="s">
        <v>1102</v>
      </c>
      <c r="E107" s="374" t="s">
        <v>1093</v>
      </c>
      <c r="F107" s="458">
        <v>250</v>
      </c>
      <c r="G107" s="448">
        <v>29001007921</v>
      </c>
      <c r="H107" s="374" t="s">
        <v>1107</v>
      </c>
      <c r="I107" s="374"/>
    </row>
    <row r="108" spans="1:9" ht="25.5">
      <c r="A108" s="373">
        <v>100</v>
      </c>
      <c r="B108" s="459" t="s">
        <v>1108</v>
      </c>
      <c r="C108" s="459" t="s">
        <v>1109</v>
      </c>
      <c r="D108" s="459" t="s">
        <v>974</v>
      </c>
      <c r="E108" s="459" t="s">
        <v>1110</v>
      </c>
      <c r="F108" s="459" t="s">
        <v>1111</v>
      </c>
      <c r="G108" s="460">
        <v>60002001829</v>
      </c>
      <c r="H108" s="459" t="s">
        <v>1112</v>
      </c>
      <c r="I108" s="374"/>
    </row>
    <row r="109" spans="1:9" ht="15">
      <c r="A109" s="373"/>
      <c r="B109" s="373"/>
      <c r="C109" s="374"/>
      <c r="D109" s="374"/>
      <c r="E109" s="374"/>
      <c r="F109" s="374"/>
      <c r="G109" s="374"/>
      <c r="H109" s="374"/>
      <c r="I109" s="374"/>
    </row>
    <row r="110" spans="1:9" ht="15">
      <c r="A110" s="373"/>
      <c r="B110" s="373"/>
      <c r="C110" s="374"/>
      <c r="D110" s="374"/>
      <c r="E110" s="374"/>
      <c r="F110" s="374"/>
      <c r="G110" s="374"/>
      <c r="H110" s="374"/>
      <c r="I110" s="374"/>
    </row>
    <row r="111" spans="1:9" ht="15">
      <c r="A111" s="373"/>
      <c r="B111" s="373"/>
      <c r="C111" s="374"/>
      <c r="D111" s="374"/>
      <c r="E111" s="374"/>
      <c r="F111" s="374"/>
      <c r="G111" s="374"/>
      <c r="H111" s="374"/>
      <c r="I111" s="374"/>
    </row>
    <row r="112" spans="1:9" ht="15">
      <c r="A112" s="373"/>
      <c r="B112" s="373"/>
      <c r="C112" s="374"/>
      <c r="D112" s="374"/>
      <c r="E112" s="374"/>
      <c r="F112" s="374"/>
      <c r="G112" s="374"/>
      <c r="H112" s="374"/>
      <c r="I112" s="374"/>
    </row>
    <row r="113" spans="1:9" ht="15">
      <c r="A113" s="373"/>
      <c r="B113" s="373"/>
      <c r="C113" s="374"/>
      <c r="D113" s="374"/>
      <c r="E113" s="374"/>
      <c r="F113" s="374"/>
      <c r="G113" s="374"/>
      <c r="H113" s="374"/>
      <c r="I113" s="374"/>
    </row>
    <row r="114" spans="1:9" ht="15">
      <c r="A114" s="373"/>
      <c r="B114" s="373"/>
      <c r="C114" s="374"/>
      <c r="D114" s="374"/>
      <c r="E114" s="374"/>
      <c r="F114" s="374"/>
      <c r="G114" s="374"/>
      <c r="H114" s="374"/>
      <c r="I114" s="374"/>
    </row>
    <row r="115" spans="1:9" ht="15">
      <c r="A115" s="373" t="s">
        <v>261</v>
      </c>
      <c r="B115" s="373"/>
      <c r="C115" s="374"/>
      <c r="D115" s="374"/>
      <c r="E115" s="374"/>
      <c r="F115" s="374"/>
      <c r="G115" s="374"/>
      <c r="H115" s="374"/>
      <c r="I115" s="374"/>
    </row>
    <row r="116" spans="1:9">
      <c r="A116" s="189"/>
      <c r="B116" s="189"/>
      <c r="C116" s="189"/>
      <c r="D116" s="189"/>
      <c r="E116" s="189"/>
      <c r="F116" s="189"/>
      <c r="G116" s="189"/>
      <c r="H116" s="189"/>
      <c r="I116" s="189"/>
    </row>
    <row r="117" spans="1:9">
      <c r="A117" s="189"/>
      <c r="B117" s="189"/>
      <c r="C117" s="189"/>
      <c r="D117" s="189"/>
      <c r="E117" s="189"/>
      <c r="F117" s="189"/>
      <c r="G117" s="189"/>
      <c r="H117" s="189"/>
      <c r="I117" s="189"/>
    </row>
    <row r="118" spans="1:9">
      <c r="A118" s="375"/>
      <c r="B118" s="375"/>
      <c r="C118" s="189"/>
      <c r="D118" s="189"/>
      <c r="E118" s="189"/>
      <c r="F118" s="189"/>
      <c r="G118" s="189"/>
      <c r="H118" s="189"/>
      <c r="I118" s="189"/>
    </row>
    <row r="119" spans="1:9" ht="15">
      <c r="A119" s="21"/>
      <c r="B119" s="21"/>
      <c r="C119" s="376" t="s">
        <v>96</v>
      </c>
      <c r="D119" s="21"/>
      <c r="E119" s="21"/>
      <c r="F119" s="19"/>
      <c r="G119" s="21"/>
      <c r="H119" s="21"/>
      <c r="I119" s="21"/>
    </row>
    <row r="120" spans="1:9" ht="15">
      <c r="A120" s="21"/>
      <c r="B120" s="21"/>
      <c r="C120" s="21"/>
      <c r="D120" s="503"/>
      <c r="E120" s="503"/>
      <c r="G120" s="192"/>
      <c r="H120" s="377"/>
    </row>
    <row r="121" spans="1:9" ht="15" customHeight="1">
      <c r="C121" s="21"/>
      <c r="D121" s="504" t="s">
        <v>251</v>
      </c>
      <c r="E121" s="504"/>
      <c r="G121" s="505" t="s">
        <v>450</v>
      </c>
      <c r="H121" s="505"/>
    </row>
    <row r="122" spans="1:9" ht="15">
      <c r="C122" s="21"/>
      <c r="D122" s="21"/>
      <c r="E122" s="21"/>
      <c r="G122" s="506"/>
      <c r="H122" s="506"/>
    </row>
    <row r="123" spans="1:9" ht="15">
      <c r="C123" s="21"/>
      <c r="D123" s="507" t="s">
        <v>127</v>
      </c>
      <c r="E123" s="507"/>
      <c r="G123" s="506"/>
      <c r="H123" s="506"/>
    </row>
  </sheetData>
  <mergeCells count="4">
    <mergeCell ref="D120:E120"/>
    <mergeCell ref="D121:E121"/>
    <mergeCell ref="G121:H123"/>
    <mergeCell ref="D123:E123"/>
  </mergeCells>
  <dataValidations count="1">
    <dataValidation type="list" allowBlank="1" showInputMessage="1" showErrorMessage="1" sqref="B109:B115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79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3F3F3"/>
    <pageSetUpPr fitToPage="1"/>
  </sheetPr>
  <dimension ref="A1:L61"/>
  <sheetViews>
    <sheetView topLeftCell="A46" zoomScaleSheetLayoutView="80" workbookViewId="0">
      <selection activeCell="F54" sqref="F54"/>
    </sheetView>
  </sheetViews>
  <sheetFormatPr defaultRowHeight="12.75"/>
  <cols>
    <col min="1" max="1" width="6.85546875" style="369" customWidth="1"/>
    <col min="2" max="2" width="14.85546875" style="369" customWidth="1"/>
    <col min="3" max="3" width="21.140625" style="369" customWidth="1"/>
    <col min="4" max="5" width="12.7109375" style="369" customWidth="1"/>
    <col min="6" max="6" width="13.42578125" style="369" bestFit="1" customWidth="1"/>
    <col min="7" max="7" width="15.28515625" style="369" customWidth="1"/>
    <col min="8" max="8" width="23.85546875" style="369" customWidth="1"/>
    <col min="9" max="9" width="12.140625" style="369" bestFit="1" customWidth="1"/>
    <col min="10" max="10" width="19" style="369" customWidth="1"/>
    <col min="11" max="11" width="17.7109375" style="369" customWidth="1"/>
    <col min="12" max="16384" width="9.140625" style="369"/>
  </cols>
  <sheetData>
    <row r="1" spans="1:12" s="193" customFormat="1" ht="15">
      <c r="A1" s="186" t="s">
        <v>288</v>
      </c>
      <c r="B1" s="186"/>
      <c r="C1" s="186"/>
      <c r="D1" s="187"/>
      <c r="E1" s="187"/>
      <c r="F1" s="187"/>
      <c r="G1" s="187"/>
      <c r="H1" s="187"/>
      <c r="I1" s="187"/>
      <c r="J1" s="187"/>
      <c r="K1" s="359" t="s">
        <v>97</v>
      </c>
    </row>
    <row r="2" spans="1:12" s="193" customFormat="1" ht="15">
      <c r="A2" s="146" t="s">
        <v>128</v>
      </c>
      <c r="B2" s="146"/>
      <c r="C2" s="146"/>
      <c r="D2" s="187"/>
      <c r="E2" s="187"/>
      <c r="F2" s="187"/>
      <c r="G2" s="187"/>
      <c r="H2" s="187"/>
      <c r="I2" s="187"/>
      <c r="J2" s="187"/>
      <c r="K2" s="356" t="str">
        <f>'ფორმა N1'!L2</f>
        <v>10/22/17-11/12/17</v>
      </c>
    </row>
    <row r="3" spans="1:12" s="193" customFormat="1" ht="15">
      <c r="A3" s="187"/>
      <c r="B3" s="187"/>
      <c r="C3" s="187"/>
      <c r="D3" s="187"/>
      <c r="E3" s="187"/>
      <c r="F3" s="187"/>
      <c r="G3" s="187"/>
      <c r="H3" s="187"/>
      <c r="I3" s="187"/>
      <c r="J3" s="187"/>
      <c r="K3" s="139"/>
      <c r="L3" s="369"/>
    </row>
    <row r="4" spans="1:12" s="193" customFormat="1" ht="15">
      <c r="A4" s="112" t="s">
        <v>257</v>
      </c>
      <c r="B4" s="112"/>
      <c r="C4" s="112"/>
      <c r="D4" s="112"/>
      <c r="E4" s="112"/>
      <c r="F4" s="364"/>
      <c r="G4" s="188"/>
      <c r="H4" s="187"/>
      <c r="I4" s="187"/>
      <c r="J4" s="187"/>
      <c r="K4" s="187"/>
    </row>
    <row r="5" spans="1:12" ht="15">
      <c r="A5" s="365" t="str">
        <f>'ფორმა N1'!A5</f>
        <v>დავით თარხან-მოურავი ირმა ინაშვილი საქართველოს პატრიოტთა ალიანსი</v>
      </c>
      <c r="B5" s="365"/>
      <c r="C5" s="365"/>
      <c r="D5" s="366"/>
      <c r="E5" s="366"/>
      <c r="F5" s="366"/>
      <c r="G5" s="367"/>
      <c r="H5" s="368"/>
      <c r="I5" s="368"/>
      <c r="J5" s="368"/>
      <c r="K5" s="367"/>
    </row>
    <row r="6" spans="1:12" s="193" customFormat="1" ht="13.5">
      <c r="A6" s="140"/>
      <c r="B6" s="140"/>
      <c r="C6" s="140"/>
      <c r="D6" s="370"/>
      <c r="E6" s="370"/>
      <c r="F6" s="370"/>
      <c r="G6" s="187"/>
      <c r="H6" s="187"/>
      <c r="I6" s="187"/>
      <c r="J6" s="187"/>
      <c r="K6" s="187"/>
    </row>
    <row r="7" spans="1:12" s="193" customFormat="1" ht="60">
      <c r="A7" s="371" t="s">
        <v>64</v>
      </c>
      <c r="B7" s="371" t="s">
        <v>443</v>
      </c>
      <c r="C7" s="371" t="s">
        <v>231</v>
      </c>
      <c r="D7" s="372" t="s">
        <v>228</v>
      </c>
      <c r="E7" s="372" t="s">
        <v>229</v>
      </c>
      <c r="F7" s="372" t="s">
        <v>322</v>
      </c>
      <c r="G7" s="372" t="s">
        <v>230</v>
      </c>
      <c r="H7" s="372" t="s">
        <v>451</v>
      </c>
      <c r="I7" s="372" t="s">
        <v>227</v>
      </c>
      <c r="J7" s="372" t="s">
        <v>448</v>
      </c>
      <c r="K7" s="372" t="s">
        <v>449</v>
      </c>
    </row>
    <row r="8" spans="1:12" s="193" customFormat="1" ht="15">
      <c r="A8" s="371">
        <v>1</v>
      </c>
      <c r="B8" s="371">
        <v>2</v>
      </c>
      <c r="C8" s="371">
        <v>3</v>
      </c>
      <c r="D8" s="372">
        <v>4</v>
      </c>
      <c r="E8" s="371">
        <v>5</v>
      </c>
      <c r="F8" s="372">
        <v>6</v>
      </c>
      <c r="G8" s="371">
        <v>7</v>
      </c>
      <c r="H8" s="372">
        <v>8</v>
      </c>
      <c r="I8" s="371">
        <v>9</v>
      </c>
      <c r="J8" s="371">
        <v>10</v>
      </c>
      <c r="K8" s="372">
        <v>11</v>
      </c>
    </row>
    <row r="9" spans="1:12" s="193" customFormat="1" ht="45">
      <c r="A9" s="373">
        <v>1</v>
      </c>
      <c r="B9" s="65" t="s">
        <v>1113</v>
      </c>
      <c r="C9" s="26" t="s">
        <v>1114</v>
      </c>
      <c r="D9" s="65" t="s">
        <v>1115</v>
      </c>
      <c r="E9" s="65">
        <v>2006</v>
      </c>
      <c r="F9" s="26" t="s">
        <v>1116</v>
      </c>
      <c r="G9" s="461">
        <v>1700</v>
      </c>
      <c r="H9" s="26"/>
      <c r="I9" s="197">
        <v>211350928</v>
      </c>
      <c r="J9" s="462" t="s">
        <v>1117</v>
      </c>
      <c r="K9" s="374"/>
    </row>
    <row r="10" spans="1:12" s="193" customFormat="1" ht="45">
      <c r="A10" s="373">
        <v>2</v>
      </c>
      <c r="B10" s="65" t="s">
        <v>1113</v>
      </c>
      <c r="C10" s="26" t="s">
        <v>1118</v>
      </c>
      <c r="D10" s="65" t="s">
        <v>1119</v>
      </c>
      <c r="E10" s="65">
        <v>2007</v>
      </c>
      <c r="F10" s="26" t="s">
        <v>1120</v>
      </c>
      <c r="G10" s="461">
        <v>1700</v>
      </c>
      <c r="H10" s="26"/>
      <c r="I10" s="197">
        <v>211350928</v>
      </c>
      <c r="J10" s="463" t="s">
        <v>1117</v>
      </c>
      <c r="K10" s="374"/>
    </row>
    <row r="11" spans="1:12" s="193" customFormat="1" ht="15">
      <c r="A11" s="373">
        <v>3</v>
      </c>
      <c r="B11" s="464" t="s">
        <v>1121</v>
      </c>
      <c r="C11" s="418" t="s">
        <v>1122</v>
      </c>
      <c r="D11" s="418" t="s">
        <v>1123</v>
      </c>
      <c r="E11" s="418">
        <v>2001</v>
      </c>
      <c r="F11" s="418" t="s">
        <v>1124</v>
      </c>
      <c r="G11" s="374">
        <v>300</v>
      </c>
      <c r="H11" s="465">
        <v>42979</v>
      </c>
      <c r="I11" s="466">
        <v>23001001394</v>
      </c>
      <c r="J11" s="467" t="s">
        <v>1125</v>
      </c>
      <c r="K11" s="374"/>
    </row>
    <row r="12" spans="1:12" s="193" customFormat="1" ht="15">
      <c r="A12" s="373">
        <v>4</v>
      </c>
      <c r="B12" s="464" t="s">
        <v>1121</v>
      </c>
      <c r="C12" s="418" t="s">
        <v>1126</v>
      </c>
      <c r="D12" s="418" t="s">
        <v>1127</v>
      </c>
      <c r="E12" s="418">
        <v>2000</v>
      </c>
      <c r="F12" s="418" t="s">
        <v>1128</v>
      </c>
      <c r="G12" s="374">
        <v>300</v>
      </c>
      <c r="H12" s="465">
        <v>42979</v>
      </c>
      <c r="I12" s="466" t="s">
        <v>1129</v>
      </c>
      <c r="J12" s="467" t="s">
        <v>1130</v>
      </c>
      <c r="K12" s="374"/>
    </row>
    <row r="13" spans="1:12" s="193" customFormat="1" ht="38.25">
      <c r="A13" s="373">
        <v>5</v>
      </c>
      <c r="B13" s="468" t="s">
        <v>1131</v>
      </c>
      <c r="C13" s="418" t="s">
        <v>1132</v>
      </c>
      <c r="D13" s="418" t="s">
        <v>1133</v>
      </c>
      <c r="E13" s="418">
        <v>1999</v>
      </c>
      <c r="F13" s="418" t="s">
        <v>1134</v>
      </c>
      <c r="G13" s="374">
        <v>300</v>
      </c>
      <c r="H13" s="465">
        <v>42979</v>
      </c>
      <c r="I13" s="466" t="s">
        <v>1135</v>
      </c>
      <c r="J13" s="467" t="s">
        <v>1136</v>
      </c>
      <c r="K13" s="374"/>
    </row>
    <row r="14" spans="1:12" s="193" customFormat="1" ht="15">
      <c r="A14" s="373">
        <v>6</v>
      </c>
      <c r="B14" s="468" t="s">
        <v>1137</v>
      </c>
      <c r="C14" s="418" t="s">
        <v>1122</v>
      </c>
      <c r="D14" s="418" t="s">
        <v>1138</v>
      </c>
      <c r="E14" s="418">
        <v>2003</v>
      </c>
      <c r="F14" s="418" t="s">
        <v>1139</v>
      </c>
      <c r="G14" s="374">
        <v>300</v>
      </c>
      <c r="H14" s="465">
        <v>42979</v>
      </c>
      <c r="I14" s="466" t="s">
        <v>1140</v>
      </c>
      <c r="J14" s="469" t="s">
        <v>1141</v>
      </c>
      <c r="K14" s="374"/>
    </row>
    <row r="15" spans="1:12" s="193" customFormat="1" ht="15">
      <c r="A15" s="373">
        <v>7</v>
      </c>
      <c r="B15" s="468" t="s">
        <v>1137</v>
      </c>
      <c r="C15" s="418" t="s">
        <v>1142</v>
      </c>
      <c r="D15" s="418" t="s">
        <v>1143</v>
      </c>
      <c r="E15" s="418">
        <v>2005</v>
      </c>
      <c r="F15" s="418" t="s">
        <v>1144</v>
      </c>
      <c r="G15" s="374">
        <v>300</v>
      </c>
      <c r="H15" s="465">
        <v>42979</v>
      </c>
      <c r="I15" s="466" t="s">
        <v>1145</v>
      </c>
      <c r="J15" s="469" t="s">
        <v>1146</v>
      </c>
      <c r="K15" s="374"/>
    </row>
    <row r="16" spans="1:12" s="193" customFormat="1" ht="15">
      <c r="A16" s="373">
        <v>8</v>
      </c>
      <c r="B16" s="468" t="s">
        <v>1147</v>
      </c>
      <c r="C16" s="418" t="s">
        <v>1148</v>
      </c>
      <c r="D16" s="418" t="s">
        <v>1149</v>
      </c>
      <c r="E16" s="418">
        <v>2004</v>
      </c>
      <c r="F16" s="418" t="s">
        <v>1150</v>
      </c>
      <c r="G16" s="374">
        <v>300</v>
      </c>
      <c r="H16" s="465">
        <v>42979</v>
      </c>
      <c r="I16" s="466" t="s">
        <v>1151</v>
      </c>
      <c r="J16" s="469" t="s">
        <v>1152</v>
      </c>
      <c r="K16" s="374"/>
    </row>
    <row r="17" spans="1:11" s="193" customFormat="1" ht="15">
      <c r="A17" s="373">
        <v>9</v>
      </c>
      <c r="B17" s="468" t="s">
        <v>1137</v>
      </c>
      <c r="C17" s="418" t="s">
        <v>1153</v>
      </c>
      <c r="D17" s="418">
        <v>2019</v>
      </c>
      <c r="E17" s="418">
        <v>1989</v>
      </c>
      <c r="F17" s="418" t="s">
        <v>1154</v>
      </c>
      <c r="G17" s="374">
        <v>300</v>
      </c>
      <c r="H17" s="465">
        <v>42979</v>
      </c>
      <c r="I17" s="466" t="s">
        <v>1155</v>
      </c>
      <c r="J17" s="469" t="s">
        <v>1156</v>
      </c>
      <c r="K17" s="374"/>
    </row>
    <row r="18" spans="1:11" s="193" customFormat="1" ht="25.5">
      <c r="A18" s="373">
        <v>10</v>
      </c>
      <c r="B18" s="468" t="s">
        <v>1157</v>
      </c>
      <c r="C18" s="418" t="s">
        <v>1158</v>
      </c>
      <c r="D18" s="418" t="s">
        <v>1159</v>
      </c>
      <c r="E18" s="418">
        <v>1999</v>
      </c>
      <c r="F18" s="418" t="s">
        <v>1160</v>
      </c>
      <c r="G18" s="374">
        <v>300</v>
      </c>
      <c r="H18" s="465">
        <v>42979</v>
      </c>
      <c r="I18" s="466" t="s">
        <v>1161</v>
      </c>
      <c r="J18" s="469" t="s">
        <v>1162</v>
      </c>
      <c r="K18" s="374"/>
    </row>
    <row r="19" spans="1:11" s="193" customFormat="1" ht="25.5">
      <c r="A19" s="373">
        <v>11</v>
      </c>
      <c r="B19" s="468" t="s">
        <v>1157</v>
      </c>
      <c r="C19" s="418" t="s">
        <v>1132</v>
      </c>
      <c r="D19" s="418" t="s">
        <v>1163</v>
      </c>
      <c r="E19" s="418">
        <v>2000</v>
      </c>
      <c r="F19" s="418" t="s">
        <v>1164</v>
      </c>
      <c r="G19" s="374">
        <v>300</v>
      </c>
      <c r="H19" s="465">
        <v>42979</v>
      </c>
      <c r="I19" s="466" t="s">
        <v>596</v>
      </c>
      <c r="J19" s="469" t="s">
        <v>1165</v>
      </c>
      <c r="K19" s="374"/>
    </row>
    <row r="20" spans="1:11" s="193" customFormat="1" ht="25.5">
      <c r="A20" s="373">
        <v>12</v>
      </c>
      <c r="B20" s="468" t="s">
        <v>1157</v>
      </c>
      <c r="C20" s="418" t="s">
        <v>1166</v>
      </c>
      <c r="D20" s="418" t="s">
        <v>1167</v>
      </c>
      <c r="E20" s="418">
        <v>2000</v>
      </c>
      <c r="F20" s="418" t="s">
        <v>1168</v>
      </c>
      <c r="G20" s="374">
        <v>300</v>
      </c>
      <c r="H20" s="465">
        <v>42979</v>
      </c>
      <c r="I20" s="466" t="s">
        <v>1169</v>
      </c>
      <c r="J20" s="469" t="s">
        <v>1170</v>
      </c>
      <c r="K20" s="374"/>
    </row>
    <row r="21" spans="1:11" s="193" customFormat="1" ht="15">
      <c r="A21" s="373">
        <v>13</v>
      </c>
      <c r="B21" s="468" t="s">
        <v>1137</v>
      </c>
      <c r="C21" s="418" t="s">
        <v>1171</v>
      </c>
      <c r="D21" s="418" t="s">
        <v>1172</v>
      </c>
      <c r="E21" s="418">
        <v>1997</v>
      </c>
      <c r="F21" s="418" t="s">
        <v>1173</v>
      </c>
      <c r="G21" s="374">
        <v>300</v>
      </c>
      <c r="H21" s="465">
        <v>42979</v>
      </c>
      <c r="I21" s="466" t="s">
        <v>1174</v>
      </c>
      <c r="J21" s="469" t="s">
        <v>1175</v>
      </c>
      <c r="K21" s="374"/>
    </row>
    <row r="22" spans="1:11" s="193" customFormat="1" ht="15">
      <c r="A22" s="373">
        <v>14</v>
      </c>
      <c r="B22" s="468" t="s">
        <v>1137</v>
      </c>
      <c r="C22" s="418" t="s">
        <v>1176</v>
      </c>
      <c r="D22" s="418" t="s">
        <v>1177</v>
      </c>
      <c r="E22" s="418">
        <v>1995</v>
      </c>
      <c r="F22" s="418" t="s">
        <v>1178</v>
      </c>
      <c r="G22" s="374">
        <v>300</v>
      </c>
      <c r="H22" s="465">
        <v>42979</v>
      </c>
      <c r="I22" s="466" t="s">
        <v>1179</v>
      </c>
      <c r="J22" s="469" t="s">
        <v>1180</v>
      </c>
      <c r="K22" s="374"/>
    </row>
    <row r="23" spans="1:11" s="193" customFormat="1" ht="25.5">
      <c r="A23" s="373">
        <v>15</v>
      </c>
      <c r="B23" s="468" t="s">
        <v>1157</v>
      </c>
      <c r="C23" s="418" t="s">
        <v>1126</v>
      </c>
      <c r="D23" s="418" t="s">
        <v>1181</v>
      </c>
      <c r="E23" s="418">
        <v>1999</v>
      </c>
      <c r="F23" s="418" t="s">
        <v>1182</v>
      </c>
      <c r="G23" s="374">
        <v>300</v>
      </c>
      <c r="H23" s="465">
        <v>42979</v>
      </c>
      <c r="I23" s="466" t="s">
        <v>1183</v>
      </c>
      <c r="J23" s="469" t="s">
        <v>1184</v>
      </c>
      <c r="K23" s="374"/>
    </row>
    <row r="24" spans="1:11" s="193" customFormat="1" ht="15">
      <c r="A24" s="373">
        <v>16</v>
      </c>
      <c r="B24" s="468" t="s">
        <v>1147</v>
      </c>
      <c r="C24" s="418" t="s">
        <v>1185</v>
      </c>
      <c r="D24" s="418">
        <v>2102</v>
      </c>
      <c r="E24" s="418">
        <v>1982</v>
      </c>
      <c r="F24" s="418" t="s">
        <v>1186</v>
      </c>
      <c r="G24" s="374">
        <v>300</v>
      </c>
      <c r="H24" s="465">
        <v>42979</v>
      </c>
      <c r="I24" s="466" t="s">
        <v>1187</v>
      </c>
      <c r="J24" s="469" t="s">
        <v>1188</v>
      </c>
      <c r="K24" s="374"/>
    </row>
    <row r="25" spans="1:11" s="193" customFormat="1" ht="15">
      <c r="A25" s="373">
        <v>17</v>
      </c>
      <c r="B25" s="468" t="s">
        <v>1137</v>
      </c>
      <c r="C25" s="418" t="s">
        <v>1189</v>
      </c>
      <c r="D25" s="418" t="s">
        <v>1190</v>
      </c>
      <c r="E25" s="418">
        <v>2005</v>
      </c>
      <c r="F25" s="418" t="s">
        <v>1191</v>
      </c>
      <c r="G25" s="374">
        <v>300</v>
      </c>
      <c r="H25" s="465">
        <v>42979</v>
      </c>
      <c r="I25" s="466" t="s">
        <v>1192</v>
      </c>
      <c r="J25" s="469" t="s">
        <v>1193</v>
      </c>
      <c r="K25" s="374"/>
    </row>
    <row r="26" spans="1:11" s="193" customFormat="1" ht="15">
      <c r="A26" s="373">
        <v>18</v>
      </c>
      <c r="B26" s="468" t="s">
        <v>1194</v>
      </c>
      <c r="C26" s="418" t="s">
        <v>1189</v>
      </c>
      <c r="D26" s="418" t="s">
        <v>1195</v>
      </c>
      <c r="E26" s="418">
        <v>2001</v>
      </c>
      <c r="F26" s="418" t="s">
        <v>1196</v>
      </c>
      <c r="G26" s="374">
        <v>300</v>
      </c>
      <c r="H26" s="465">
        <v>42979</v>
      </c>
      <c r="I26" s="466" t="s">
        <v>1197</v>
      </c>
      <c r="J26" s="469" t="s">
        <v>1198</v>
      </c>
      <c r="K26" s="374"/>
    </row>
    <row r="27" spans="1:11" s="193" customFormat="1" ht="15">
      <c r="A27" s="373">
        <v>19</v>
      </c>
      <c r="B27" s="468" t="s">
        <v>1147</v>
      </c>
      <c r="C27" s="418" t="s">
        <v>1199</v>
      </c>
      <c r="D27" s="418" t="s">
        <v>1200</v>
      </c>
      <c r="E27" s="418">
        <v>2004</v>
      </c>
      <c r="F27" s="418" t="s">
        <v>1201</v>
      </c>
      <c r="G27" s="374">
        <v>300</v>
      </c>
      <c r="H27" s="465">
        <v>42979</v>
      </c>
      <c r="I27" s="466" t="s">
        <v>1202</v>
      </c>
      <c r="J27" s="469" t="s">
        <v>1203</v>
      </c>
      <c r="K27" s="374"/>
    </row>
    <row r="28" spans="1:11" s="193" customFormat="1" ht="15">
      <c r="A28" s="373">
        <v>20</v>
      </c>
      <c r="B28" s="468" t="s">
        <v>1194</v>
      </c>
      <c r="C28" s="418" t="s">
        <v>1204</v>
      </c>
      <c r="D28" s="418" t="s">
        <v>1205</v>
      </c>
      <c r="E28" s="418">
        <v>2003</v>
      </c>
      <c r="F28" s="418" t="s">
        <v>1206</v>
      </c>
      <c r="G28" s="374">
        <v>300</v>
      </c>
      <c r="H28" s="465">
        <v>42979</v>
      </c>
      <c r="I28" s="466" t="s">
        <v>1207</v>
      </c>
      <c r="J28" s="469" t="s">
        <v>976</v>
      </c>
      <c r="K28" s="374"/>
    </row>
    <row r="29" spans="1:11" s="193" customFormat="1" ht="15">
      <c r="A29" s="373">
        <v>21</v>
      </c>
      <c r="B29" s="468" t="s">
        <v>1194</v>
      </c>
      <c r="C29" s="418"/>
      <c r="D29" s="418" t="s">
        <v>1208</v>
      </c>
      <c r="E29" s="418">
        <v>2003</v>
      </c>
      <c r="F29" s="418" t="s">
        <v>1209</v>
      </c>
      <c r="G29" s="374">
        <v>300</v>
      </c>
      <c r="H29" s="465">
        <v>42979</v>
      </c>
      <c r="I29" s="466" t="s">
        <v>1210</v>
      </c>
      <c r="J29" s="469" t="s">
        <v>1211</v>
      </c>
      <c r="K29" s="374"/>
    </row>
    <row r="30" spans="1:11" s="193" customFormat="1" ht="15">
      <c r="A30" s="373">
        <v>22</v>
      </c>
      <c r="B30" s="464" t="s">
        <v>1121</v>
      </c>
      <c r="C30" s="418" t="s">
        <v>1122</v>
      </c>
      <c r="D30" s="418" t="s">
        <v>1212</v>
      </c>
      <c r="E30" s="418">
        <v>2001</v>
      </c>
      <c r="F30" s="418" t="s">
        <v>1213</v>
      </c>
      <c r="G30" s="374">
        <v>300</v>
      </c>
      <c r="H30" s="465">
        <v>42979</v>
      </c>
      <c r="I30" s="466" t="s">
        <v>1214</v>
      </c>
      <c r="J30" s="469" t="s">
        <v>1215</v>
      </c>
      <c r="K30" s="374"/>
    </row>
    <row r="31" spans="1:11" s="193" customFormat="1" ht="15">
      <c r="A31" s="373">
        <v>23</v>
      </c>
      <c r="B31" s="464" t="s">
        <v>1121</v>
      </c>
      <c r="C31" s="418" t="s">
        <v>1122</v>
      </c>
      <c r="D31" s="418" t="s">
        <v>1212</v>
      </c>
      <c r="E31" s="418">
        <v>2001</v>
      </c>
      <c r="F31" s="418" t="s">
        <v>1216</v>
      </c>
      <c r="G31" s="374">
        <v>300</v>
      </c>
      <c r="H31" s="465">
        <v>42979</v>
      </c>
      <c r="I31" s="466" t="s">
        <v>1217</v>
      </c>
      <c r="J31" s="469" t="s">
        <v>1218</v>
      </c>
      <c r="K31" s="374"/>
    </row>
    <row r="32" spans="1:11" s="193" customFormat="1" ht="15">
      <c r="A32" s="373">
        <v>24</v>
      </c>
      <c r="B32" s="464" t="s">
        <v>1121</v>
      </c>
      <c r="C32" s="418" t="s">
        <v>1148</v>
      </c>
      <c r="D32" s="418" t="s">
        <v>1219</v>
      </c>
      <c r="E32" s="418">
        <v>1996</v>
      </c>
      <c r="F32" s="418" t="s">
        <v>1220</v>
      </c>
      <c r="G32" s="374">
        <v>300</v>
      </c>
      <c r="H32" s="465">
        <v>42979</v>
      </c>
      <c r="I32" s="466" t="s">
        <v>1221</v>
      </c>
      <c r="J32" s="469" t="s">
        <v>1222</v>
      </c>
      <c r="K32" s="374"/>
    </row>
    <row r="33" spans="1:11" s="193" customFormat="1" ht="15">
      <c r="A33" s="373">
        <v>25</v>
      </c>
      <c r="B33" s="464" t="s">
        <v>1121</v>
      </c>
      <c r="C33" s="418" t="s">
        <v>1223</v>
      </c>
      <c r="D33" s="418">
        <v>528</v>
      </c>
      <c r="E33" s="418">
        <v>1996</v>
      </c>
      <c r="F33" s="418" t="s">
        <v>1224</v>
      </c>
      <c r="G33" s="374">
        <v>300</v>
      </c>
      <c r="H33" s="465">
        <v>42979</v>
      </c>
      <c r="I33" s="466" t="s">
        <v>1225</v>
      </c>
      <c r="J33" s="469" t="s">
        <v>1226</v>
      </c>
      <c r="K33" s="374"/>
    </row>
    <row r="34" spans="1:11" s="193" customFormat="1" ht="15">
      <c r="A34" s="373">
        <v>26</v>
      </c>
      <c r="B34" s="468" t="s">
        <v>1194</v>
      </c>
      <c r="C34" s="418" t="s">
        <v>1171</v>
      </c>
      <c r="D34" s="418" t="s">
        <v>1227</v>
      </c>
      <c r="E34" s="418">
        <v>2000</v>
      </c>
      <c r="F34" s="418" t="s">
        <v>1228</v>
      </c>
      <c r="G34" s="374">
        <v>300</v>
      </c>
      <c r="H34" s="465">
        <v>42979</v>
      </c>
      <c r="I34" s="466" t="s">
        <v>1229</v>
      </c>
      <c r="J34" s="469" t="s">
        <v>1230</v>
      </c>
      <c r="K34" s="374"/>
    </row>
    <row r="35" spans="1:11" s="193" customFormat="1" ht="15">
      <c r="A35" s="373">
        <v>27</v>
      </c>
      <c r="B35" s="464" t="s">
        <v>1121</v>
      </c>
      <c r="C35" s="418"/>
      <c r="D35" s="418">
        <v>5201</v>
      </c>
      <c r="E35" s="418">
        <v>1997</v>
      </c>
      <c r="F35" s="418" t="s">
        <v>1231</v>
      </c>
      <c r="G35" s="374">
        <v>300</v>
      </c>
      <c r="H35" s="465">
        <v>42979</v>
      </c>
      <c r="I35" s="466" t="s">
        <v>1232</v>
      </c>
      <c r="J35" s="469" t="s">
        <v>1233</v>
      </c>
      <c r="K35" s="374"/>
    </row>
    <row r="36" spans="1:11" s="193" customFormat="1" ht="15">
      <c r="A36" s="373">
        <v>28</v>
      </c>
      <c r="B36" s="468" t="s">
        <v>1147</v>
      </c>
      <c r="C36" s="418" t="s">
        <v>1234</v>
      </c>
      <c r="D36" s="418" t="s">
        <v>1235</v>
      </c>
      <c r="E36" s="418">
        <v>1994</v>
      </c>
      <c r="F36" s="418" t="s">
        <v>1236</v>
      </c>
      <c r="G36" s="374">
        <v>300</v>
      </c>
      <c r="H36" s="465">
        <v>42979</v>
      </c>
      <c r="I36" s="466" t="s">
        <v>1237</v>
      </c>
      <c r="J36" s="469" t="s">
        <v>1238</v>
      </c>
      <c r="K36" s="374"/>
    </row>
    <row r="37" spans="1:11" s="193" customFormat="1" ht="15">
      <c r="A37" s="373">
        <v>29</v>
      </c>
      <c r="B37" s="464" t="s">
        <v>1121</v>
      </c>
      <c r="C37" s="418" t="s">
        <v>1199</v>
      </c>
      <c r="D37" s="418" t="s">
        <v>1239</v>
      </c>
      <c r="E37" s="418">
        <v>2007</v>
      </c>
      <c r="F37" s="418" t="s">
        <v>1240</v>
      </c>
      <c r="G37" s="374">
        <v>300</v>
      </c>
      <c r="H37" s="465">
        <v>42979</v>
      </c>
      <c r="I37" s="466" t="s">
        <v>1241</v>
      </c>
      <c r="J37" s="469" t="s">
        <v>1242</v>
      </c>
      <c r="K37" s="374"/>
    </row>
    <row r="38" spans="1:11" s="193" customFormat="1" ht="15">
      <c r="A38" s="373">
        <v>30</v>
      </c>
      <c r="B38" s="464" t="s">
        <v>1121</v>
      </c>
      <c r="C38" s="418" t="s">
        <v>1171</v>
      </c>
      <c r="D38" s="418" t="s">
        <v>1243</v>
      </c>
      <c r="E38" s="418">
        <v>1994</v>
      </c>
      <c r="F38" s="418" t="s">
        <v>1244</v>
      </c>
      <c r="G38" s="374">
        <v>300</v>
      </c>
      <c r="H38" s="465">
        <v>42979</v>
      </c>
      <c r="I38" s="466" t="s">
        <v>1245</v>
      </c>
      <c r="J38" s="469" t="s">
        <v>1246</v>
      </c>
      <c r="K38" s="374"/>
    </row>
    <row r="39" spans="1:11" s="193" customFormat="1" ht="15">
      <c r="A39" s="373">
        <v>31</v>
      </c>
      <c r="B39" s="468" t="s">
        <v>1247</v>
      </c>
      <c r="C39" s="418" t="s">
        <v>1248</v>
      </c>
      <c r="D39" s="418" t="s">
        <v>1249</v>
      </c>
      <c r="E39" s="418">
        <v>1995</v>
      </c>
      <c r="F39" s="418" t="s">
        <v>1250</v>
      </c>
      <c r="G39" s="374">
        <v>300</v>
      </c>
      <c r="H39" s="465">
        <v>42979</v>
      </c>
      <c r="I39" s="466" t="s">
        <v>1251</v>
      </c>
      <c r="J39" s="469" t="s">
        <v>1252</v>
      </c>
      <c r="K39" s="374"/>
    </row>
    <row r="40" spans="1:11" s="193" customFormat="1" ht="15">
      <c r="A40" s="373">
        <v>32</v>
      </c>
      <c r="B40" s="468" t="s">
        <v>1147</v>
      </c>
      <c r="C40" s="418" t="s">
        <v>1148</v>
      </c>
      <c r="D40" s="418" t="s">
        <v>1149</v>
      </c>
      <c r="E40" s="418">
        <v>2000</v>
      </c>
      <c r="F40" s="418" t="s">
        <v>1253</v>
      </c>
      <c r="G40" s="374">
        <v>300</v>
      </c>
      <c r="H40" s="465">
        <v>42979</v>
      </c>
      <c r="I40" s="466" t="s">
        <v>1254</v>
      </c>
      <c r="J40" s="469" t="s">
        <v>1255</v>
      </c>
      <c r="K40" s="374"/>
    </row>
    <row r="41" spans="1:11" s="193" customFormat="1" ht="25.5">
      <c r="A41" s="373">
        <v>33</v>
      </c>
      <c r="B41" s="468" t="s">
        <v>1157</v>
      </c>
      <c r="C41" s="418" t="s">
        <v>1166</v>
      </c>
      <c r="D41" s="418" t="s">
        <v>1256</v>
      </c>
      <c r="E41" s="418">
        <v>2004</v>
      </c>
      <c r="F41" s="418" t="s">
        <v>1257</v>
      </c>
      <c r="G41" s="374">
        <v>300</v>
      </c>
      <c r="H41" s="465">
        <v>42979</v>
      </c>
      <c r="I41" s="466" t="s">
        <v>1258</v>
      </c>
      <c r="J41" s="469" t="s">
        <v>1259</v>
      </c>
      <c r="K41" s="374"/>
    </row>
    <row r="42" spans="1:11" s="193" customFormat="1" ht="25.5">
      <c r="A42" s="373">
        <v>34</v>
      </c>
      <c r="B42" s="468" t="s">
        <v>1157</v>
      </c>
      <c r="C42" s="418" t="s">
        <v>1132</v>
      </c>
      <c r="D42" s="418" t="s">
        <v>1260</v>
      </c>
      <c r="E42" s="418">
        <v>2000</v>
      </c>
      <c r="F42" s="418" t="s">
        <v>1261</v>
      </c>
      <c r="G42" s="374">
        <v>300</v>
      </c>
      <c r="H42" s="465">
        <v>42979</v>
      </c>
      <c r="I42" s="466" t="s">
        <v>1262</v>
      </c>
      <c r="J42" s="469" t="s">
        <v>1263</v>
      </c>
      <c r="K42" s="374"/>
    </row>
    <row r="43" spans="1:11" s="193" customFormat="1" ht="25.5">
      <c r="A43" s="373">
        <v>35</v>
      </c>
      <c r="B43" s="468" t="s">
        <v>1157</v>
      </c>
      <c r="C43" s="418" t="s">
        <v>1126</v>
      </c>
      <c r="D43" s="418" t="s">
        <v>1181</v>
      </c>
      <c r="E43" s="418">
        <v>2000</v>
      </c>
      <c r="F43" s="418" t="s">
        <v>1264</v>
      </c>
      <c r="G43" s="374">
        <v>300</v>
      </c>
      <c r="H43" s="465">
        <v>42979</v>
      </c>
      <c r="I43" s="466" t="s">
        <v>1265</v>
      </c>
      <c r="J43" s="469" t="s">
        <v>1266</v>
      </c>
      <c r="K43" s="374"/>
    </row>
    <row r="44" spans="1:11" s="193" customFormat="1" ht="15">
      <c r="A44" s="373">
        <v>36</v>
      </c>
      <c r="B44" s="468" t="s">
        <v>1137</v>
      </c>
      <c r="C44" s="418" t="s">
        <v>1171</v>
      </c>
      <c r="D44" s="418" t="s">
        <v>1267</v>
      </c>
      <c r="E44" s="418">
        <v>1998</v>
      </c>
      <c r="F44" s="418" t="s">
        <v>1268</v>
      </c>
      <c r="G44" s="374">
        <v>300</v>
      </c>
      <c r="H44" s="465">
        <v>42979</v>
      </c>
      <c r="I44" s="466" t="s">
        <v>1269</v>
      </c>
      <c r="J44" s="469" t="s">
        <v>1270</v>
      </c>
      <c r="K44" s="374"/>
    </row>
    <row r="45" spans="1:11" s="193" customFormat="1" ht="15">
      <c r="A45" s="373">
        <v>37</v>
      </c>
      <c r="B45" s="468" t="s">
        <v>1137</v>
      </c>
      <c r="C45" s="418" t="s">
        <v>1199</v>
      </c>
      <c r="D45" s="418" t="s">
        <v>1271</v>
      </c>
      <c r="E45" s="418">
        <v>2006</v>
      </c>
      <c r="F45" s="418" t="s">
        <v>1272</v>
      </c>
      <c r="G45" s="374">
        <v>300</v>
      </c>
      <c r="H45" s="465">
        <v>42979</v>
      </c>
      <c r="I45" s="466" t="s">
        <v>1273</v>
      </c>
      <c r="J45" s="469" t="s">
        <v>1274</v>
      </c>
      <c r="K45" s="374"/>
    </row>
    <row r="46" spans="1:11" s="193" customFormat="1" ht="15">
      <c r="A46" s="373">
        <v>38</v>
      </c>
      <c r="B46" s="468" t="s">
        <v>1147</v>
      </c>
      <c r="C46" s="418" t="s">
        <v>1148</v>
      </c>
      <c r="D46" s="418" t="s">
        <v>1149</v>
      </c>
      <c r="E46" s="418">
        <v>2005</v>
      </c>
      <c r="F46" s="418" t="s">
        <v>1275</v>
      </c>
      <c r="G46" s="374">
        <v>300</v>
      </c>
      <c r="H46" s="465">
        <v>42979</v>
      </c>
      <c r="I46" s="466" t="s">
        <v>1276</v>
      </c>
      <c r="J46" s="469" t="s">
        <v>1277</v>
      </c>
      <c r="K46" s="374"/>
    </row>
    <row r="47" spans="1:11" s="193" customFormat="1" ht="38.25">
      <c r="A47" s="373">
        <v>39</v>
      </c>
      <c r="B47" s="468" t="s">
        <v>1131</v>
      </c>
      <c r="C47" s="418" t="s">
        <v>1122</v>
      </c>
      <c r="D47" s="374" t="s">
        <v>1278</v>
      </c>
      <c r="E47" s="374">
        <v>2003</v>
      </c>
      <c r="F47" s="374" t="s">
        <v>1279</v>
      </c>
      <c r="G47" s="374">
        <v>500</v>
      </c>
      <c r="H47" s="465">
        <v>42887</v>
      </c>
      <c r="I47" s="470" t="s">
        <v>1280</v>
      </c>
      <c r="J47" s="471" t="s">
        <v>1281</v>
      </c>
      <c r="K47" s="374"/>
    </row>
    <row r="48" spans="1:11" s="193" customFormat="1" ht="30">
      <c r="A48" s="373">
        <v>40</v>
      </c>
      <c r="B48" s="373" t="s">
        <v>1121</v>
      </c>
      <c r="C48" s="418" t="s">
        <v>1223</v>
      </c>
      <c r="D48" s="374">
        <v>3181</v>
      </c>
      <c r="E48" s="374">
        <v>1991</v>
      </c>
      <c r="F48" s="374" t="s">
        <v>1282</v>
      </c>
      <c r="G48" s="374">
        <v>300</v>
      </c>
      <c r="H48" s="465">
        <v>42887</v>
      </c>
      <c r="I48" s="472" t="s">
        <v>1283</v>
      </c>
      <c r="J48" s="471" t="s">
        <v>1284</v>
      </c>
      <c r="K48" s="374"/>
    </row>
    <row r="49" spans="1:11" s="193" customFormat="1" ht="30">
      <c r="A49" s="373">
        <v>41</v>
      </c>
      <c r="B49" s="468" t="s">
        <v>1157</v>
      </c>
      <c r="C49" s="418" t="s">
        <v>1132</v>
      </c>
      <c r="D49" s="374" t="s">
        <v>1285</v>
      </c>
      <c r="E49" s="374">
        <v>2002</v>
      </c>
      <c r="F49" s="374" t="s">
        <v>1286</v>
      </c>
      <c r="G49" s="374">
        <v>8450</v>
      </c>
      <c r="H49" s="465">
        <v>42940</v>
      </c>
      <c r="I49" s="374"/>
      <c r="J49" s="471"/>
      <c r="K49" s="374"/>
    </row>
    <row r="50" spans="1:11" s="193" customFormat="1" ht="30">
      <c r="A50" s="373">
        <v>42</v>
      </c>
      <c r="B50" s="468" t="s">
        <v>1157</v>
      </c>
      <c r="C50" s="418" t="s">
        <v>1132</v>
      </c>
      <c r="D50" s="374" t="s">
        <v>1285</v>
      </c>
      <c r="E50" s="374">
        <v>2002</v>
      </c>
      <c r="F50" s="374" t="s">
        <v>1287</v>
      </c>
      <c r="G50" s="374">
        <v>8450</v>
      </c>
      <c r="H50" s="465">
        <v>42940</v>
      </c>
      <c r="I50" s="374"/>
      <c r="J50" s="471"/>
      <c r="K50" s="374"/>
    </row>
    <row r="51" spans="1:11" s="193" customFormat="1" ht="15">
      <c r="A51" s="373">
        <v>43</v>
      </c>
      <c r="B51" s="373"/>
      <c r="C51" s="373"/>
      <c r="D51" s="374"/>
      <c r="E51" s="374"/>
      <c r="F51" s="374"/>
      <c r="G51" s="374"/>
      <c r="H51" s="374"/>
      <c r="I51" s="374"/>
      <c r="J51" s="374"/>
      <c r="K51" s="374"/>
    </row>
    <row r="52" spans="1:11" s="193" customFormat="1" ht="15">
      <c r="A52" s="373"/>
      <c r="B52" s="373"/>
      <c r="C52" s="373"/>
      <c r="D52" s="374"/>
      <c r="E52" s="374"/>
      <c r="F52" s="374"/>
      <c r="G52" s="374"/>
      <c r="H52" s="374"/>
      <c r="I52" s="374"/>
      <c r="J52" s="374"/>
      <c r="K52" s="374"/>
    </row>
    <row r="53" spans="1:11" s="193" customFormat="1" ht="15">
      <c r="A53" s="373" t="s">
        <v>261</v>
      </c>
      <c r="B53" s="373"/>
      <c r="C53" s="373"/>
      <c r="D53" s="374"/>
      <c r="E53" s="374"/>
      <c r="F53" s="374"/>
      <c r="G53" s="374"/>
      <c r="H53" s="374"/>
      <c r="I53" s="374"/>
      <c r="J53" s="374"/>
      <c r="K53" s="374"/>
    </row>
    <row r="54" spans="1:11">
      <c r="A54" s="378"/>
      <c r="B54" s="378"/>
      <c r="C54" s="378"/>
      <c r="D54" s="378"/>
      <c r="E54" s="378"/>
      <c r="F54" s="378"/>
      <c r="G54" s="378"/>
      <c r="H54" s="378"/>
      <c r="I54" s="378"/>
      <c r="J54" s="378"/>
      <c r="K54" s="378"/>
    </row>
    <row r="55" spans="1:11">
      <c r="A55" s="378"/>
      <c r="B55" s="378"/>
      <c r="C55" s="378"/>
      <c r="D55" s="378"/>
      <c r="E55" s="378"/>
      <c r="F55" s="378"/>
      <c r="G55" s="378"/>
      <c r="H55" s="378"/>
      <c r="I55" s="378"/>
      <c r="J55" s="378"/>
      <c r="K55" s="378"/>
    </row>
    <row r="56" spans="1:11">
      <c r="A56" s="379"/>
      <c r="B56" s="379"/>
      <c r="C56" s="379"/>
      <c r="D56" s="378"/>
      <c r="E56" s="378"/>
      <c r="F56" s="378"/>
      <c r="G56" s="378"/>
      <c r="H56" s="378"/>
      <c r="I56" s="378"/>
      <c r="J56" s="378"/>
      <c r="K56" s="378"/>
    </row>
    <row r="57" spans="1:11" ht="15">
      <c r="A57" s="380"/>
      <c r="B57" s="380"/>
      <c r="C57" s="380"/>
      <c r="D57" s="381" t="s">
        <v>96</v>
      </c>
      <c r="E57" s="380"/>
      <c r="F57" s="380"/>
      <c r="G57" s="382"/>
      <c r="H57" s="380"/>
      <c r="I57" s="380"/>
      <c r="J57" s="380"/>
      <c r="K57" s="380"/>
    </row>
    <row r="58" spans="1:11" ht="15">
      <c r="A58" s="380"/>
      <c r="B58" s="380"/>
      <c r="C58" s="380"/>
      <c r="D58" s="380"/>
      <c r="E58" s="383"/>
      <c r="F58" s="380"/>
      <c r="H58" s="383"/>
      <c r="I58" s="383"/>
      <c r="J58" s="384"/>
    </row>
    <row r="59" spans="1:11" ht="15">
      <c r="D59" s="380"/>
      <c r="E59" s="385" t="s">
        <v>251</v>
      </c>
      <c r="F59" s="380"/>
      <c r="H59" s="386" t="s">
        <v>256</v>
      </c>
      <c r="I59" s="386"/>
    </row>
    <row r="60" spans="1:11" ht="15">
      <c r="D60" s="380"/>
      <c r="E60" s="387" t="s">
        <v>127</v>
      </c>
      <c r="F60" s="380"/>
      <c r="H60" s="380" t="s">
        <v>252</v>
      </c>
      <c r="I60" s="380"/>
    </row>
    <row r="61" spans="1:11" ht="15">
      <c r="D61" s="380"/>
      <c r="E61" s="387"/>
    </row>
  </sheetData>
  <dataValidations count="1">
    <dataValidation type="list" allowBlank="1" showInputMessage="1" showErrorMessage="1" sqref="B39:B47 B34 B36 B13:B29 B49:B53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81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80" zoomScaleSheetLayoutView="80" workbookViewId="0">
      <selection activeCell="I3" sqref="I3"/>
    </sheetView>
  </sheetViews>
  <sheetFormatPr defaultRowHeight="12.75"/>
  <cols>
    <col min="1" max="1" width="11.7109375" style="178" customWidth="1"/>
    <col min="2" max="2" width="21.5703125" style="178" customWidth="1"/>
    <col min="3" max="3" width="19.140625" style="178" customWidth="1"/>
    <col min="4" max="4" width="23.7109375" style="178" customWidth="1"/>
    <col min="5" max="6" width="16.5703125" style="178" bestFit="1" customWidth="1"/>
    <col min="7" max="7" width="17" style="178" customWidth="1"/>
    <col min="8" max="8" width="19" style="178" customWidth="1"/>
    <col min="9" max="9" width="24.42578125" style="178" customWidth="1"/>
    <col min="10" max="16384" width="9.140625" style="178"/>
  </cols>
  <sheetData>
    <row r="1" spans="1:13" customFormat="1" ht="15">
      <c r="A1" s="135" t="s">
        <v>395</v>
      </c>
      <c r="B1" s="136"/>
      <c r="C1" s="136"/>
      <c r="D1" s="136"/>
      <c r="E1" s="136"/>
      <c r="F1" s="136"/>
      <c r="G1" s="136"/>
      <c r="H1" s="142"/>
      <c r="I1" s="76" t="s">
        <v>97</v>
      </c>
    </row>
    <row r="2" spans="1:13" customFormat="1" ht="15">
      <c r="A2" s="103" t="s">
        <v>128</v>
      </c>
      <c r="B2" s="136"/>
      <c r="C2" s="136"/>
      <c r="D2" s="136"/>
      <c r="E2" s="136"/>
      <c r="F2" s="136"/>
      <c r="G2" s="136"/>
      <c r="H2" s="142"/>
      <c r="I2" s="198" t="str">
        <f>'ფორმა N1'!L2</f>
        <v>10/22/17-11/12/17</v>
      </c>
    </row>
    <row r="3" spans="1:13" customFormat="1" ht="15">
      <c r="A3" s="136"/>
      <c r="B3" s="136"/>
      <c r="C3" s="136"/>
      <c r="D3" s="136"/>
      <c r="E3" s="136"/>
      <c r="F3" s="136"/>
      <c r="G3" s="136"/>
      <c r="H3" s="139"/>
      <c r="I3" s="139"/>
      <c r="M3" s="178"/>
    </row>
    <row r="4" spans="1:13" customFormat="1" ht="15">
      <c r="A4" s="74" t="str">
        <f>'ფორმა N2'!A4</f>
        <v>ანგარიშვალდებული პირის დასახელება:</v>
      </c>
      <c r="B4" s="74"/>
      <c r="C4" s="74"/>
      <c r="D4" s="136"/>
      <c r="E4" s="136"/>
      <c r="F4" s="136"/>
      <c r="G4" s="136"/>
      <c r="H4" s="136"/>
      <c r="I4" s="144"/>
    </row>
    <row r="5" spans="1:13" ht="15">
      <c r="A5" s="199" t="str">
        <f>'ფორმა N1'!A5</f>
        <v>დავით თარხან-მოურავი ირმა ინაშვილი საქართველოს პატრიოტთა ალიანსი</v>
      </c>
      <c r="B5" s="78"/>
      <c r="C5" s="78"/>
      <c r="D5" s="201"/>
      <c r="E5" s="201"/>
      <c r="F5" s="201"/>
      <c r="G5" s="201"/>
      <c r="H5" s="201"/>
      <c r="I5" s="200"/>
    </row>
    <row r="6" spans="1:13" customFormat="1" ht="13.5">
      <c r="A6" s="140"/>
      <c r="B6" s="141"/>
      <c r="C6" s="141"/>
      <c r="D6" s="136"/>
      <c r="E6" s="136"/>
      <c r="F6" s="136"/>
      <c r="G6" s="136"/>
      <c r="H6" s="136"/>
      <c r="I6" s="136"/>
    </row>
    <row r="7" spans="1:13" customFormat="1" ht="75">
      <c r="A7" s="145" t="s">
        <v>64</v>
      </c>
      <c r="B7" s="134" t="s">
        <v>347</v>
      </c>
      <c r="C7" s="134" t="s">
        <v>348</v>
      </c>
      <c r="D7" s="134" t="s">
        <v>353</v>
      </c>
      <c r="E7" s="134" t="s">
        <v>354</v>
      </c>
      <c r="F7" s="134" t="s">
        <v>349</v>
      </c>
      <c r="G7" s="134" t="s">
        <v>350</v>
      </c>
      <c r="H7" s="134" t="s">
        <v>361</v>
      </c>
      <c r="I7" s="134" t="s">
        <v>351</v>
      </c>
    </row>
    <row r="8" spans="1:13" customFormat="1" ht="15">
      <c r="A8" s="132">
        <v>1</v>
      </c>
      <c r="B8" s="132">
        <v>2</v>
      </c>
      <c r="C8" s="134">
        <v>3</v>
      </c>
      <c r="D8" s="132">
        <v>6</v>
      </c>
      <c r="E8" s="134">
        <v>7</v>
      </c>
      <c r="F8" s="132">
        <v>8</v>
      </c>
      <c r="G8" s="132">
        <v>9</v>
      </c>
      <c r="H8" s="132">
        <v>10</v>
      </c>
      <c r="I8" s="134">
        <v>11</v>
      </c>
    </row>
    <row r="9" spans="1:13" customFormat="1" ht="15">
      <c r="A9" s="65">
        <v>1</v>
      </c>
      <c r="B9" s="26"/>
      <c r="C9" s="26"/>
      <c r="D9" s="26"/>
      <c r="E9" s="26"/>
      <c r="F9" s="197"/>
      <c r="G9" s="197"/>
      <c r="H9" s="197"/>
      <c r="I9" s="26"/>
    </row>
    <row r="10" spans="1:13" customFormat="1" ht="15">
      <c r="A10" s="65">
        <v>2</v>
      </c>
      <c r="B10" s="26"/>
      <c r="C10" s="26"/>
      <c r="D10" s="26"/>
      <c r="E10" s="26"/>
      <c r="F10" s="197"/>
      <c r="G10" s="197"/>
      <c r="H10" s="197"/>
      <c r="I10" s="26"/>
    </row>
    <row r="11" spans="1:13" customFormat="1" ht="15">
      <c r="A11" s="65">
        <v>3</v>
      </c>
      <c r="B11" s="26"/>
      <c r="C11" s="26"/>
      <c r="D11" s="26"/>
      <c r="E11" s="26"/>
      <c r="F11" s="197"/>
      <c r="G11" s="197"/>
      <c r="H11" s="197"/>
      <c r="I11" s="26"/>
    </row>
    <row r="12" spans="1:13" customFormat="1" ht="15">
      <c r="A12" s="65">
        <v>4</v>
      </c>
      <c r="B12" s="26"/>
      <c r="C12" s="26"/>
      <c r="D12" s="26"/>
      <c r="E12" s="26"/>
      <c r="F12" s="197"/>
      <c r="G12" s="197"/>
      <c r="H12" s="197"/>
      <c r="I12" s="26"/>
    </row>
    <row r="13" spans="1:13" customFormat="1" ht="15">
      <c r="A13" s="65">
        <v>5</v>
      </c>
      <c r="B13" s="26"/>
      <c r="C13" s="26"/>
      <c r="D13" s="26"/>
      <c r="E13" s="26"/>
      <c r="F13" s="197"/>
      <c r="G13" s="197"/>
      <c r="H13" s="197"/>
      <c r="I13" s="26"/>
    </row>
    <row r="14" spans="1:13" customFormat="1" ht="15">
      <c r="A14" s="65">
        <v>6</v>
      </c>
      <c r="B14" s="26"/>
      <c r="C14" s="26"/>
      <c r="D14" s="26"/>
      <c r="E14" s="26"/>
      <c r="F14" s="197"/>
      <c r="G14" s="197"/>
      <c r="H14" s="197"/>
      <c r="I14" s="26"/>
    </row>
    <row r="15" spans="1:13" customFormat="1" ht="15">
      <c r="A15" s="65">
        <v>7</v>
      </c>
      <c r="B15" s="26"/>
      <c r="C15" s="26"/>
      <c r="D15" s="26"/>
      <c r="E15" s="26"/>
      <c r="F15" s="197"/>
      <c r="G15" s="197"/>
      <c r="H15" s="197"/>
      <c r="I15" s="26"/>
    </row>
    <row r="16" spans="1:13" customFormat="1" ht="15">
      <c r="A16" s="65">
        <v>8</v>
      </c>
      <c r="B16" s="26"/>
      <c r="C16" s="26"/>
      <c r="D16" s="26"/>
      <c r="E16" s="26"/>
      <c r="F16" s="197"/>
      <c r="G16" s="197"/>
      <c r="H16" s="197"/>
      <c r="I16" s="26"/>
    </row>
    <row r="17" spans="1:9" customFormat="1" ht="15">
      <c r="A17" s="65">
        <v>9</v>
      </c>
      <c r="B17" s="26"/>
      <c r="C17" s="26"/>
      <c r="D17" s="26"/>
      <c r="E17" s="26"/>
      <c r="F17" s="197"/>
      <c r="G17" s="197"/>
      <c r="H17" s="197"/>
      <c r="I17" s="26"/>
    </row>
    <row r="18" spans="1:9" customFormat="1" ht="15">
      <c r="A18" s="65">
        <v>10</v>
      </c>
      <c r="B18" s="26"/>
      <c r="C18" s="26"/>
      <c r="D18" s="26"/>
      <c r="E18" s="26"/>
      <c r="F18" s="197"/>
      <c r="G18" s="197"/>
      <c r="H18" s="197"/>
      <c r="I18" s="26"/>
    </row>
    <row r="19" spans="1:9" customFormat="1" ht="15">
      <c r="A19" s="65">
        <v>11</v>
      </c>
      <c r="B19" s="26"/>
      <c r="C19" s="26"/>
      <c r="D19" s="26"/>
      <c r="E19" s="26"/>
      <c r="F19" s="197"/>
      <c r="G19" s="197"/>
      <c r="H19" s="197"/>
      <c r="I19" s="26"/>
    </row>
    <row r="20" spans="1:9" customFormat="1" ht="15">
      <c r="A20" s="65">
        <v>12</v>
      </c>
      <c r="B20" s="26"/>
      <c r="C20" s="26"/>
      <c r="D20" s="26"/>
      <c r="E20" s="26"/>
      <c r="F20" s="197"/>
      <c r="G20" s="197"/>
      <c r="H20" s="197"/>
      <c r="I20" s="26"/>
    </row>
    <row r="21" spans="1:9" customFormat="1" ht="15">
      <c r="A21" s="65">
        <v>13</v>
      </c>
      <c r="B21" s="26"/>
      <c r="C21" s="26"/>
      <c r="D21" s="26"/>
      <c r="E21" s="26"/>
      <c r="F21" s="197"/>
      <c r="G21" s="197"/>
      <c r="H21" s="197"/>
      <c r="I21" s="26"/>
    </row>
    <row r="22" spans="1:9" customFormat="1" ht="15">
      <c r="A22" s="65">
        <v>14</v>
      </c>
      <c r="B22" s="26"/>
      <c r="C22" s="26"/>
      <c r="D22" s="26"/>
      <c r="E22" s="26"/>
      <c r="F22" s="197"/>
      <c r="G22" s="197"/>
      <c r="H22" s="197"/>
      <c r="I22" s="26"/>
    </row>
    <row r="23" spans="1:9" customFormat="1" ht="15">
      <c r="A23" s="65">
        <v>15</v>
      </c>
      <c r="B23" s="26"/>
      <c r="C23" s="26"/>
      <c r="D23" s="26"/>
      <c r="E23" s="26"/>
      <c r="F23" s="197"/>
      <c r="G23" s="197"/>
      <c r="H23" s="197"/>
      <c r="I23" s="26"/>
    </row>
    <row r="24" spans="1:9" customFormat="1" ht="15">
      <c r="A24" s="65">
        <v>16</v>
      </c>
      <c r="B24" s="26"/>
      <c r="C24" s="26"/>
      <c r="D24" s="26"/>
      <c r="E24" s="26"/>
      <c r="F24" s="197"/>
      <c r="G24" s="197"/>
      <c r="H24" s="197"/>
      <c r="I24" s="26"/>
    </row>
    <row r="25" spans="1:9" customFormat="1" ht="15">
      <c r="A25" s="65">
        <v>17</v>
      </c>
      <c r="B25" s="26"/>
      <c r="C25" s="26"/>
      <c r="D25" s="26"/>
      <c r="E25" s="26"/>
      <c r="F25" s="197"/>
      <c r="G25" s="197"/>
      <c r="H25" s="197"/>
      <c r="I25" s="26"/>
    </row>
    <row r="26" spans="1:9" customFormat="1" ht="15">
      <c r="A26" s="65">
        <v>18</v>
      </c>
      <c r="B26" s="26"/>
      <c r="C26" s="26"/>
      <c r="D26" s="26"/>
      <c r="E26" s="26"/>
      <c r="F26" s="197"/>
      <c r="G26" s="197"/>
      <c r="H26" s="197"/>
      <c r="I26" s="26"/>
    </row>
    <row r="27" spans="1:9" customFormat="1" ht="15">
      <c r="A27" s="65" t="s">
        <v>261</v>
      </c>
      <c r="B27" s="26"/>
      <c r="C27" s="26"/>
      <c r="D27" s="26"/>
      <c r="E27" s="26"/>
      <c r="F27" s="197"/>
      <c r="G27" s="197"/>
      <c r="H27" s="197"/>
      <c r="I27" s="26"/>
    </row>
    <row r="28" spans="1:9">
      <c r="A28" s="203"/>
      <c r="B28" s="203"/>
      <c r="C28" s="203"/>
      <c r="D28" s="203"/>
      <c r="E28" s="203"/>
      <c r="F28" s="203"/>
      <c r="G28" s="203"/>
      <c r="H28" s="203"/>
      <c r="I28" s="203"/>
    </row>
    <row r="29" spans="1:9">
      <c r="A29" s="203"/>
      <c r="B29" s="203"/>
      <c r="C29" s="203"/>
      <c r="D29" s="203"/>
      <c r="E29" s="203"/>
      <c r="F29" s="203"/>
      <c r="G29" s="203"/>
      <c r="H29" s="203"/>
      <c r="I29" s="203"/>
    </row>
    <row r="30" spans="1:9">
      <c r="A30" s="204"/>
      <c r="B30" s="203"/>
      <c r="C30" s="203"/>
      <c r="D30" s="203"/>
      <c r="E30" s="203"/>
      <c r="F30" s="203"/>
      <c r="G30" s="203"/>
      <c r="H30" s="203"/>
      <c r="I30" s="203"/>
    </row>
    <row r="31" spans="1:9" ht="15">
      <c r="A31" s="177"/>
      <c r="B31" s="179" t="s">
        <v>96</v>
      </c>
      <c r="C31" s="177"/>
      <c r="D31" s="177"/>
      <c r="E31" s="180"/>
      <c r="F31" s="177"/>
      <c r="G31" s="177"/>
      <c r="H31" s="177"/>
      <c r="I31" s="177"/>
    </row>
    <row r="32" spans="1:9" ht="15">
      <c r="A32" s="177"/>
      <c r="B32" s="177"/>
      <c r="C32" s="181"/>
      <c r="D32" s="177"/>
      <c r="F32" s="181"/>
      <c r="G32" s="208"/>
    </row>
    <row r="33" spans="2:6" ht="15">
      <c r="B33" s="177"/>
      <c r="C33" s="183" t="s">
        <v>251</v>
      </c>
      <c r="D33" s="177"/>
      <c r="F33" s="184" t="s">
        <v>256</v>
      </c>
    </row>
    <row r="34" spans="2:6" ht="15">
      <c r="B34" s="177"/>
      <c r="C34" s="185" t="s">
        <v>127</v>
      </c>
      <c r="D34" s="177"/>
      <c r="F34" s="177" t="s">
        <v>252</v>
      </c>
    </row>
    <row r="35" spans="2:6" ht="15">
      <c r="B35" s="177"/>
      <c r="C35" s="185"/>
    </row>
  </sheetData>
  <pageMargins left="0.7" right="0.7" top="0.75" bottom="0.75" header="0.3" footer="0.3"/>
  <pageSetup scale="73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80" zoomScaleSheetLayoutView="80" workbookViewId="0">
      <selection activeCell="I3" sqref="I3"/>
    </sheetView>
  </sheetViews>
  <sheetFormatPr defaultRowHeight="15"/>
  <cols>
    <col min="1" max="1" width="10" style="177" customWidth="1"/>
    <col min="2" max="2" width="20.28515625" style="177" customWidth="1"/>
    <col min="3" max="3" width="30" style="177" customWidth="1"/>
    <col min="4" max="4" width="29" style="177" customWidth="1"/>
    <col min="5" max="5" width="22.5703125" style="177" customWidth="1"/>
    <col min="6" max="6" width="20" style="177" customWidth="1"/>
    <col min="7" max="7" width="29.28515625" style="177" customWidth="1"/>
    <col min="8" max="8" width="27.140625" style="177" customWidth="1"/>
    <col min="9" max="9" width="26.42578125" style="177" customWidth="1"/>
    <col min="10" max="10" width="0.5703125" style="177" customWidth="1"/>
    <col min="11" max="16384" width="9.140625" style="177"/>
  </cols>
  <sheetData>
    <row r="1" spans="1:10">
      <c r="A1" s="72" t="s">
        <v>362</v>
      </c>
      <c r="B1" s="74"/>
      <c r="C1" s="74"/>
      <c r="D1" s="74"/>
      <c r="E1" s="74"/>
      <c r="F1" s="74"/>
      <c r="G1" s="74"/>
      <c r="H1" s="74"/>
      <c r="I1" s="156" t="s">
        <v>186</v>
      </c>
      <c r="J1" s="157"/>
    </row>
    <row r="2" spans="1:10">
      <c r="A2" s="74" t="s">
        <v>128</v>
      </c>
      <c r="B2" s="74"/>
      <c r="C2" s="74"/>
      <c r="D2" s="74"/>
      <c r="E2" s="74"/>
      <c r="F2" s="74"/>
      <c r="G2" s="74"/>
      <c r="H2" s="74"/>
      <c r="I2" s="158" t="str">
        <f>'ფორმა N1'!L2</f>
        <v>10/22/17-11/12/17</v>
      </c>
      <c r="J2" s="157"/>
    </row>
    <row r="3" spans="1:10">
      <c r="A3" s="74"/>
      <c r="B3" s="74"/>
      <c r="C3" s="74"/>
      <c r="D3" s="74"/>
      <c r="E3" s="74"/>
      <c r="F3" s="74"/>
      <c r="G3" s="74"/>
      <c r="H3" s="74"/>
      <c r="I3" s="100"/>
      <c r="J3" s="157"/>
    </row>
    <row r="4" spans="1:10">
      <c r="A4" s="75" t="str">
        <f>'[2]ფორმა N2'!A4</f>
        <v>ანგარიშვალდებული პირის დასახელება:</v>
      </c>
      <c r="B4" s="74"/>
      <c r="C4" s="74"/>
      <c r="D4" s="74"/>
      <c r="E4" s="74"/>
      <c r="F4" s="74"/>
      <c r="G4" s="74"/>
      <c r="H4" s="74"/>
      <c r="I4" s="74"/>
      <c r="J4" s="102"/>
    </row>
    <row r="5" spans="1:10">
      <c r="A5" s="199" t="str">
        <f>'ფორმა N1'!A5</f>
        <v>დავით თარხან-მოურავი ირმა ინაშვილი საქართველოს პატრიოტთა ალიანსი</v>
      </c>
      <c r="B5" s="199"/>
      <c r="C5" s="199"/>
      <c r="D5" s="199"/>
      <c r="E5" s="199"/>
      <c r="F5" s="199"/>
      <c r="G5" s="199"/>
      <c r="H5" s="199"/>
      <c r="I5" s="199"/>
      <c r="J5" s="184"/>
    </row>
    <row r="6" spans="1:10">
      <c r="A6" s="75"/>
      <c r="B6" s="74"/>
      <c r="C6" s="74"/>
      <c r="D6" s="74"/>
      <c r="E6" s="74"/>
      <c r="F6" s="74"/>
      <c r="G6" s="74"/>
      <c r="H6" s="74"/>
      <c r="I6" s="74"/>
      <c r="J6" s="102"/>
    </row>
    <row r="7" spans="1:10">
      <c r="A7" s="74"/>
      <c r="B7" s="74"/>
      <c r="C7" s="74"/>
      <c r="D7" s="74"/>
      <c r="E7" s="74"/>
      <c r="F7" s="74"/>
      <c r="G7" s="74"/>
      <c r="H7" s="74"/>
      <c r="I7" s="74"/>
      <c r="J7" s="103"/>
    </row>
    <row r="8" spans="1:10" ht="63.75" customHeight="1">
      <c r="A8" s="159" t="s">
        <v>64</v>
      </c>
      <c r="B8" s="348" t="s">
        <v>344</v>
      </c>
      <c r="C8" s="349" t="s">
        <v>381</v>
      </c>
      <c r="D8" s="349" t="s">
        <v>382</v>
      </c>
      <c r="E8" s="349" t="s">
        <v>345</v>
      </c>
      <c r="F8" s="349" t="s">
        <v>358</v>
      </c>
      <c r="G8" s="349" t="s">
        <v>359</v>
      </c>
      <c r="H8" s="349" t="s">
        <v>383</v>
      </c>
      <c r="I8" s="160" t="s">
        <v>360</v>
      </c>
      <c r="J8" s="103"/>
    </row>
    <row r="9" spans="1:10">
      <c r="A9" s="162">
        <v>1</v>
      </c>
      <c r="B9" s="190"/>
      <c r="C9" s="167"/>
      <c r="D9" s="167"/>
      <c r="E9" s="166"/>
      <c r="F9" s="166"/>
      <c r="G9" s="166"/>
      <c r="H9" s="166"/>
      <c r="I9" s="166"/>
      <c r="J9" s="103"/>
    </row>
    <row r="10" spans="1:10">
      <c r="A10" s="162">
        <v>2</v>
      </c>
      <c r="B10" s="190"/>
      <c r="C10" s="167"/>
      <c r="D10" s="167"/>
      <c r="E10" s="166"/>
      <c r="F10" s="166"/>
      <c r="G10" s="166"/>
      <c r="H10" s="166"/>
      <c r="I10" s="166"/>
      <c r="J10" s="103"/>
    </row>
    <row r="11" spans="1:10">
      <c r="A11" s="162">
        <v>3</v>
      </c>
      <c r="B11" s="190"/>
      <c r="C11" s="167"/>
      <c r="D11" s="167"/>
      <c r="E11" s="166"/>
      <c r="F11" s="166"/>
      <c r="G11" s="166"/>
      <c r="H11" s="166"/>
      <c r="I11" s="166"/>
      <c r="J11" s="103"/>
    </row>
    <row r="12" spans="1:10">
      <c r="A12" s="162">
        <v>4</v>
      </c>
      <c r="B12" s="190"/>
      <c r="C12" s="167"/>
      <c r="D12" s="167"/>
      <c r="E12" s="166"/>
      <c r="F12" s="166"/>
      <c r="G12" s="166"/>
      <c r="H12" s="166"/>
      <c r="I12" s="166"/>
      <c r="J12" s="103"/>
    </row>
    <row r="13" spans="1:10">
      <c r="A13" s="162">
        <v>5</v>
      </c>
      <c r="B13" s="190"/>
      <c r="C13" s="167"/>
      <c r="D13" s="167"/>
      <c r="E13" s="166"/>
      <c r="F13" s="166"/>
      <c r="G13" s="166"/>
      <c r="H13" s="166"/>
      <c r="I13" s="166"/>
      <c r="J13" s="103"/>
    </row>
    <row r="14" spans="1:10">
      <c r="A14" s="162">
        <v>6</v>
      </c>
      <c r="B14" s="190"/>
      <c r="C14" s="167"/>
      <c r="D14" s="167"/>
      <c r="E14" s="166"/>
      <c r="F14" s="166"/>
      <c r="G14" s="166"/>
      <c r="H14" s="166"/>
      <c r="I14" s="166"/>
      <c r="J14" s="103"/>
    </row>
    <row r="15" spans="1:10">
      <c r="A15" s="162">
        <v>7</v>
      </c>
      <c r="B15" s="190"/>
      <c r="C15" s="167"/>
      <c r="D15" s="167"/>
      <c r="E15" s="166"/>
      <c r="F15" s="166"/>
      <c r="G15" s="166"/>
      <c r="H15" s="166"/>
      <c r="I15" s="166"/>
      <c r="J15" s="103"/>
    </row>
    <row r="16" spans="1:10">
      <c r="A16" s="162">
        <v>8</v>
      </c>
      <c r="B16" s="190"/>
      <c r="C16" s="167"/>
      <c r="D16" s="167"/>
      <c r="E16" s="166"/>
      <c r="F16" s="166"/>
      <c r="G16" s="166"/>
      <c r="H16" s="166"/>
      <c r="I16" s="166"/>
      <c r="J16" s="103"/>
    </row>
    <row r="17" spans="1:10">
      <c r="A17" s="162">
        <v>9</v>
      </c>
      <c r="B17" s="190"/>
      <c r="C17" s="167"/>
      <c r="D17" s="167"/>
      <c r="E17" s="166"/>
      <c r="F17" s="166"/>
      <c r="G17" s="166"/>
      <c r="H17" s="166"/>
      <c r="I17" s="166"/>
      <c r="J17" s="103"/>
    </row>
    <row r="18" spans="1:10">
      <c r="A18" s="162">
        <v>10</v>
      </c>
      <c r="B18" s="190"/>
      <c r="C18" s="167"/>
      <c r="D18" s="167"/>
      <c r="E18" s="166"/>
      <c r="F18" s="166"/>
      <c r="G18" s="166"/>
      <c r="H18" s="166"/>
      <c r="I18" s="166"/>
      <c r="J18" s="103"/>
    </row>
    <row r="19" spans="1:10">
      <c r="A19" s="162">
        <v>11</v>
      </c>
      <c r="B19" s="190"/>
      <c r="C19" s="167"/>
      <c r="D19" s="167"/>
      <c r="E19" s="166"/>
      <c r="F19" s="166"/>
      <c r="G19" s="166"/>
      <c r="H19" s="166"/>
      <c r="I19" s="166"/>
      <c r="J19" s="103"/>
    </row>
    <row r="20" spans="1:10">
      <c r="A20" s="162">
        <v>12</v>
      </c>
      <c r="B20" s="190"/>
      <c r="C20" s="167"/>
      <c r="D20" s="167"/>
      <c r="E20" s="166"/>
      <c r="F20" s="166"/>
      <c r="G20" s="166"/>
      <c r="H20" s="166"/>
      <c r="I20" s="166"/>
      <c r="J20" s="103"/>
    </row>
    <row r="21" spans="1:10">
      <c r="A21" s="162">
        <v>13</v>
      </c>
      <c r="B21" s="190"/>
      <c r="C21" s="167"/>
      <c r="D21" s="167"/>
      <c r="E21" s="166"/>
      <c r="F21" s="166"/>
      <c r="G21" s="166"/>
      <c r="H21" s="166"/>
      <c r="I21" s="166"/>
      <c r="J21" s="103"/>
    </row>
    <row r="22" spans="1:10">
      <c r="A22" s="162">
        <v>14</v>
      </c>
      <c r="B22" s="190"/>
      <c r="C22" s="167"/>
      <c r="D22" s="167"/>
      <c r="E22" s="166"/>
      <c r="F22" s="166"/>
      <c r="G22" s="166"/>
      <c r="H22" s="166"/>
      <c r="I22" s="166"/>
      <c r="J22" s="103"/>
    </row>
    <row r="23" spans="1:10">
      <c r="A23" s="162">
        <v>15</v>
      </c>
      <c r="B23" s="190"/>
      <c r="C23" s="167"/>
      <c r="D23" s="167"/>
      <c r="E23" s="166"/>
      <c r="F23" s="166"/>
      <c r="G23" s="166"/>
      <c r="H23" s="166"/>
      <c r="I23" s="166"/>
      <c r="J23" s="103"/>
    </row>
    <row r="24" spans="1:10">
      <c r="A24" s="162">
        <v>16</v>
      </c>
      <c r="B24" s="190"/>
      <c r="C24" s="167"/>
      <c r="D24" s="167"/>
      <c r="E24" s="166"/>
      <c r="F24" s="166"/>
      <c r="G24" s="166"/>
      <c r="H24" s="166"/>
      <c r="I24" s="166"/>
      <c r="J24" s="103"/>
    </row>
    <row r="25" spans="1:10">
      <c r="A25" s="162">
        <v>17</v>
      </c>
      <c r="B25" s="190"/>
      <c r="C25" s="167"/>
      <c r="D25" s="167"/>
      <c r="E25" s="166"/>
      <c r="F25" s="166"/>
      <c r="G25" s="166"/>
      <c r="H25" s="166"/>
      <c r="I25" s="166"/>
      <c r="J25" s="103"/>
    </row>
    <row r="26" spans="1:10">
      <c r="A26" s="162">
        <v>18</v>
      </c>
      <c r="B26" s="190"/>
      <c r="C26" s="167"/>
      <c r="D26" s="167"/>
      <c r="E26" s="166"/>
      <c r="F26" s="166"/>
      <c r="G26" s="166"/>
      <c r="H26" s="166"/>
      <c r="I26" s="166"/>
      <c r="J26" s="103"/>
    </row>
    <row r="27" spans="1:10">
      <c r="A27" s="162">
        <v>19</v>
      </c>
      <c r="B27" s="190"/>
      <c r="C27" s="167"/>
      <c r="D27" s="167"/>
      <c r="E27" s="166"/>
      <c r="F27" s="166"/>
      <c r="G27" s="166"/>
      <c r="H27" s="166"/>
      <c r="I27" s="166"/>
      <c r="J27" s="103"/>
    </row>
    <row r="28" spans="1:10">
      <c r="A28" s="162">
        <v>20</v>
      </c>
      <c r="B28" s="190"/>
      <c r="C28" s="167"/>
      <c r="D28" s="167"/>
      <c r="E28" s="166"/>
      <c r="F28" s="166"/>
      <c r="G28" s="166"/>
      <c r="H28" s="166"/>
      <c r="I28" s="166"/>
      <c r="J28" s="103"/>
    </row>
    <row r="29" spans="1:10">
      <c r="A29" s="162">
        <v>21</v>
      </c>
      <c r="B29" s="190"/>
      <c r="C29" s="170"/>
      <c r="D29" s="170"/>
      <c r="E29" s="169"/>
      <c r="F29" s="169"/>
      <c r="G29" s="169"/>
      <c r="H29" s="238"/>
      <c r="I29" s="166"/>
      <c r="J29" s="103"/>
    </row>
    <row r="30" spans="1:10">
      <c r="A30" s="162">
        <v>22</v>
      </c>
      <c r="B30" s="190"/>
      <c r="C30" s="170"/>
      <c r="D30" s="170"/>
      <c r="E30" s="169"/>
      <c r="F30" s="169"/>
      <c r="G30" s="169"/>
      <c r="H30" s="238"/>
      <c r="I30" s="166"/>
      <c r="J30" s="103"/>
    </row>
    <row r="31" spans="1:10">
      <c r="A31" s="162">
        <v>23</v>
      </c>
      <c r="B31" s="190"/>
      <c r="C31" s="170"/>
      <c r="D31" s="170"/>
      <c r="E31" s="169"/>
      <c r="F31" s="169"/>
      <c r="G31" s="169"/>
      <c r="H31" s="238"/>
      <c r="I31" s="166"/>
      <c r="J31" s="103"/>
    </row>
    <row r="32" spans="1:10">
      <c r="A32" s="162">
        <v>24</v>
      </c>
      <c r="B32" s="190"/>
      <c r="C32" s="170"/>
      <c r="D32" s="170"/>
      <c r="E32" s="169"/>
      <c r="F32" s="169"/>
      <c r="G32" s="169"/>
      <c r="H32" s="238"/>
      <c r="I32" s="166"/>
      <c r="J32" s="103"/>
    </row>
    <row r="33" spans="1:12">
      <c r="A33" s="162">
        <v>25</v>
      </c>
      <c r="B33" s="190"/>
      <c r="C33" s="170"/>
      <c r="D33" s="170"/>
      <c r="E33" s="169"/>
      <c r="F33" s="169"/>
      <c r="G33" s="169"/>
      <c r="H33" s="238"/>
      <c r="I33" s="166"/>
      <c r="J33" s="103"/>
    </row>
    <row r="34" spans="1:12">
      <c r="A34" s="162">
        <v>26</v>
      </c>
      <c r="B34" s="190"/>
      <c r="C34" s="170"/>
      <c r="D34" s="170"/>
      <c r="E34" s="169"/>
      <c r="F34" s="169"/>
      <c r="G34" s="169"/>
      <c r="H34" s="238"/>
      <c r="I34" s="166"/>
      <c r="J34" s="103"/>
    </row>
    <row r="35" spans="1:12">
      <c r="A35" s="162">
        <v>27</v>
      </c>
      <c r="B35" s="190"/>
      <c r="C35" s="170"/>
      <c r="D35" s="170"/>
      <c r="E35" s="169"/>
      <c r="F35" s="169"/>
      <c r="G35" s="169"/>
      <c r="H35" s="238"/>
      <c r="I35" s="166"/>
      <c r="J35" s="103"/>
    </row>
    <row r="36" spans="1:12">
      <c r="A36" s="162">
        <v>28</v>
      </c>
      <c r="B36" s="190"/>
      <c r="C36" s="170"/>
      <c r="D36" s="170"/>
      <c r="E36" s="169"/>
      <c r="F36" s="169"/>
      <c r="G36" s="169"/>
      <c r="H36" s="238"/>
      <c r="I36" s="166"/>
      <c r="J36" s="103"/>
    </row>
    <row r="37" spans="1:12">
      <c r="A37" s="162">
        <v>29</v>
      </c>
      <c r="B37" s="190"/>
      <c r="C37" s="170"/>
      <c r="D37" s="170"/>
      <c r="E37" s="169"/>
      <c r="F37" s="169"/>
      <c r="G37" s="169"/>
      <c r="H37" s="238"/>
      <c r="I37" s="166"/>
      <c r="J37" s="103"/>
    </row>
    <row r="38" spans="1:12">
      <c r="A38" s="162" t="s">
        <v>261</v>
      </c>
      <c r="B38" s="190"/>
      <c r="C38" s="170"/>
      <c r="D38" s="170"/>
      <c r="E38" s="169"/>
      <c r="F38" s="169"/>
      <c r="G38" s="239"/>
      <c r="H38" s="248" t="s">
        <v>374</v>
      </c>
      <c r="I38" s="354">
        <f>SUM(I9:I37)</f>
        <v>0</v>
      </c>
      <c r="J38" s="103"/>
    </row>
    <row r="40" spans="1:12">
      <c r="A40" s="177" t="s">
        <v>396</v>
      </c>
    </row>
    <row r="42" spans="1:12">
      <c r="B42" s="179" t="s">
        <v>96</v>
      </c>
      <c r="F42" s="180"/>
    </row>
    <row r="43" spans="1:12">
      <c r="F43" s="178"/>
      <c r="I43" s="178"/>
      <c r="J43" s="178"/>
      <c r="K43" s="178"/>
      <c r="L43" s="178"/>
    </row>
    <row r="44" spans="1:12">
      <c r="C44" s="181"/>
      <c r="F44" s="181"/>
      <c r="G44" s="181"/>
      <c r="H44" s="184"/>
      <c r="I44" s="182"/>
      <c r="J44" s="178"/>
      <c r="K44" s="178"/>
      <c r="L44" s="178"/>
    </row>
    <row r="45" spans="1:12">
      <c r="A45" s="178"/>
      <c r="C45" s="183" t="s">
        <v>251</v>
      </c>
      <c r="F45" s="184" t="s">
        <v>256</v>
      </c>
      <c r="G45" s="183"/>
      <c r="H45" s="183"/>
      <c r="I45" s="182"/>
      <c r="J45" s="178"/>
      <c r="K45" s="178"/>
      <c r="L45" s="178"/>
    </row>
    <row r="46" spans="1:12">
      <c r="A46" s="178"/>
      <c r="C46" s="185" t="s">
        <v>127</v>
      </c>
      <c r="F46" s="177" t="s">
        <v>252</v>
      </c>
      <c r="I46" s="178"/>
      <c r="J46" s="178"/>
      <c r="K46" s="178"/>
      <c r="L46" s="178"/>
    </row>
    <row r="47" spans="1:12" s="178" customFormat="1">
      <c r="B47" s="177"/>
      <c r="C47" s="185"/>
      <c r="G47" s="185"/>
      <c r="H47" s="185"/>
    </row>
    <row r="48" spans="1:12" s="178" customFormat="1" ht="12.75"/>
    <row r="49" s="178" customFormat="1" ht="12.75"/>
    <row r="50" s="178" customFormat="1" ht="12.75"/>
    <row r="51" s="178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view="pageBreakPreview" topLeftCell="A7" zoomScaleSheetLayoutView="100" workbookViewId="0">
      <selection activeCell="K16" sqref="K16"/>
    </sheetView>
  </sheetViews>
  <sheetFormatPr defaultRowHeight="12.75"/>
  <cols>
    <col min="1" max="1" width="7.28515625" style="193" customWidth="1"/>
    <col min="2" max="2" width="57.28515625" style="193" customWidth="1"/>
    <col min="3" max="3" width="24.140625" style="193" customWidth="1"/>
    <col min="4" max="16384" width="9.140625" style="193"/>
  </cols>
  <sheetData>
    <row r="1" spans="1:3" s="6" customFormat="1" ht="18.75" customHeight="1">
      <c r="A1" s="508" t="s">
        <v>457</v>
      </c>
      <c r="B1" s="508"/>
      <c r="C1" s="359" t="s">
        <v>97</v>
      </c>
    </row>
    <row r="2" spans="1:3" s="6" customFormat="1" ht="15">
      <c r="A2" s="508"/>
      <c r="B2" s="508"/>
      <c r="C2" s="411" t="str">
        <f>'ფორმა N1'!L2</f>
        <v>10/22/17-11/12/17</v>
      </c>
    </row>
    <row r="3" spans="1:3" s="6" customFormat="1" ht="15">
      <c r="A3" s="392" t="s">
        <v>128</v>
      </c>
      <c r="B3" s="357"/>
      <c r="C3" s="358"/>
    </row>
    <row r="4" spans="1:3" s="6" customFormat="1" ht="15">
      <c r="A4" s="112"/>
      <c r="B4" s="357"/>
      <c r="C4" s="358"/>
    </row>
    <row r="5" spans="1:3" s="21" customFormat="1" ht="15">
      <c r="A5" s="509" t="s">
        <v>257</v>
      </c>
      <c r="B5" s="509"/>
      <c r="C5" s="112"/>
    </row>
    <row r="6" spans="1:3" s="21" customFormat="1" ht="15">
      <c r="A6" s="510" t="str">
        <f>'ფორმა N1'!A5</f>
        <v>დავით თარხან-მოურავი ირმა ინაშვილი საქართველოს პატრიოტთა ალიანსი</v>
      </c>
      <c r="B6" s="510"/>
      <c r="C6" s="112"/>
    </row>
    <row r="7" spans="1:3">
      <c r="A7" s="393"/>
      <c r="B7" s="393"/>
      <c r="C7" s="393"/>
    </row>
    <row r="8" spans="1:3">
      <c r="A8" s="393"/>
      <c r="B8" s="393"/>
      <c r="C8" s="393"/>
    </row>
    <row r="9" spans="1:3" ht="30" customHeight="1">
      <c r="A9" s="394" t="s">
        <v>64</v>
      </c>
      <c r="B9" s="394" t="s">
        <v>11</v>
      </c>
      <c r="C9" s="395" t="s">
        <v>9</v>
      </c>
    </row>
    <row r="10" spans="1:3" ht="15">
      <c r="A10" s="396">
        <v>1</v>
      </c>
      <c r="B10" s="397" t="s">
        <v>57</v>
      </c>
      <c r="C10" s="414">
        <f>'ფორმა N4'!D11+'ფორმა N5'!D9</f>
        <v>289265.66000000003</v>
      </c>
    </row>
    <row r="11" spans="1:3" ht="15">
      <c r="A11" s="399">
        <v>1.1000000000000001</v>
      </c>
      <c r="B11" s="397" t="s">
        <v>458</v>
      </c>
      <c r="C11" s="415">
        <f>'ფორმა N4'!D39+'ფორმა N5'!D37</f>
        <v>47737.15</v>
      </c>
    </row>
    <row r="12" spans="1:3" ht="15">
      <c r="A12" s="400" t="s">
        <v>30</v>
      </c>
      <c r="B12" s="397" t="s">
        <v>459</v>
      </c>
      <c r="C12" s="415">
        <f>'ფორმა N4'!D40+'ფორმა N5'!D38</f>
        <v>38000</v>
      </c>
    </row>
    <row r="13" spans="1:3" ht="15">
      <c r="A13" s="399">
        <v>1.2</v>
      </c>
      <c r="B13" s="397" t="s">
        <v>58</v>
      </c>
      <c r="C13" s="415">
        <f>'ფორმა N4'!D12+'ფორმა N5'!D10</f>
        <v>235800</v>
      </c>
    </row>
    <row r="14" spans="1:3" ht="15">
      <c r="A14" s="399">
        <v>1.3</v>
      </c>
      <c r="B14" s="397" t="s">
        <v>460</v>
      </c>
      <c r="C14" s="415">
        <f>'ფორმა N4'!D17+'ფორმა N5'!D15</f>
        <v>0</v>
      </c>
    </row>
    <row r="15" spans="1:3" ht="15">
      <c r="A15" s="511"/>
      <c r="B15" s="511"/>
      <c r="C15" s="511"/>
    </row>
    <row r="16" spans="1:3" ht="30" customHeight="1">
      <c r="A16" s="394" t="s">
        <v>64</v>
      </c>
      <c r="B16" s="394" t="s">
        <v>232</v>
      </c>
      <c r="C16" s="395" t="s">
        <v>67</v>
      </c>
    </row>
    <row r="17" spans="1:4" ht="15">
      <c r="A17" s="396">
        <v>2</v>
      </c>
      <c r="B17" s="397" t="s">
        <v>461</v>
      </c>
      <c r="C17" s="398">
        <f>'ფორმა N2'!D9+'ფორმა N2'!C26+'ფორმა N3'!D9+'ფორმა N3'!C26</f>
        <v>25881.71</v>
      </c>
    </row>
    <row r="18" spans="1:4" ht="15">
      <c r="A18" s="401">
        <v>2.1</v>
      </c>
      <c r="B18" s="397" t="s">
        <v>462</v>
      </c>
      <c r="C18" s="397">
        <f>'ფორმა N2'!D17+'ფორმა N3'!D17</f>
        <v>3150</v>
      </c>
    </row>
    <row r="19" spans="1:4" ht="15">
      <c r="A19" s="401">
        <v>2.2000000000000002</v>
      </c>
      <c r="B19" s="397" t="s">
        <v>463</v>
      </c>
      <c r="C19" s="397">
        <f>'ფორმა N2'!D18+'ფორმა N3'!D18</f>
        <v>14446</v>
      </c>
    </row>
    <row r="20" spans="1:4" ht="15">
      <c r="A20" s="401">
        <v>2.2999999999999998</v>
      </c>
      <c r="B20" s="397" t="s">
        <v>464</v>
      </c>
      <c r="C20" s="402">
        <f>SUM(C21:C25)</f>
        <v>0</v>
      </c>
    </row>
    <row r="21" spans="1:4" ht="15">
      <c r="A21" s="400" t="s">
        <v>465</v>
      </c>
      <c r="B21" s="403" t="s">
        <v>466</v>
      </c>
      <c r="C21" s="397">
        <f>'ფორმა N2'!D13+'ფორმა N3'!D13</f>
        <v>0</v>
      </c>
    </row>
    <row r="22" spans="1:4" ht="15">
      <c r="A22" s="400" t="s">
        <v>467</v>
      </c>
      <c r="B22" s="403" t="s">
        <v>468</v>
      </c>
      <c r="C22" s="397">
        <f>'ფორმა N2'!C27+'ფორმა N3'!C27</f>
        <v>0</v>
      </c>
    </row>
    <row r="23" spans="1:4" ht="15">
      <c r="A23" s="400" t="s">
        <v>469</v>
      </c>
      <c r="B23" s="403" t="s">
        <v>470</v>
      </c>
      <c r="C23" s="397">
        <f>'ფორმა N2'!D14+'ფორმა N3'!D14</f>
        <v>0</v>
      </c>
    </row>
    <row r="24" spans="1:4" ht="15">
      <c r="A24" s="400" t="s">
        <v>471</v>
      </c>
      <c r="B24" s="403" t="s">
        <v>472</v>
      </c>
      <c r="C24" s="397">
        <f>'ფორმა N2'!C31+'ფორმა N3'!C31</f>
        <v>0</v>
      </c>
    </row>
    <row r="25" spans="1:4" ht="15">
      <c r="A25" s="400" t="s">
        <v>473</v>
      </c>
      <c r="B25" s="403" t="s">
        <v>474</v>
      </c>
      <c r="C25" s="397">
        <f>'ფორმა N2'!D11+'ფორმა N3'!D11</f>
        <v>0</v>
      </c>
    </row>
    <row r="26" spans="1:4" ht="15">
      <c r="A26" s="404"/>
      <c r="B26" s="405"/>
      <c r="C26" s="406"/>
    </row>
    <row r="27" spans="1:4" ht="15">
      <c r="A27" s="404"/>
      <c r="B27" s="405"/>
      <c r="C27" s="406"/>
    </row>
    <row r="28" spans="1:4" ht="15">
      <c r="A28" s="21"/>
      <c r="B28" s="21"/>
      <c r="C28" s="21"/>
      <c r="D28" s="407"/>
    </row>
    <row r="29" spans="1:4" ht="15">
      <c r="A29" s="191" t="s">
        <v>96</v>
      </c>
      <c r="B29" s="21"/>
      <c r="C29" s="21"/>
      <c r="D29" s="407"/>
    </row>
    <row r="30" spans="1:4" ht="15">
      <c r="A30" s="21"/>
      <c r="B30" s="21"/>
      <c r="C30" s="21"/>
      <c r="D30" s="407"/>
    </row>
    <row r="31" spans="1:4" ht="15">
      <c r="A31" s="21"/>
      <c r="B31" s="21"/>
      <c r="C31" s="21"/>
      <c r="D31" s="408"/>
    </row>
    <row r="32" spans="1:4" ht="15">
      <c r="B32" s="191" t="s">
        <v>254</v>
      </c>
      <c r="C32" s="21"/>
      <c r="D32" s="408"/>
    </row>
    <row r="33" spans="2:4" ht="15">
      <c r="B33" s="21" t="s">
        <v>253</v>
      </c>
      <c r="C33" s="21"/>
      <c r="D33" s="408"/>
    </row>
    <row r="34" spans="2:4">
      <c r="B34" s="409" t="s">
        <v>127</v>
      </c>
      <c r="D34" s="410"/>
    </row>
  </sheetData>
  <mergeCells count="4">
    <mergeCell ref="A1:B2"/>
    <mergeCell ref="A5:B5"/>
    <mergeCell ref="A6:B6"/>
    <mergeCell ref="A15:C15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46"/>
  <sheetViews>
    <sheetView showGridLines="0" view="pageBreakPreview" zoomScale="80" zoomScaleSheetLayoutView="80" workbookViewId="0">
      <selection activeCell="D12" sqref="D12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2" t="s">
        <v>284</v>
      </c>
      <c r="B1" s="74"/>
      <c r="C1" s="487" t="s">
        <v>97</v>
      </c>
      <c r="D1" s="487"/>
      <c r="E1" s="106"/>
    </row>
    <row r="2" spans="1:7">
      <c r="A2" s="74" t="s">
        <v>128</v>
      </c>
      <c r="B2" s="74"/>
      <c r="C2" s="486" t="str">
        <f>'ფორმა N1'!L2</f>
        <v>10/22/17-11/12/17</v>
      </c>
      <c r="D2" s="486"/>
      <c r="E2" s="106"/>
    </row>
    <row r="3" spans="1:7">
      <c r="A3" s="72"/>
      <c r="B3" s="74"/>
      <c r="C3" s="73"/>
      <c r="D3" s="73"/>
      <c r="E3" s="106"/>
    </row>
    <row r="4" spans="1:7">
      <c r="A4" s="75" t="s">
        <v>257</v>
      </c>
      <c r="B4" s="100"/>
      <c r="C4" s="101"/>
      <c r="D4" s="74"/>
      <c r="E4" s="106"/>
    </row>
    <row r="5" spans="1:7">
      <c r="A5" s="353" t="str">
        <f>'ფორმა N1'!A5</f>
        <v>დავით თარხან-მოურავი ირმა ინაშვილი საქართველოს პატრიოტთა ალიანსი</v>
      </c>
      <c r="B5" s="12"/>
      <c r="C5" s="12"/>
      <c r="E5" s="106"/>
    </row>
    <row r="6" spans="1:7">
      <c r="A6" s="102"/>
      <c r="B6" s="102"/>
      <c r="C6" s="102"/>
      <c r="D6" s="103"/>
      <c r="E6" s="106"/>
    </row>
    <row r="7" spans="1:7">
      <c r="A7" s="74"/>
      <c r="B7" s="74"/>
      <c r="C7" s="74"/>
      <c r="D7" s="74"/>
      <c r="E7" s="106"/>
    </row>
    <row r="8" spans="1:7" s="6" customFormat="1" ht="39" customHeight="1">
      <c r="A8" s="104" t="s">
        <v>64</v>
      </c>
      <c r="B8" s="77" t="s">
        <v>232</v>
      </c>
      <c r="C8" s="77" t="s">
        <v>66</v>
      </c>
      <c r="D8" s="77" t="s">
        <v>67</v>
      </c>
      <c r="E8" s="106"/>
    </row>
    <row r="9" spans="1:7" s="7" customFormat="1" ht="16.5" customHeight="1">
      <c r="A9" s="216">
        <v>1</v>
      </c>
      <c r="B9" s="216" t="s">
        <v>65</v>
      </c>
      <c r="C9" s="83">
        <f>SUM(C10,C26)</f>
        <v>0</v>
      </c>
      <c r="D9" s="83">
        <f>SUM(D10,D26)</f>
        <v>0</v>
      </c>
      <c r="E9" s="106"/>
    </row>
    <row r="10" spans="1:7" s="7" customFormat="1" ht="16.5" customHeight="1">
      <c r="A10" s="85">
        <v>1.1000000000000001</v>
      </c>
      <c r="B10" s="85" t="s">
        <v>69</v>
      </c>
      <c r="C10" s="83">
        <f>SUM(C11,C12,C16,C19,C25,C26)</f>
        <v>0</v>
      </c>
      <c r="D10" s="83">
        <f>SUM(D11,D12,D16,D19,D24,D25)</f>
        <v>0</v>
      </c>
      <c r="E10" s="106"/>
    </row>
    <row r="11" spans="1:7" s="9" customFormat="1" ht="16.5" customHeight="1">
      <c r="A11" s="86" t="s">
        <v>30</v>
      </c>
      <c r="B11" s="86" t="s">
        <v>68</v>
      </c>
      <c r="C11" s="8"/>
      <c r="D11" s="8"/>
      <c r="E11" s="106"/>
    </row>
    <row r="12" spans="1:7" s="10" customFormat="1" ht="16.5" customHeight="1">
      <c r="A12" s="86" t="s">
        <v>31</v>
      </c>
      <c r="B12" s="86" t="s">
        <v>290</v>
      </c>
      <c r="C12" s="105">
        <f>SUM(C14:C15)</f>
        <v>0</v>
      </c>
      <c r="D12" s="105">
        <f>SUM(D14:D15)</f>
        <v>0</v>
      </c>
      <c r="E12" s="106"/>
      <c r="G12" s="66"/>
    </row>
    <row r="13" spans="1:7" s="3" customFormat="1" ht="16.5" customHeight="1">
      <c r="A13" s="95" t="s">
        <v>70</v>
      </c>
      <c r="B13" s="95" t="s">
        <v>293</v>
      </c>
      <c r="C13" s="8"/>
      <c r="D13" s="8"/>
      <c r="E13" s="106"/>
    </row>
    <row r="14" spans="1:7" s="3" customFormat="1" ht="16.5" customHeight="1">
      <c r="A14" s="95" t="s">
        <v>437</v>
      </c>
      <c r="B14" s="95" t="s">
        <v>436</v>
      </c>
      <c r="C14" s="8"/>
      <c r="D14" s="8"/>
      <c r="E14" s="106"/>
    </row>
    <row r="15" spans="1:7" s="3" customFormat="1" ht="16.5" customHeight="1">
      <c r="A15" s="95" t="s">
        <v>438</v>
      </c>
      <c r="B15" s="95" t="s">
        <v>86</v>
      </c>
      <c r="C15" s="8"/>
      <c r="D15" s="8"/>
      <c r="E15" s="106"/>
    </row>
    <row r="16" spans="1:7" s="3" customFormat="1" ht="16.5" customHeight="1">
      <c r="A16" s="86" t="s">
        <v>71</v>
      </c>
      <c r="B16" s="86" t="s">
        <v>72</v>
      </c>
      <c r="C16" s="105">
        <f>SUM(C17:C18)</f>
        <v>0</v>
      </c>
      <c r="D16" s="105">
        <f>SUM(D17:D18)</f>
        <v>0</v>
      </c>
      <c r="E16" s="106"/>
    </row>
    <row r="17" spans="1:5" s="3" customFormat="1" ht="16.5" customHeight="1">
      <c r="A17" s="95" t="s">
        <v>73</v>
      </c>
      <c r="B17" s="95" t="s">
        <v>75</v>
      </c>
      <c r="C17" s="8"/>
      <c r="D17" s="8"/>
      <c r="E17" s="106"/>
    </row>
    <row r="18" spans="1:5" s="3" customFormat="1" ht="30">
      <c r="A18" s="95" t="s">
        <v>74</v>
      </c>
      <c r="B18" s="95" t="s">
        <v>98</v>
      </c>
      <c r="C18" s="8"/>
      <c r="D18" s="8"/>
      <c r="E18" s="106"/>
    </row>
    <row r="19" spans="1:5" s="3" customFormat="1" ht="16.5" customHeight="1">
      <c r="A19" s="86" t="s">
        <v>76</v>
      </c>
      <c r="B19" s="86" t="s">
        <v>371</v>
      </c>
      <c r="C19" s="105">
        <f>SUM(C20:C23)</f>
        <v>0</v>
      </c>
      <c r="D19" s="105">
        <f>SUM(D20:D23)</f>
        <v>0</v>
      </c>
      <c r="E19" s="106"/>
    </row>
    <row r="20" spans="1:5" s="3" customFormat="1" ht="16.5" customHeight="1">
      <c r="A20" s="95" t="s">
        <v>77</v>
      </c>
      <c r="B20" s="95" t="s">
        <v>78</v>
      </c>
      <c r="C20" s="8"/>
      <c r="D20" s="8"/>
      <c r="E20" s="106"/>
    </row>
    <row r="21" spans="1:5" s="3" customFormat="1" ht="30">
      <c r="A21" s="95" t="s">
        <v>81</v>
      </c>
      <c r="B21" s="95" t="s">
        <v>79</v>
      </c>
      <c r="C21" s="8"/>
      <c r="D21" s="8"/>
      <c r="E21" s="106"/>
    </row>
    <row r="22" spans="1:5" s="3" customFormat="1" ht="16.5" customHeight="1">
      <c r="A22" s="95" t="s">
        <v>82</v>
      </c>
      <c r="B22" s="95" t="s">
        <v>80</v>
      </c>
      <c r="C22" s="8"/>
      <c r="D22" s="8"/>
      <c r="E22" s="106"/>
    </row>
    <row r="23" spans="1:5" s="3" customFormat="1" ht="16.5" customHeight="1">
      <c r="A23" s="95" t="s">
        <v>83</v>
      </c>
      <c r="B23" s="95" t="s">
        <v>384</v>
      </c>
      <c r="C23" s="8"/>
      <c r="D23" s="8"/>
      <c r="E23" s="106"/>
    </row>
    <row r="24" spans="1:5" s="3" customFormat="1" ht="16.5" customHeight="1">
      <c r="A24" s="86" t="s">
        <v>84</v>
      </c>
      <c r="B24" s="86" t="s">
        <v>385</v>
      </c>
      <c r="C24" s="240"/>
      <c r="D24" s="8"/>
      <c r="E24" s="106"/>
    </row>
    <row r="25" spans="1:5" s="3" customFormat="1">
      <c r="A25" s="86" t="s">
        <v>234</v>
      </c>
      <c r="B25" s="86" t="s">
        <v>391</v>
      </c>
      <c r="C25" s="8"/>
      <c r="D25" s="8"/>
      <c r="E25" s="106"/>
    </row>
    <row r="26" spans="1:5" ht="16.5" customHeight="1">
      <c r="A26" s="85">
        <v>1.2</v>
      </c>
      <c r="B26" s="85" t="s">
        <v>85</v>
      </c>
      <c r="C26" s="83">
        <f>SUM(C27,C35)</f>
        <v>0</v>
      </c>
      <c r="D26" s="83">
        <f>SUM(D27,D35)</f>
        <v>0</v>
      </c>
      <c r="E26" s="106"/>
    </row>
    <row r="27" spans="1:5" ht="16.5" customHeight="1">
      <c r="A27" s="86" t="s">
        <v>32</v>
      </c>
      <c r="B27" s="86" t="s">
        <v>293</v>
      </c>
      <c r="C27" s="105">
        <f>SUM(C28:C30)</f>
        <v>0</v>
      </c>
      <c r="D27" s="105">
        <f>SUM(D28:D30)</f>
        <v>0</v>
      </c>
      <c r="E27" s="106"/>
    </row>
    <row r="28" spans="1:5">
      <c r="A28" s="224" t="s">
        <v>87</v>
      </c>
      <c r="B28" s="224" t="s">
        <v>291</v>
      </c>
      <c r="C28" s="8"/>
      <c r="D28" s="8"/>
      <c r="E28" s="106"/>
    </row>
    <row r="29" spans="1:5">
      <c r="A29" s="224" t="s">
        <v>88</v>
      </c>
      <c r="B29" s="224" t="s">
        <v>294</v>
      </c>
      <c r="C29" s="8"/>
      <c r="D29" s="8"/>
      <c r="E29" s="106"/>
    </row>
    <row r="30" spans="1:5">
      <c r="A30" s="224" t="s">
        <v>393</v>
      </c>
      <c r="B30" s="224" t="s">
        <v>292</v>
      </c>
      <c r="C30" s="8"/>
      <c r="D30" s="8"/>
      <c r="E30" s="106"/>
    </row>
    <row r="31" spans="1:5">
      <c r="A31" s="86" t="s">
        <v>33</v>
      </c>
      <c r="B31" s="86" t="s">
        <v>436</v>
      </c>
      <c r="C31" s="105">
        <f>SUM(C32:C34)</f>
        <v>0</v>
      </c>
      <c r="D31" s="105">
        <f>SUM(D32:D34)</f>
        <v>0</v>
      </c>
      <c r="E31" s="106"/>
    </row>
    <row r="32" spans="1:5">
      <c r="A32" s="224" t="s">
        <v>12</v>
      </c>
      <c r="B32" s="224" t="s">
        <v>439</v>
      </c>
      <c r="C32" s="8"/>
      <c r="D32" s="8"/>
      <c r="E32" s="106"/>
    </row>
    <row r="33" spans="1:9">
      <c r="A33" s="224" t="s">
        <v>13</v>
      </c>
      <c r="B33" s="224" t="s">
        <v>440</v>
      </c>
      <c r="C33" s="8"/>
      <c r="D33" s="8"/>
      <c r="E33" s="106"/>
    </row>
    <row r="34" spans="1:9">
      <c r="A34" s="224" t="s">
        <v>264</v>
      </c>
      <c r="B34" s="224" t="s">
        <v>441</v>
      </c>
      <c r="C34" s="8"/>
      <c r="D34" s="8"/>
      <c r="E34" s="106"/>
    </row>
    <row r="35" spans="1:9">
      <c r="A35" s="86" t="s">
        <v>34</v>
      </c>
      <c r="B35" s="237" t="s">
        <v>390</v>
      </c>
      <c r="C35" s="8"/>
      <c r="D35" s="8"/>
      <c r="E35" s="106"/>
    </row>
    <row r="36" spans="1:9">
      <c r="D36" s="27"/>
      <c r="E36" s="107"/>
      <c r="F36" s="27"/>
    </row>
    <row r="37" spans="1:9">
      <c r="A37" s="1"/>
      <c r="D37" s="27"/>
      <c r="E37" s="107"/>
      <c r="F37" s="27"/>
    </row>
    <row r="38" spans="1:9">
      <c r="D38" s="27"/>
      <c r="E38" s="107"/>
      <c r="F38" s="27"/>
    </row>
    <row r="39" spans="1:9">
      <c r="D39" s="27"/>
      <c r="E39" s="107"/>
      <c r="F39" s="27"/>
    </row>
    <row r="40" spans="1:9">
      <c r="A40" s="67" t="s">
        <v>96</v>
      </c>
      <c r="D40" s="27"/>
      <c r="E40" s="107"/>
      <c r="F40" s="27"/>
    </row>
    <row r="41" spans="1:9">
      <c r="D41" s="27"/>
      <c r="E41" s="108"/>
      <c r="F41" s="108"/>
      <c r="G41"/>
      <c r="H41"/>
      <c r="I41"/>
    </row>
    <row r="42" spans="1:9">
      <c r="D42" s="109"/>
      <c r="E42" s="108"/>
      <c r="F42" s="108"/>
      <c r="G42"/>
      <c r="H42"/>
      <c r="I42"/>
    </row>
    <row r="43" spans="1:9">
      <c r="A43"/>
      <c r="B43" s="67" t="s">
        <v>254</v>
      </c>
      <c r="D43" s="109"/>
      <c r="E43" s="108"/>
      <c r="F43" s="108"/>
      <c r="G43"/>
      <c r="H43"/>
      <c r="I43"/>
    </row>
    <row r="44" spans="1:9">
      <c r="A44"/>
      <c r="B44" s="2" t="s">
        <v>253</v>
      </c>
      <c r="D44" s="109"/>
      <c r="E44" s="108"/>
      <c r="F44" s="108"/>
      <c r="G44"/>
      <c r="H44"/>
      <c r="I44"/>
    </row>
    <row r="45" spans="1:9" customFormat="1" ht="12.75">
      <c r="B45" s="64" t="s">
        <v>127</v>
      </c>
      <c r="D45" s="108"/>
      <c r="E45" s="108"/>
      <c r="F45" s="108"/>
    </row>
    <row r="46" spans="1:9">
      <c r="D46" s="27"/>
      <c r="E46" s="107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207</v>
      </c>
      <c r="C1" t="s">
        <v>187</v>
      </c>
      <c r="E1" t="s">
        <v>214</v>
      </c>
      <c r="G1" t="s">
        <v>223</v>
      </c>
    </row>
    <row r="2" spans="1:7" ht="15">
      <c r="A2" s="62">
        <v>40907</v>
      </c>
      <c r="C2" t="s">
        <v>188</v>
      </c>
      <c r="E2" t="s">
        <v>219</v>
      </c>
      <c r="G2" s="63" t="s">
        <v>224</v>
      </c>
    </row>
    <row r="3" spans="1:7" ht="15">
      <c r="A3" s="62">
        <v>40908</v>
      </c>
      <c r="C3" t="s">
        <v>189</v>
      </c>
      <c r="E3" t="s">
        <v>220</v>
      </c>
      <c r="G3" s="63" t="s">
        <v>225</v>
      </c>
    </row>
    <row r="4" spans="1:7" ht="15">
      <c r="A4" s="62">
        <v>40909</v>
      </c>
      <c r="C4" t="s">
        <v>190</v>
      </c>
      <c r="E4" t="s">
        <v>221</v>
      </c>
      <c r="G4" s="63" t="s">
        <v>226</v>
      </c>
    </row>
    <row r="5" spans="1:7">
      <c r="A5" s="62">
        <v>40910</v>
      </c>
      <c r="C5" t="s">
        <v>191</v>
      </c>
      <c r="E5" t="s">
        <v>222</v>
      </c>
    </row>
    <row r="6" spans="1:7">
      <c r="A6" s="62">
        <v>40911</v>
      </c>
      <c r="C6" t="s">
        <v>192</v>
      </c>
    </row>
    <row r="7" spans="1:7">
      <c r="A7" s="62">
        <v>40912</v>
      </c>
      <c r="C7" t="s">
        <v>193</v>
      </c>
    </row>
    <row r="8" spans="1:7">
      <c r="A8" s="62">
        <v>40913</v>
      </c>
      <c r="C8" t="s">
        <v>194</v>
      </c>
    </row>
    <row r="9" spans="1:7">
      <c r="A9" s="62">
        <v>40914</v>
      </c>
      <c r="C9" t="s">
        <v>195</v>
      </c>
    </row>
    <row r="10" spans="1:7">
      <c r="A10" s="62">
        <v>40915</v>
      </c>
      <c r="C10" t="s">
        <v>196</v>
      </c>
    </row>
    <row r="11" spans="1:7">
      <c r="A11" s="62">
        <v>40916</v>
      </c>
      <c r="C11" t="s">
        <v>197</v>
      </c>
    </row>
    <row r="12" spans="1:7">
      <c r="A12" s="62">
        <v>40917</v>
      </c>
      <c r="C12" t="s">
        <v>198</v>
      </c>
    </row>
    <row r="13" spans="1:7">
      <c r="A13" s="62">
        <v>40918</v>
      </c>
      <c r="C13" t="s">
        <v>199</v>
      </c>
    </row>
    <row r="14" spans="1:7">
      <c r="A14" s="62">
        <v>40919</v>
      </c>
      <c r="C14" t="s">
        <v>200</v>
      </c>
    </row>
    <row r="15" spans="1:7">
      <c r="A15" s="62">
        <v>40920</v>
      </c>
      <c r="C15" t="s">
        <v>201</v>
      </c>
    </row>
    <row r="16" spans="1:7">
      <c r="A16" s="62">
        <v>40921</v>
      </c>
      <c r="C16" t="s">
        <v>202</v>
      </c>
    </row>
    <row r="17" spans="1:3">
      <c r="A17" s="62">
        <v>40922</v>
      </c>
      <c r="C17" t="s">
        <v>203</v>
      </c>
    </row>
    <row r="18" spans="1:3">
      <c r="A18" s="62">
        <v>40923</v>
      </c>
      <c r="C18" t="s">
        <v>204</v>
      </c>
    </row>
    <row r="19" spans="1:3">
      <c r="A19" s="62">
        <v>40924</v>
      </c>
      <c r="C19" t="s">
        <v>205</v>
      </c>
    </row>
    <row r="20" spans="1:3">
      <c r="A20" s="62">
        <v>40925</v>
      </c>
      <c r="C20" t="s">
        <v>206</v>
      </c>
    </row>
    <row r="21" spans="1:3">
      <c r="A21" s="62">
        <v>40926</v>
      </c>
    </row>
    <row r="22" spans="1:3">
      <c r="A22" s="62">
        <v>40927</v>
      </c>
    </row>
    <row r="23" spans="1:3">
      <c r="A23" s="62">
        <v>40928</v>
      </c>
    </row>
    <row r="24" spans="1:3">
      <c r="A24" s="62">
        <v>40929</v>
      </c>
    </row>
    <row r="25" spans="1:3">
      <c r="A25" s="62">
        <v>40930</v>
      </c>
    </row>
    <row r="26" spans="1:3">
      <c r="A26" s="62">
        <v>40931</v>
      </c>
    </row>
    <row r="27" spans="1:3">
      <c r="A27" s="62">
        <v>40932</v>
      </c>
    </row>
    <row r="28" spans="1:3">
      <c r="A28" s="62">
        <v>40933</v>
      </c>
    </row>
    <row r="29" spans="1:3">
      <c r="A29" s="62">
        <v>40934</v>
      </c>
    </row>
    <row r="30" spans="1:3">
      <c r="A30" s="62">
        <v>40935</v>
      </c>
    </row>
    <row r="31" spans="1:3">
      <c r="A31" s="62">
        <v>40936</v>
      </c>
    </row>
    <row r="32" spans="1:3">
      <c r="A32" s="62">
        <v>40937</v>
      </c>
    </row>
    <row r="33" spans="1:1">
      <c r="A33" s="62">
        <v>40938</v>
      </c>
    </row>
    <row r="34" spans="1:1">
      <c r="A34" s="62">
        <v>40939</v>
      </c>
    </row>
    <row r="35" spans="1:1">
      <c r="A35" s="62">
        <v>40941</v>
      </c>
    </row>
    <row r="36" spans="1:1">
      <c r="A36" s="62">
        <v>40942</v>
      </c>
    </row>
    <row r="37" spans="1:1">
      <c r="A37" s="62">
        <v>40943</v>
      </c>
    </row>
    <row r="38" spans="1:1">
      <c r="A38" s="62">
        <v>40944</v>
      </c>
    </row>
    <row r="39" spans="1:1">
      <c r="A39" s="62">
        <v>40945</v>
      </c>
    </row>
    <row r="40" spans="1:1">
      <c r="A40" s="62">
        <v>40946</v>
      </c>
    </row>
    <row r="41" spans="1:1">
      <c r="A41" s="62">
        <v>40947</v>
      </c>
    </row>
    <row r="42" spans="1:1">
      <c r="A42" s="62">
        <v>40948</v>
      </c>
    </row>
    <row r="43" spans="1:1">
      <c r="A43" s="62">
        <v>40949</v>
      </c>
    </row>
    <row r="44" spans="1:1">
      <c r="A44" s="62">
        <v>40950</v>
      </c>
    </row>
    <row r="45" spans="1:1">
      <c r="A45" s="62">
        <v>40951</v>
      </c>
    </row>
    <row r="46" spans="1:1">
      <c r="A46" s="62">
        <v>40952</v>
      </c>
    </row>
    <row r="47" spans="1:1">
      <c r="A47" s="62">
        <v>40953</v>
      </c>
    </row>
    <row r="48" spans="1:1">
      <c r="A48" s="62">
        <v>40954</v>
      </c>
    </row>
    <row r="49" spans="1:1">
      <c r="A49" s="62">
        <v>40955</v>
      </c>
    </row>
    <row r="50" spans="1:1">
      <c r="A50" s="62">
        <v>40956</v>
      </c>
    </row>
    <row r="51" spans="1:1">
      <c r="A51" s="62">
        <v>40957</v>
      </c>
    </row>
    <row r="52" spans="1:1">
      <c r="A52" s="62">
        <v>40958</v>
      </c>
    </row>
    <row r="53" spans="1:1">
      <c r="A53" s="62">
        <v>40959</v>
      </c>
    </row>
    <row r="54" spans="1:1">
      <c r="A54" s="62">
        <v>40960</v>
      </c>
    </row>
    <row r="55" spans="1:1">
      <c r="A55" s="62">
        <v>40961</v>
      </c>
    </row>
    <row r="56" spans="1:1">
      <c r="A56" s="62">
        <v>40962</v>
      </c>
    </row>
    <row r="57" spans="1:1">
      <c r="A57" s="62">
        <v>40963</v>
      </c>
    </row>
    <row r="58" spans="1:1">
      <c r="A58" s="62">
        <v>40964</v>
      </c>
    </row>
    <row r="59" spans="1:1">
      <c r="A59" s="62">
        <v>40965</v>
      </c>
    </row>
    <row r="60" spans="1:1">
      <c r="A60" s="62">
        <v>40966</v>
      </c>
    </row>
    <row r="61" spans="1:1">
      <c r="A61" s="62">
        <v>40967</v>
      </c>
    </row>
    <row r="62" spans="1:1">
      <c r="A62" s="62">
        <v>40968</v>
      </c>
    </row>
    <row r="63" spans="1:1">
      <c r="A63" s="62">
        <v>40969</v>
      </c>
    </row>
    <row r="64" spans="1:1">
      <c r="A64" s="62">
        <v>40970</v>
      </c>
    </row>
    <row r="65" spans="1:1">
      <c r="A65" s="62">
        <v>40971</v>
      </c>
    </row>
    <row r="66" spans="1:1">
      <c r="A66" s="62">
        <v>40972</v>
      </c>
    </row>
    <row r="67" spans="1:1">
      <c r="A67" s="62">
        <v>40973</v>
      </c>
    </row>
    <row r="68" spans="1:1">
      <c r="A68" s="62">
        <v>40974</v>
      </c>
    </row>
    <row r="69" spans="1:1">
      <c r="A69" s="62">
        <v>40975</v>
      </c>
    </row>
    <row r="70" spans="1:1">
      <c r="A70" s="62">
        <v>40976</v>
      </c>
    </row>
    <row r="71" spans="1:1">
      <c r="A71" s="62">
        <v>40977</v>
      </c>
    </row>
    <row r="72" spans="1:1">
      <c r="A72" s="62">
        <v>40978</v>
      </c>
    </row>
    <row r="73" spans="1:1">
      <c r="A73" s="62">
        <v>40979</v>
      </c>
    </row>
    <row r="74" spans="1:1">
      <c r="A74" s="62">
        <v>40980</v>
      </c>
    </row>
    <row r="75" spans="1:1">
      <c r="A75" s="62">
        <v>40981</v>
      </c>
    </row>
    <row r="76" spans="1:1">
      <c r="A76" s="62">
        <v>40982</v>
      </c>
    </row>
    <row r="77" spans="1:1">
      <c r="A77" s="62">
        <v>40983</v>
      </c>
    </row>
    <row r="78" spans="1:1">
      <c r="A78" s="62">
        <v>40984</v>
      </c>
    </row>
    <row r="79" spans="1:1">
      <c r="A79" s="62">
        <v>40985</v>
      </c>
    </row>
    <row r="80" spans="1:1">
      <c r="A80" s="62">
        <v>40986</v>
      </c>
    </row>
    <row r="81" spans="1:1">
      <c r="A81" s="62">
        <v>40987</v>
      </c>
    </row>
    <row r="82" spans="1:1">
      <c r="A82" s="62">
        <v>40988</v>
      </c>
    </row>
    <row r="83" spans="1:1">
      <c r="A83" s="62">
        <v>40989</v>
      </c>
    </row>
    <row r="84" spans="1:1">
      <c r="A84" s="62">
        <v>40990</v>
      </c>
    </row>
    <row r="85" spans="1:1">
      <c r="A85" s="62">
        <v>40991</v>
      </c>
    </row>
    <row r="86" spans="1:1">
      <c r="A86" s="62">
        <v>40992</v>
      </c>
    </row>
    <row r="87" spans="1:1">
      <c r="A87" s="62">
        <v>40993</v>
      </c>
    </row>
    <row r="88" spans="1:1">
      <c r="A88" s="62">
        <v>40994</v>
      </c>
    </row>
    <row r="89" spans="1:1">
      <c r="A89" s="62">
        <v>40995</v>
      </c>
    </row>
    <row r="90" spans="1:1">
      <c r="A90" s="62">
        <v>40996</v>
      </c>
    </row>
    <row r="91" spans="1:1">
      <c r="A91" s="62">
        <v>40997</v>
      </c>
    </row>
    <row r="92" spans="1:1">
      <c r="A92" s="62">
        <v>40998</v>
      </c>
    </row>
    <row r="93" spans="1:1">
      <c r="A93" s="62">
        <v>40999</v>
      </c>
    </row>
    <row r="94" spans="1:1">
      <c r="A94" s="62">
        <v>41000</v>
      </c>
    </row>
    <row r="95" spans="1:1">
      <c r="A95" s="62">
        <v>41001</v>
      </c>
    </row>
    <row r="96" spans="1:1">
      <c r="A96" s="62">
        <v>41002</v>
      </c>
    </row>
    <row r="97" spans="1:1">
      <c r="A97" s="62">
        <v>41003</v>
      </c>
    </row>
    <row r="98" spans="1:1">
      <c r="A98" s="62">
        <v>41004</v>
      </c>
    </row>
    <row r="99" spans="1:1">
      <c r="A99" s="62">
        <v>41005</v>
      </c>
    </row>
    <row r="100" spans="1:1">
      <c r="A100" s="62">
        <v>41006</v>
      </c>
    </row>
    <row r="101" spans="1:1">
      <c r="A101" s="62">
        <v>41007</v>
      </c>
    </row>
    <row r="102" spans="1:1">
      <c r="A102" s="62">
        <v>41008</v>
      </c>
    </row>
    <row r="103" spans="1:1">
      <c r="A103" s="62">
        <v>41009</v>
      </c>
    </row>
    <row r="104" spans="1:1">
      <c r="A104" s="62">
        <v>41010</v>
      </c>
    </row>
    <row r="105" spans="1:1">
      <c r="A105" s="62">
        <v>41011</v>
      </c>
    </row>
    <row r="106" spans="1:1">
      <c r="A106" s="62">
        <v>41012</v>
      </c>
    </row>
    <row r="107" spans="1:1">
      <c r="A107" s="62">
        <v>41013</v>
      </c>
    </row>
    <row r="108" spans="1:1">
      <c r="A108" s="62">
        <v>41014</v>
      </c>
    </row>
    <row r="109" spans="1:1">
      <c r="A109" s="62">
        <v>41015</v>
      </c>
    </row>
    <row r="110" spans="1:1">
      <c r="A110" s="62">
        <v>41016</v>
      </c>
    </row>
    <row r="111" spans="1:1">
      <c r="A111" s="62">
        <v>41017</v>
      </c>
    </row>
    <row r="112" spans="1:1">
      <c r="A112" s="62">
        <v>41018</v>
      </c>
    </row>
    <row r="113" spans="1:1">
      <c r="A113" s="62">
        <v>41019</v>
      </c>
    </row>
    <row r="114" spans="1:1">
      <c r="A114" s="62">
        <v>41020</v>
      </c>
    </row>
    <row r="115" spans="1:1">
      <c r="A115" s="62">
        <v>41021</v>
      </c>
    </row>
    <row r="116" spans="1:1">
      <c r="A116" s="62">
        <v>41022</v>
      </c>
    </row>
    <row r="117" spans="1:1">
      <c r="A117" s="62">
        <v>41023</v>
      </c>
    </row>
    <row r="118" spans="1:1">
      <c r="A118" s="62">
        <v>41024</v>
      </c>
    </row>
    <row r="119" spans="1:1">
      <c r="A119" s="62">
        <v>41025</v>
      </c>
    </row>
    <row r="120" spans="1:1">
      <c r="A120" s="62">
        <v>41026</v>
      </c>
    </row>
    <row r="121" spans="1:1">
      <c r="A121" s="62">
        <v>41027</v>
      </c>
    </row>
    <row r="122" spans="1:1">
      <c r="A122" s="62">
        <v>41028</v>
      </c>
    </row>
    <row r="123" spans="1:1">
      <c r="A123" s="62">
        <v>41029</v>
      </c>
    </row>
    <row r="124" spans="1:1">
      <c r="A124" s="62">
        <v>41030</v>
      </c>
    </row>
    <row r="125" spans="1:1">
      <c r="A125" s="62">
        <v>41031</v>
      </c>
    </row>
    <row r="126" spans="1:1">
      <c r="A126" s="62">
        <v>41032</v>
      </c>
    </row>
    <row r="127" spans="1:1">
      <c r="A127" s="62">
        <v>41033</v>
      </c>
    </row>
    <row r="128" spans="1:1">
      <c r="A128" s="62">
        <v>41034</v>
      </c>
    </row>
    <row r="129" spans="1:1">
      <c r="A129" s="62">
        <v>41035</v>
      </c>
    </row>
    <row r="130" spans="1:1">
      <c r="A130" s="62">
        <v>41036</v>
      </c>
    </row>
    <row r="131" spans="1:1">
      <c r="A131" s="62">
        <v>41037</v>
      </c>
    </row>
    <row r="132" spans="1:1">
      <c r="A132" s="62">
        <v>41038</v>
      </c>
    </row>
    <row r="133" spans="1:1">
      <c r="A133" s="62">
        <v>41039</v>
      </c>
    </row>
    <row r="134" spans="1:1">
      <c r="A134" s="62">
        <v>41040</v>
      </c>
    </row>
    <row r="135" spans="1:1">
      <c r="A135" s="62">
        <v>41041</v>
      </c>
    </row>
    <row r="136" spans="1:1">
      <c r="A136" s="62">
        <v>41042</v>
      </c>
    </row>
    <row r="137" spans="1:1">
      <c r="A137" s="62">
        <v>41043</v>
      </c>
    </row>
    <row r="138" spans="1:1">
      <c r="A138" s="62">
        <v>41044</v>
      </c>
    </row>
    <row r="139" spans="1:1">
      <c r="A139" s="62">
        <v>41045</v>
      </c>
    </row>
    <row r="140" spans="1:1">
      <c r="A140" s="62">
        <v>41046</v>
      </c>
    </row>
    <row r="141" spans="1:1">
      <c r="A141" s="62">
        <v>41047</v>
      </c>
    </row>
    <row r="142" spans="1:1">
      <c r="A142" s="62">
        <v>41048</v>
      </c>
    </row>
    <row r="143" spans="1:1">
      <c r="A143" s="62">
        <v>41049</v>
      </c>
    </row>
    <row r="144" spans="1:1">
      <c r="A144" s="62">
        <v>41050</v>
      </c>
    </row>
    <row r="145" spans="1:1">
      <c r="A145" s="62">
        <v>41051</v>
      </c>
    </row>
    <row r="146" spans="1:1">
      <c r="A146" s="62">
        <v>41052</v>
      </c>
    </row>
    <row r="147" spans="1:1">
      <c r="A147" s="62">
        <v>41053</v>
      </c>
    </row>
    <row r="148" spans="1:1">
      <c r="A148" s="62">
        <v>41054</v>
      </c>
    </row>
    <row r="149" spans="1:1">
      <c r="A149" s="62">
        <v>41055</v>
      </c>
    </row>
    <row r="150" spans="1:1">
      <c r="A150" s="62">
        <v>41056</v>
      </c>
    </row>
    <row r="151" spans="1:1">
      <c r="A151" s="62">
        <v>41057</v>
      </c>
    </row>
    <row r="152" spans="1:1">
      <c r="A152" s="62">
        <v>41058</v>
      </c>
    </row>
    <row r="153" spans="1:1">
      <c r="A153" s="62">
        <v>41059</v>
      </c>
    </row>
    <row r="154" spans="1:1">
      <c r="A154" s="62">
        <v>41060</v>
      </c>
    </row>
    <row r="155" spans="1:1">
      <c r="A155" s="62">
        <v>41061</v>
      </c>
    </row>
    <row r="156" spans="1:1">
      <c r="A156" s="62">
        <v>41062</v>
      </c>
    </row>
    <row r="157" spans="1:1">
      <c r="A157" s="62">
        <v>41063</v>
      </c>
    </row>
    <row r="158" spans="1:1">
      <c r="A158" s="62">
        <v>41064</v>
      </c>
    </row>
    <row r="159" spans="1:1">
      <c r="A159" s="62">
        <v>41065</v>
      </c>
    </row>
    <row r="160" spans="1:1">
      <c r="A160" s="62">
        <v>41066</v>
      </c>
    </row>
    <row r="161" spans="1:1">
      <c r="A161" s="62">
        <v>41067</v>
      </c>
    </row>
    <row r="162" spans="1:1">
      <c r="A162" s="62">
        <v>41068</v>
      </c>
    </row>
    <row r="163" spans="1:1">
      <c r="A163" s="62">
        <v>41069</v>
      </c>
    </row>
    <row r="164" spans="1:1">
      <c r="A164" s="62">
        <v>41070</v>
      </c>
    </row>
    <row r="165" spans="1:1">
      <c r="A165" s="62">
        <v>41071</v>
      </c>
    </row>
    <row r="166" spans="1:1">
      <c r="A166" s="62">
        <v>41072</v>
      </c>
    </row>
    <row r="167" spans="1:1">
      <c r="A167" s="62">
        <v>41073</v>
      </c>
    </row>
    <row r="168" spans="1:1">
      <c r="A168" s="62">
        <v>41074</v>
      </c>
    </row>
    <row r="169" spans="1:1">
      <c r="A169" s="62">
        <v>41075</v>
      </c>
    </row>
    <row r="170" spans="1:1">
      <c r="A170" s="62">
        <v>41076</v>
      </c>
    </row>
    <row r="171" spans="1:1">
      <c r="A171" s="62">
        <v>41077</v>
      </c>
    </row>
    <row r="172" spans="1:1">
      <c r="A172" s="62">
        <v>41078</v>
      </c>
    </row>
    <row r="173" spans="1:1">
      <c r="A173" s="62">
        <v>41079</v>
      </c>
    </row>
    <row r="174" spans="1:1">
      <c r="A174" s="62">
        <v>41080</v>
      </c>
    </row>
    <row r="175" spans="1:1">
      <c r="A175" s="62">
        <v>41081</v>
      </c>
    </row>
    <row r="176" spans="1:1">
      <c r="A176" s="62">
        <v>41082</v>
      </c>
    </row>
    <row r="177" spans="1:1">
      <c r="A177" s="62">
        <v>41083</v>
      </c>
    </row>
    <row r="178" spans="1:1">
      <c r="A178" s="62">
        <v>41084</v>
      </c>
    </row>
    <row r="179" spans="1:1">
      <c r="A179" s="62">
        <v>41085</v>
      </c>
    </row>
    <row r="180" spans="1:1">
      <c r="A180" s="62">
        <v>41086</v>
      </c>
    </row>
    <row r="181" spans="1:1">
      <c r="A181" s="62">
        <v>41087</v>
      </c>
    </row>
    <row r="182" spans="1:1">
      <c r="A182" s="62">
        <v>41088</v>
      </c>
    </row>
    <row r="183" spans="1:1">
      <c r="A183" s="62">
        <v>41089</v>
      </c>
    </row>
    <row r="184" spans="1:1">
      <c r="A184" s="62">
        <v>41090</v>
      </c>
    </row>
    <row r="185" spans="1:1">
      <c r="A185" s="62">
        <v>41091</v>
      </c>
    </row>
    <row r="186" spans="1:1">
      <c r="A186" s="62">
        <v>41092</v>
      </c>
    </row>
    <row r="187" spans="1:1">
      <c r="A187" s="62">
        <v>41093</v>
      </c>
    </row>
    <row r="188" spans="1:1">
      <c r="A188" s="62">
        <v>41094</v>
      </c>
    </row>
    <row r="189" spans="1:1">
      <c r="A189" s="62">
        <v>41095</v>
      </c>
    </row>
    <row r="190" spans="1:1">
      <c r="A190" s="62">
        <v>41096</v>
      </c>
    </row>
    <row r="191" spans="1:1">
      <c r="A191" s="62">
        <v>41097</v>
      </c>
    </row>
    <row r="192" spans="1:1">
      <c r="A192" s="62">
        <v>41098</v>
      </c>
    </row>
    <row r="193" spans="1:1">
      <c r="A193" s="62">
        <v>41099</v>
      </c>
    </row>
    <row r="194" spans="1:1">
      <c r="A194" s="62">
        <v>41100</v>
      </c>
    </row>
    <row r="195" spans="1:1">
      <c r="A195" s="62">
        <v>41101</v>
      </c>
    </row>
    <row r="196" spans="1:1">
      <c r="A196" s="62">
        <v>41102</v>
      </c>
    </row>
    <row r="197" spans="1:1">
      <c r="A197" s="62">
        <v>41103</v>
      </c>
    </row>
    <row r="198" spans="1:1">
      <c r="A198" s="62">
        <v>41104</v>
      </c>
    </row>
    <row r="199" spans="1:1">
      <c r="A199" s="62">
        <v>41105</v>
      </c>
    </row>
    <row r="200" spans="1:1">
      <c r="A200" s="62">
        <v>41106</v>
      </c>
    </row>
    <row r="201" spans="1:1">
      <c r="A201" s="62">
        <v>41107</v>
      </c>
    </row>
    <row r="202" spans="1:1">
      <c r="A202" s="62">
        <v>41108</v>
      </c>
    </row>
    <row r="203" spans="1:1">
      <c r="A203" s="62">
        <v>41109</v>
      </c>
    </row>
    <row r="204" spans="1:1">
      <c r="A204" s="62">
        <v>41110</v>
      </c>
    </row>
    <row r="205" spans="1:1">
      <c r="A205" s="62">
        <v>41111</v>
      </c>
    </row>
    <row r="206" spans="1:1">
      <c r="A206" s="62">
        <v>41112</v>
      </c>
    </row>
    <row r="207" spans="1:1">
      <c r="A207" s="62">
        <v>41113</v>
      </c>
    </row>
    <row r="208" spans="1:1">
      <c r="A208" s="62">
        <v>41114</v>
      </c>
    </row>
    <row r="209" spans="1:1">
      <c r="A209" s="62">
        <v>41115</v>
      </c>
    </row>
    <row r="210" spans="1:1">
      <c r="A210" s="62">
        <v>41116</v>
      </c>
    </row>
    <row r="211" spans="1:1">
      <c r="A211" s="62">
        <v>41117</v>
      </c>
    </row>
    <row r="212" spans="1:1">
      <c r="A212" s="62">
        <v>41118</v>
      </c>
    </row>
    <row r="213" spans="1:1">
      <c r="A213" s="62">
        <v>41119</v>
      </c>
    </row>
    <row r="214" spans="1:1">
      <c r="A214" s="62">
        <v>41120</v>
      </c>
    </row>
    <row r="215" spans="1:1">
      <c r="A215" s="62">
        <v>41121</v>
      </c>
    </row>
    <row r="216" spans="1:1">
      <c r="A216" s="62">
        <v>41122</v>
      </c>
    </row>
    <row r="217" spans="1:1">
      <c r="A217" s="62">
        <v>41123</v>
      </c>
    </row>
    <row r="218" spans="1:1">
      <c r="A218" s="62">
        <v>41124</v>
      </c>
    </row>
    <row r="219" spans="1:1">
      <c r="A219" s="62">
        <v>41125</v>
      </c>
    </row>
    <row r="220" spans="1:1">
      <c r="A220" s="62">
        <v>41126</v>
      </c>
    </row>
    <row r="221" spans="1:1">
      <c r="A221" s="62">
        <v>41127</v>
      </c>
    </row>
    <row r="222" spans="1:1">
      <c r="A222" s="62">
        <v>41128</v>
      </c>
    </row>
    <row r="223" spans="1:1">
      <c r="A223" s="62">
        <v>41129</v>
      </c>
    </row>
    <row r="224" spans="1:1">
      <c r="A224" s="62">
        <v>41130</v>
      </c>
    </row>
    <row r="225" spans="1:1">
      <c r="A225" s="62">
        <v>41131</v>
      </c>
    </row>
    <row r="226" spans="1:1">
      <c r="A226" s="62">
        <v>41132</v>
      </c>
    </row>
    <row r="227" spans="1:1">
      <c r="A227" s="62">
        <v>41133</v>
      </c>
    </row>
    <row r="228" spans="1:1">
      <c r="A228" s="62">
        <v>41134</v>
      </c>
    </row>
    <row r="229" spans="1:1">
      <c r="A229" s="62">
        <v>41135</v>
      </c>
    </row>
    <row r="230" spans="1:1">
      <c r="A230" s="62">
        <v>41136</v>
      </c>
    </row>
    <row r="231" spans="1:1">
      <c r="A231" s="62">
        <v>41137</v>
      </c>
    </row>
    <row r="232" spans="1:1">
      <c r="A232" s="62">
        <v>41138</v>
      </c>
    </row>
    <row r="233" spans="1:1">
      <c r="A233" s="62">
        <v>41139</v>
      </c>
    </row>
    <row r="234" spans="1:1">
      <c r="A234" s="62">
        <v>41140</v>
      </c>
    </row>
    <row r="235" spans="1:1">
      <c r="A235" s="62">
        <v>41141</v>
      </c>
    </row>
    <row r="236" spans="1:1">
      <c r="A236" s="62">
        <v>41142</v>
      </c>
    </row>
    <row r="237" spans="1:1">
      <c r="A237" s="62">
        <v>41143</v>
      </c>
    </row>
    <row r="238" spans="1:1">
      <c r="A238" s="62">
        <v>41144</v>
      </c>
    </row>
    <row r="239" spans="1:1">
      <c r="A239" s="62">
        <v>41145</v>
      </c>
    </row>
    <row r="240" spans="1:1">
      <c r="A240" s="62">
        <v>41146</v>
      </c>
    </row>
    <row r="241" spans="1:1">
      <c r="A241" s="62">
        <v>41147</v>
      </c>
    </row>
    <row r="242" spans="1:1">
      <c r="A242" s="62">
        <v>41148</v>
      </c>
    </row>
    <row r="243" spans="1:1">
      <c r="A243" s="62">
        <v>41149</v>
      </c>
    </row>
    <row r="244" spans="1:1">
      <c r="A244" s="62">
        <v>41150</v>
      </c>
    </row>
    <row r="245" spans="1:1">
      <c r="A245" s="62">
        <v>41151</v>
      </c>
    </row>
    <row r="246" spans="1:1">
      <c r="A246" s="62">
        <v>41152</v>
      </c>
    </row>
    <row r="247" spans="1:1">
      <c r="A247" s="62">
        <v>41153</v>
      </c>
    </row>
    <row r="248" spans="1:1">
      <c r="A248" s="62">
        <v>41154</v>
      </c>
    </row>
    <row r="249" spans="1:1">
      <c r="A249" s="62">
        <v>41155</v>
      </c>
    </row>
    <row r="250" spans="1:1">
      <c r="A250" s="62">
        <v>41156</v>
      </c>
    </row>
    <row r="251" spans="1:1">
      <c r="A251" s="62">
        <v>41157</v>
      </c>
    </row>
    <row r="252" spans="1:1">
      <c r="A252" s="62">
        <v>41158</v>
      </c>
    </row>
    <row r="253" spans="1:1">
      <c r="A253" s="62">
        <v>41159</v>
      </c>
    </row>
    <row r="254" spans="1:1">
      <c r="A254" s="62">
        <v>41160</v>
      </c>
    </row>
    <row r="255" spans="1:1">
      <c r="A255" s="62">
        <v>41161</v>
      </c>
    </row>
    <row r="256" spans="1:1">
      <c r="A256" s="62">
        <v>41162</v>
      </c>
    </row>
    <row r="257" spans="1:1">
      <c r="A257" s="62">
        <v>41163</v>
      </c>
    </row>
    <row r="258" spans="1:1">
      <c r="A258" s="62">
        <v>41164</v>
      </c>
    </row>
    <row r="259" spans="1:1">
      <c r="A259" s="62">
        <v>41165</v>
      </c>
    </row>
    <row r="260" spans="1:1">
      <c r="A260" s="62">
        <v>41166</v>
      </c>
    </row>
    <row r="261" spans="1:1">
      <c r="A261" s="62">
        <v>41167</v>
      </c>
    </row>
    <row r="262" spans="1:1">
      <c r="A262" s="62">
        <v>41168</v>
      </c>
    </row>
    <row r="263" spans="1:1">
      <c r="A263" s="62">
        <v>41169</v>
      </c>
    </row>
    <row r="264" spans="1:1">
      <c r="A264" s="62">
        <v>41170</v>
      </c>
    </row>
    <row r="265" spans="1:1">
      <c r="A265" s="62">
        <v>41171</v>
      </c>
    </row>
    <row r="266" spans="1:1">
      <c r="A266" s="62">
        <v>41172</v>
      </c>
    </row>
    <row r="267" spans="1:1">
      <c r="A267" s="62">
        <v>41173</v>
      </c>
    </row>
    <row r="268" spans="1:1">
      <c r="A268" s="62">
        <v>41174</v>
      </c>
    </row>
    <row r="269" spans="1:1">
      <c r="A269" s="62">
        <v>41175</v>
      </c>
    </row>
    <row r="270" spans="1:1">
      <c r="A270" s="62">
        <v>41176</v>
      </c>
    </row>
    <row r="271" spans="1:1">
      <c r="A271" s="62">
        <v>41177</v>
      </c>
    </row>
    <row r="272" spans="1:1">
      <c r="A272" s="62">
        <v>41178</v>
      </c>
    </row>
    <row r="273" spans="1:1">
      <c r="A273" s="62">
        <v>41179</v>
      </c>
    </row>
    <row r="274" spans="1:1">
      <c r="A274" s="62">
        <v>41180</v>
      </c>
    </row>
    <row r="275" spans="1:1">
      <c r="A275" s="62">
        <v>41181</v>
      </c>
    </row>
    <row r="276" spans="1:1">
      <c r="A276" s="62">
        <v>41182</v>
      </c>
    </row>
    <row r="277" spans="1:1">
      <c r="A277" s="62">
        <v>41183</v>
      </c>
    </row>
    <row r="278" spans="1:1">
      <c r="A278" s="62">
        <v>41184</v>
      </c>
    </row>
    <row r="279" spans="1:1">
      <c r="A279" s="62">
        <v>41185</v>
      </c>
    </row>
    <row r="280" spans="1:1">
      <c r="A280" s="62">
        <v>41186</v>
      </c>
    </row>
    <row r="281" spans="1:1">
      <c r="A281" s="62">
        <v>41187</v>
      </c>
    </row>
    <row r="282" spans="1:1">
      <c r="A282" s="62">
        <v>41188</v>
      </c>
    </row>
    <row r="283" spans="1:1">
      <c r="A283" s="62">
        <v>41189</v>
      </c>
    </row>
    <row r="284" spans="1:1">
      <c r="A284" s="62">
        <v>41190</v>
      </c>
    </row>
    <row r="285" spans="1:1">
      <c r="A285" s="62">
        <v>41191</v>
      </c>
    </row>
    <row r="286" spans="1:1">
      <c r="A286" s="62">
        <v>41192</v>
      </c>
    </row>
    <row r="287" spans="1:1">
      <c r="A287" s="62">
        <v>41193</v>
      </c>
    </row>
    <row r="288" spans="1:1">
      <c r="A288" s="62">
        <v>41194</v>
      </c>
    </row>
    <row r="289" spans="1:1">
      <c r="A289" s="62">
        <v>41195</v>
      </c>
    </row>
    <row r="290" spans="1:1">
      <c r="A290" s="62">
        <v>41196</v>
      </c>
    </row>
    <row r="291" spans="1:1">
      <c r="A291" s="62">
        <v>41197</v>
      </c>
    </row>
    <row r="292" spans="1:1">
      <c r="A292" s="62">
        <v>41198</v>
      </c>
    </row>
    <row r="293" spans="1:1">
      <c r="A293" s="62">
        <v>41199</v>
      </c>
    </row>
    <row r="294" spans="1:1">
      <c r="A294" s="62">
        <v>41200</v>
      </c>
    </row>
    <row r="295" spans="1:1">
      <c r="A295" s="62">
        <v>41201</v>
      </c>
    </row>
    <row r="296" spans="1:1">
      <c r="A296" s="62">
        <v>41202</v>
      </c>
    </row>
    <row r="297" spans="1:1">
      <c r="A297" s="62">
        <v>41203</v>
      </c>
    </row>
    <row r="298" spans="1:1">
      <c r="A298" s="62">
        <v>41204</v>
      </c>
    </row>
    <row r="299" spans="1:1">
      <c r="A299" s="62">
        <v>41205</v>
      </c>
    </row>
    <row r="300" spans="1:1">
      <c r="A300" s="62">
        <v>41206</v>
      </c>
    </row>
    <row r="301" spans="1:1">
      <c r="A301" s="62">
        <v>41207</v>
      </c>
    </row>
    <row r="302" spans="1:1">
      <c r="A302" s="62">
        <v>41208</v>
      </c>
    </row>
    <row r="303" spans="1:1">
      <c r="A303" s="62">
        <v>41209</v>
      </c>
    </row>
    <row r="304" spans="1:1">
      <c r="A304" s="62">
        <v>41210</v>
      </c>
    </row>
    <row r="305" spans="1:1">
      <c r="A305" s="62">
        <v>41211</v>
      </c>
    </row>
    <row r="306" spans="1:1">
      <c r="A306" s="62">
        <v>41212</v>
      </c>
    </row>
    <row r="307" spans="1:1">
      <c r="A307" s="62">
        <v>41213</v>
      </c>
    </row>
    <row r="308" spans="1:1">
      <c r="A308" s="62">
        <v>41214</v>
      </c>
    </row>
    <row r="309" spans="1:1">
      <c r="A309" s="62">
        <v>41215</v>
      </c>
    </row>
    <row r="310" spans="1:1">
      <c r="A310" s="62">
        <v>41216</v>
      </c>
    </row>
    <row r="311" spans="1:1">
      <c r="A311" s="62">
        <v>41217</v>
      </c>
    </row>
    <row r="312" spans="1:1">
      <c r="A312" s="62">
        <v>41218</v>
      </c>
    </row>
    <row r="313" spans="1:1">
      <c r="A313" s="62">
        <v>41219</v>
      </c>
    </row>
    <row r="314" spans="1:1">
      <c r="A314" s="62">
        <v>41220</v>
      </c>
    </row>
    <row r="315" spans="1:1">
      <c r="A315" s="62">
        <v>41221</v>
      </c>
    </row>
    <row r="316" spans="1:1">
      <c r="A316" s="62">
        <v>41222</v>
      </c>
    </row>
    <row r="317" spans="1:1">
      <c r="A317" s="62">
        <v>41223</v>
      </c>
    </row>
    <row r="318" spans="1:1">
      <c r="A318" s="62">
        <v>41224</v>
      </c>
    </row>
    <row r="319" spans="1:1">
      <c r="A319" s="62">
        <v>41225</v>
      </c>
    </row>
    <row r="320" spans="1:1">
      <c r="A320" s="62">
        <v>41226</v>
      </c>
    </row>
    <row r="321" spans="1:1">
      <c r="A321" s="62">
        <v>41227</v>
      </c>
    </row>
    <row r="322" spans="1:1">
      <c r="A322" s="62">
        <v>41228</v>
      </c>
    </row>
    <row r="323" spans="1:1">
      <c r="A323" s="62">
        <v>41229</v>
      </c>
    </row>
    <row r="324" spans="1:1">
      <c r="A324" s="62">
        <v>41230</v>
      </c>
    </row>
    <row r="325" spans="1:1">
      <c r="A325" s="62">
        <v>41231</v>
      </c>
    </row>
    <row r="326" spans="1:1">
      <c r="A326" s="62">
        <v>41232</v>
      </c>
    </row>
    <row r="327" spans="1:1">
      <c r="A327" s="62">
        <v>41233</v>
      </c>
    </row>
    <row r="328" spans="1:1">
      <c r="A328" s="62">
        <v>41234</v>
      </c>
    </row>
    <row r="329" spans="1:1">
      <c r="A329" s="62">
        <v>41235</v>
      </c>
    </row>
    <row r="330" spans="1:1">
      <c r="A330" s="62">
        <v>41236</v>
      </c>
    </row>
    <row r="331" spans="1:1">
      <c r="A331" s="62">
        <v>41237</v>
      </c>
    </row>
    <row r="332" spans="1:1">
      <c r="A332" s="62">
        <v>41238</v>
      </c>
    </row>
    <row r="333" spans="1:1">
      <c r="A333" s="62">
        <v>41239</v>
      </c>
    </row>
    <row r="334" spans="1:1">
      <c r="A334" s="62">
        <v>41240</v>
      </c>
    </row>
    <row r="335" spans="1:1">
      <c r="A335" s="62">
        <v>41241</v>
      </c>
    </row>
    <row r="336" spans="1:1">
      <c r="A336" s="62">
        <v>41242</v>
      </c>
    </row>
    <row r="337" spans="1:1">
      <c r="A337" s="62">
        <v>41243</v>
      </c>
    </row>
    <row r="338" spans="1:1">
      <c r="A338" s="62">
        <v>41244</v>
      </c>
    </row>
    <row r="339" spans="1:1">
      <c r="A339" s="62">
        <v>41245</v>
      </c>
    </row>
    <row r="340" spans="1:1">
      <c r="A340" s="62">
        <v>41246</v>
      </c>
    </row>
    <row r="341" spans="1:1">
      <c r="A341" s="62">
        <v>41247</v>
      </c>
    </row>
    <row r="342" spans="1:1">
      <c r="A342" s="62">
        <v>41248</v>
      </c>
    </row>
    <row r="343" spans="1:1">
      <c r="A343" s="62">
        <v>41249</v>
      </c>
    </row>
    <row r="344" spans="1:1">
      <c r="A344" s="62">
        <v>41250</v>
      </c>
    </row>
    <row r="345" spans="1:1">
      <c r="A345" s="62">
        <v>41251</v>
      </c>
    </row>
    <row r="346" spans="1:1">
      <c r="A346" s="62">
        <v>41252</v>
      </c>
    </row>
    <row r="347" spans="1:1">
      <c r="A347" s="62">
        <v>41253</v>
      </c>
    </row>
    <row r="348" spans="1:1">
      <c r="A348" s="62">
        <v>41254</v>
      </c>
    </row>
    <row r="349" spans="1:1">
      <c r="A349" s="62">
        <v>41255</v>
      </c>
    </row>
    <row r="350" spans="1:1">
      <c r="A350" s="62">
        <v>41256</v>
      </c>
    </row>
    <row r="351" spans="1:1">
      <c r="A351" s="62">
        <v>41257</v>
      </c>
    </row>
    <row r="352" spans="1:1">
      <c r="A352" s="62">
        <v>41258</v>
      </c>
    </row>
    <row r="353" spans="1:1">
      <c r="A353" s="62">
        <v>41259</v>
      </c>
    </row>
    <row r="354" spans="1:1">
      <c r="A354" s="62">
        <v>41260</v>
      </c>
    </row>
    <row r="355" spans="1:1">
      <c r="A355" s="62">
        <v>41261</v>
      </c>
    </row>
    <row r="356" spans="1:1">
      <c r="A356" s="62">
        <v>41262</v>
      </c>
    </row>
    <row r="357" spans="1:1">
      <c r="A357" s="62">
        <v>41263</v>
      </c>
    </row>
    <row r="358" spans="1:1">
      <c r="A358" s="62">
        <v>41264</v>
      </c>
    </row>
    <row r="359" spans="1:1">
      <c r="A359" s="62">
        <v>41265</v>
      </c>
    </row>
    <row r="360" spans="1:1">
      <c r="A360" s="62">
        <v>41266</v>
      </c>
    </row>
    <row r="361" spans="1:1">
      <c r="A361" s="62">
        <v>41267</v>
      </c>
    </row>
    <row r="362" spans="1:1">
      <c r="A362" s="62">
        <v>41268</v>
      </c>
    </row>
    <row r="363" spans="1:1">
      <c r="A363" s="62">
        <v>41269</v>
      </c>
    </row>
    <row r="364" spans="1:1">
      <c r="A364" s="62">
        <v>41270</v>
      </c>
    </row>
    <row r="365" spans="1:1">
      <c r="A365" s="62">
        <v>41271</v>
      </c>
    </row>
    <row r="366" spans="1:1">
      <c r="A366" s="62">
        <v>41272</v>
      </c>
    </row>
    <row r="367" spans="1:1">
      <c r="A367" s="62">
        <v>41273</v>
      </c>
    </row>
    <row r="368" spans="1:1">
      <c r="A368" s="62">
        <v>41274</v>
      </c>
    </row>
    <row r="369" spans="1:1">
      <c r="A369" s="62">
        <v>41275</v>
      </c>
    </row>
    <row r="370" spans="1:1">
      <c r="A370" s="62">
        <v>41276</v>
      </c>
    </row>
    <row r="371" spans="1:1">
      <c r="A371" s="62">
        <v>41277</v>
      </c>
    </row>
    <row r="372" spans="1:1">
      <c r="A372" s="62">
        <v>41278</v>
      </c>
    </row>
    <row r="373" spans="1:1">
      <c r="A373" s="62">
        <v>41279</v>
      </c>
    </row>
    <row r="374" spans="1:1">
      <c r="A374" s="62">
        <v>41280</v>
      </c>
    </row>
    <row r="375" spans="1:1">
      <c r="A375" s="62">
        <v>41281</v>
      </c>
    </row>
    <row r="376" spans="1:1">
      <c r="A376" s="62">
        <v>41282</v>
      </c>
    </row>
    <row r="377" spans="1:1">
      <c r="A377" s="62">
        <v>41283</v>
      </c>
    </row>
    <row r="378" spans="1:1">
      <c r="A378" s="62">
        <v>41284</v>
      </c>
    </row>
    <row r="379" spans="1:1">
      <c r="A379" s="62">
        <v>41285</v>
      </c>
    </row>
    <row r="380" spans="1:1">
      <c r="A380" s="62">
        <v>41286</v>
      </c>
    </row>
    <row r="381" spans="1:1">
      <c r="A381" s="62">
        <v>41287</v>
      </c>
    </row>
    <row r="382" spans="1:1">
      <c r="A382" s="62">
        <v>41288</v>
      </c>
    </row>
    <row r="383" spans="1:1">
      <c r="A383" s="62">
        <v>41289</v>
      </c>
    </row>
    <row r="384" spans="1:1">
      <c r="A384" s="62">
        <v>41290</v>
      </c>
    </row>
    <row r="385" spans="1:1">
      <c r="A385" s="62">
        <v>41291</v>
      </c>
    </row>
    <row r="386" spans="1:1">
      <c r="A386" s="62">
        <v>41292</v>
      </c>
    </row>
    <row r="387" spans="1:1">
      <c r="A387" s="62">
        <v>41293</v>
      </c>
    </row>
    <row r="388" spans="1:1">
      <c r="A388" s="62">
        <v>41294</v>
      </c>
    </row>
    <row r="389" spans="1:1">
      <c r="A389" s="62">
        <v>41295</v>
      </c>
    </row>
    <row r="390" spans="1:1">
      <c r="A390" s="62">
        <v>41296</v>
      </c>
    </row>
    <row r="391" spans="1:1">
      <c r="A391" s="62">
        <v>41297</v>
      </c>
    </row>
    <row r="392" spans="1:1">
      <c r="A392" s="62">
        <v>41298</v>
      </c>
    </row>
    <row r="393" spans="1:1">
      <c r="A393" s="62">
        <v>41299</v>
      </c>
    </row>
    <row r="394" spans="1:1">
      <c r="A394" s="62">
        <v>41300</v>
      </c>
    </row>
    <row r="395" spans="1:1">
      <c r="A395" s="62">
        <v>41301</v>
      </c>
    </row>
    <row r="396" spans="1:1">
      <c r="A396" s="62">
        <v>41302</v>
      </c>
    </row>
    <row r="397" spans="1:1">
      <c r="A397" s="62">
        <v>41303</v>
      </c>
    </row>
    <row r="398" spans="1:1">
      <c r="A398" s="62">
        <v>41304</v>
      </c>
    </row>
    <row r="399" spans="1:1">
      <c r="A399" s="62">
        <v>41305</v>
      </c>
    </row>
    <row r="400" spans="1:1">
      <c r="A400" s="62">
        <v>41306</v>
      </c>
    </row>
    <row r="401" spans="1:1">
      <c r="A401" s="62">
        <v>41307</v>
      </c>
    </row>
    <row r="402" spans="1:1">
      <c r="A402" s="62">
        <v>41308</v>
      </c>
    </row>
    <row r="403" spans="1:1">
      <c r="A403" s="62">
        <v>41309</v>
      </c>
    </row>
    <row r="404" spans="1:1">
      <c r="A404" s="62">
        <v>41310</v>
      </c>
    </row>
    <row r="405" spans="1:1">
      <c r="A405" s="62">
        <v>41311</v>
      </c>
    </row>
    <row r="406" spans="1:1">
      <c r="A406" s="62">
        <v>41312</v>
      </c>
    </row>
    <row r="407" spans="1:1">
      <c r="A407" s="62">
        <v>41313</v>
      </c>
    </row>
    <row r="408" spans="1:1">
      <c r="A408" s="62">
        <v>41314</v>
      </c>
    </row>
    <row r="409" spans="1:1">
      <c r="A409" s="62">
        <v>41315</v>
      </c>
    </row>
    <row r="410" spans="1:1">
      <c r="A410" s="62">
        <v>41316</v>
      </c>
    </row>
    <row r="411" spans="1:1">
      <c r="A411" s="62">
        <v>41317</v>
      </c>
    </row>
    <row r="412" spans="1:1">
      <c r="A412" s="62">
        <v>41318</v>
      </c>
    </row>
    <row r="413" spans="1:1">
      <c r="A413" s="62">
        <v>41319</v>
      </c>
    </row>
    <row r="414" spans="1:1">
      <c r="A414" s="62">
        <v>41320</v>
      </c>
    </row>
    <row r="415" spans="1:1">
      <c r="A415" s="62">
        <v>41321</v>
      </c>
    </row>
    <row r="416" spans="1:1">
      <c r="A416" s="62">
        <v>41322</v>
      </c>
    </row>
    <row r="417" spans="1:1">
      <c r="A417" s="62">
        <v>41323</v>
      </c>
    </row>
    <row r="418" spans="1:1">
      <c r="A418" s="62">
        <v>41324</v>
      </c>
    </row>
    <row r="419" spans="1:1">
      <c r="A419" s="62">
        <v>41325</v>
      </c>
    </row>
    <row r="420" spans="1:1">
      <c r="A420" s="62">
        <v>41326</v>
      </c>
    </row>
    <row r="421" spans="1:1">
      <c r="A421" s="62">
        <v>41327</v>
      </c>
    </row>
    <row r="422" spans="1:1">
      <c r="A422" s="62">
        <v>41328</v>
      </c>
    </row>
    <row r="423" spans="1:1">
      <c r="A423" s="62">
        <v>41329</v>
      </c>
    </row>
    <row r="424" spans="1:1">
      <c r="A424" s="62">
        <v>41330</v>
      </c>
    </row>
    <row r="425" spans="1:1">
      <c r="A425" s="62">
        <v>41331</v>
      </c>
    </row>
    <row r="426" spans="1:1">
      <c r="A426" s="62">
        <v>41332</v>
      </c>
    </row>
    <row r="427" spans="1:1">
      <c r="A427" s="62">
        <v>41333</v>
      </c>
    </row>
    <row r="428" spans="1:1">
      <c r="A428" s="62">
        <v>41334</v>
      </c>
    </row>
    <row r="429" spans="1:1">
      <c r="A429" s="62">
        <v>41335</v>
      </c>
    </row>
    <row r="430" spans="1:1">
      <c r="A430" s="62">
        <v>41336</v>
      </c>
    </row>
    <row r="431" spans="1:1">
      <c r="A431" s="62">
        <v>41337</v>
      </c>
    </row>
    <row r="432" spans="1:1">
      <c r="A432" s="62">
        <v>41338</v>
      </c>
    </row>
    <row r="433" spans="1:1">
      <c r="A433" s="62">
        <v>41339</v>
      </c>
    </row>
    <row r="434" spans="1:1">
      <c r="A434" s="62">
        <v>41340</v>
      </c>
    </row>
    <row r="435" spans="1:1">
      <c r="A435" s="62">
        <v>41341</v>
      </c>
    </row>
    <row r="436" spans="1:1">
      <c r="A436" s="62">
        <v>41342</v>
      </c>
    </row>
    <row r="437" spans="1:1">
      <c r="A437" s="62">
        <v>41343</v>
      </c>
    </row>
    <row r="438" spans="1:1">
      <c r="A438" s="62">
        <v>41344</v>
      </c>
    </row>
    <row r="439" spans="1:1">
      <c r="A439" s="62">
        <v>41345</v>
      </c>
    </row>
    <row r="440" spans="1:1">
      <c r="A440" s="62">
        <v>41346</v>
      </c>
    </row>
    <row r="441" spans="1:1">
      <c r="A441" s="62">
        <v>41347</v>
      </c>
    </row>
    <row r="442" spans="1:1">
      <c r="A442" s="62">
        <v>41348</v>
      </c>
    </row>
    <row r="443" spans="1:1">
      <c r="A443" s="62">
        <v>41349</v>
      </c>
    </row>
    <row r="444" spans="1:1">
      <c r="A444" s="62">
        <v>41350</v>
      </c>
    </row>
    <row r="445" spans="1:1">
      <c r="A445" s="62">
        <v>41351</v>
      </c>
    </row>
    <row r="446" spans="1:1">
      <c r="A446" s="62">
        <v>41352</v>
      </c>
    </row>
    <row r="447" spans="1:1">
      <c r="A447" s="62">
        <v>41353</v>
      </c>
    </row>
    <row r="448" spans="1:1">
      <c r="A448" s="62">
        <v>41354</v>
      </c>
    </row>
    <row r="449" spans="1:1">
      <c r="A449" s="62">
        <v>41355</v>
      </c>
    </row>
    <row r="450" spans="1:1">
      <c r="A450" s="62">
        <v>41356</v>
      </c>
    </row>
    <row r="451" spans="1:1">
      <c r="A451" s="62">
        <v>41357</v>
      </c>
    </row>
    <row r="452" spans="1:1">
      <c r="A452" s="62">
        <v>41358</v>
      </c>
    </row>
    <row r="453" spans="1:1">
      <c r="A453" s="62">
        <v>41359</v>
      </c>
    </row>
    <row r="454" spans="1:1">
      <c r="A454" s="62">
        <v>41360</v>
      </c>
    </row>
    <row r="455" spans="1:1">
      <c r="A455" s="62">
        <v>41361</v>
      </c>
    </row>
    <row r="456" spans="1:1">
      <c r="A456" s="62">
        <v>41362</v>
      </c>
    </row>
    <row r="457" spans="1:1">
      <c r="A457" s="62">
        <v>41363</v>
      </c>
    </row>
    <row r="458" spans="1:1">
      <c r="A458" s="62">
        <v>41364</v>
      </c>
    </row>
    <row r="459" spans="1:1">
      <c r="A459" s="62">
        <v>41365</v>
      </c>
    </row>
    <row r="460" spans="1:1">
      <c r="A460" s="62">
        <v>41366</v>
      </c>
    </row>
    <row r="461" spans="1:1">
      <c r="A461" s="62">
        <v>41367</v>
      </c>
    </row>
    <row r="462" spans="1:1">
      <c r="A462" s="62">
        <v>41368</v>
      </c>
    </row>
    <row r="463" spans="1:1">
      <c r="A463" s="62">
        <v>41369</v>
      </c>
    </row>
    <row r="464" spans="1:1">
      <c r="A464" s="62">
        <v>41370</v>
      </c>
    </row>
    <row r="465" spans="1:1">
      <c r="A465" s="62">
        <v>41371</v>
      </c>
    </row>
    <row r="466" spans="1:1">
      <c r="A466" s="62">
        <v>41372</v>
      </c>
    </row>
    <row r="467" spans="1:1">
      <c r="A467" s="62">
        <v>41373</v>
      </c>
    </row>
    <row r="468" spans="1:1">
      <c r="A468" s="62">
        <v>41374</v>
      </c>
    </row>
    <row r="469" spans="1:1">
      <c r="A469" s="62">
        <v>41375</v>
      </c>
    </row>
    <row r="470" spans="1:1">
      <c r="A470" s="62">
        <v>41376</v>
      </c>
    </row>
    <row r="471" spans="1:1">
      <c r="A471" s="62">
        <v>41377</v>
      </c>
    </row>
    <row r="472" spans="1:1">
      <c r="A472" s="62">
        <v>41378</v>
      </c>
    </row>
    <row r="473" spans="1:1">
      <c r="A473" s="62">
        <v>41379</v>
      </c>
    </row>
    <row r="474" spans="1:1">
      <c r="A474" s="62">
        <v>41380</v>
      </c>
    </row>
    <row r="475" spans="1:1">
      <c r="A475" s="62">
        <v>41381</v>
      </c>
    </row>
    <row r="476" spans="1:1">
      <c r="A476" s="62">
        <v>41382</v>
      </c>
    </row>
    <row r="477" spans="1:1">
      <c r="A477" s="62">
        <v>41383</v>
      </c>
    </row>
    <row r="478" spans="1:1">
      <c r="A478" s="62">
        <v>41384</v>
      </c>
    </row>
    <row r="479" spans="1:1">
      <c r="A479" s="62">
        <v>41385</v>
      </c>
    </row>
    <row r="480" spans="1:1">
      <c r="A480" s="62">
        <v>41386</v>
      </c>
    </row>
    <row r="481" spans="1:1">
      <c r="A481" s="62">
        <v>41387</v>
      </c>
    </row>
    <row r="482" spans="1:1">
      <c r="A482" s="62">
        <v>41388</v>
      </c>
    </row>
    <row r="483" spans="1:1">
      <c r="A483" s="62">
        <v>41389</v>
      </c>
    </row>
    <row r="484" spans="1:1">
      <c r="A484" s="62">
        <v>41390</v>
      </c>
    </row>
    <row r="485" spans="1:1">
      <c r="A485" s="62">
        <v>41391</v>
      </c>
    </row>
    <row r="486" spans="1:1">
      <c r="A486" s="62">
        <v>41392</v>
      </c>
    </row>
    <row r="487" spans="1:1">
      <c r="A487" s="62">
        <v>41393</v>
      </c>
    </row>
    <row r="488" spans="1:1">
      <c r="A488" s="62">
        <v>41394</v>
      </c>
    </row>
    <row r="489" spans="1:1">
      <c r="A489" s="62">
        <v>41395</v>
      </c>
    </row>
    <row r="490" spans="1:1">
      <c r="A490" s="62">
        <v>41396</v>
      </c>
    </row>
    <row r="491" spans="1:1">
      <c r="A491" s="62">
        <v>41397</v>
      </c>
    </row>
    <row r="492" spans="1:1">
      <c r="A492" s="62">
        <v>41398</v>
      </c>
    </row>
    <row r="493" spans="1:1">
      <c r="A493" s="62">
        <v>41399</v>
      </c>
    </row>
    <row r="494" spans="1:1">
      <c r="A494" s="62">
        <v>41400</v>
      </c>
    </row>
    <row r="495" spans="1:1">
      <c r="A495" s="62">
        <v>41401</v>
      </c>
    </row>
    <row r="496" spans="1:1">
      <c r="A496" s="62">
        <v>41402</v>
      </c>
    </row>
    <row r="497" spans="1:1">
      <c r="A497" s="62">
        <v>41403</v>
      </c>
    </row>
    <row r="498" spans="1:1">
      <c r="A498" s="62">
        <v>41404</v>
      </c>
    </row>
    <row r="499" spans="1:1">
      <c r="A499" s="62">
        <v>41405</v>
      </c>
    </row>
    <row r="500" spans="1:1">
      <c r="A500" s="62">
        <v>41406</v>
      </c>
    </row>
    <row r="501" spans="1:1">
      <c r="A501" s="62">
        <v>41407</v>
      </c>
    </row>
    <row r="502" spans="1:1">
      <c r="A502" s="62">
        <v>41408</v>
      </c>
    </row>
    <row r="503" spans="1:1">
      <c r="A503" s="62">
        <v>41409</v>
      </c>
    </row>
    <row r="504" spans="1:1">
      <c r="A504" s="62">
        <v>41410</v>
      </c>
    </row>
    <row r="505" spans="1:1">
      <c r="A505" s="62">
        <v>41411</v>
      </c>
    </row>
    <row r="506" spans="1:1">
      <c r="A506" s="62">
        <v>41412</v>
      </c>
    </row>
    <row r="507" spans="1:1">
      <c r="A507" s="62">
        <v>41413</v>
      </c>
    </row>
    <row r="508" spans="1:1">
      <c r="A508" s="62">
        <v>41414</v>
      </c>
    </row>
    <row r="509" spans="1:1">
      <c r="A509" s="62">
        <v>41415</v>
      </c>
    </row>
    <row r="510" spans="1:1">
      <c r="A510" s="62">
        <v>41416</v>
      </c>
    </row>
    <row r="511" spans="1:1">
      <c r="A511" s="62">
        <v>41417</v>
      </c>
    </row>
    <row r="512" spans="1:1">
      <c r="A512" s="62">
        <v>41418</v>
      </c>
    </row>
    <row r="513" spans="1:1">
      <c r="A513" s="62">
        <v>41419</v>
      </c>
    </row>
    <row r="514" spans="1:1">
      <c r="A514" s="62">
        <v>41420</v>
      </c>
    </row>
    <row r="515" spans="1:1">
      <c r="A515" s="62">
        <v>41421</v>
      </c>
    </row>
    <row r="516" spans="1:1">
      <c r="A516" s="62">
        <v>41422</v>
      </c>
    </row>
    <row r="517" spans="1:1">
      <c r="A517" s="62">
        <v>41423</v>
      </c>
    </row>
    <row r="518" spans="1:1">
      <c r="A518" s="62">
        <v>41424</v>
      </c>
    </row>
    <row r="519" spans="1:1">
      <c r="A519" s="62">
        <v>41425</v>
      </c>
    </row>
    <row r="520" spans="1:1">
      <c r="A520" s="62">
        <v>41426</v>
      </c>
    </row>
    <row r="521" spans="1:1">
      <c r="A521" s="62">
        <v>41427</v>
      </c>
    </row>
    <row r="522" spans="1:1">
      <c r="A522" s="62">
        <v>41428</v>
      </c>
    </row>
    <row r="523" spans="1:1">
      <c r="A523" s="62">
        <v>41429</v>
      </c>
    </row>
    <row r="524" spans="1:1">
      <c r="A524" s="62">
        <v>41430</v>
      </c>
    </row>
    <row r="525" spans="1:1">
      <c r="A525" s="62">
        <v>41431</v>
      </c>
    </row>
    <row r="526" spans="1:1">
      <c r="A526" s="62">
        <v>41432</v>
      </c>
    </row>
    <row r="527" spans="1:1">
      <c r="A527" s="62">
        <v>41433</v>
      </c>
    </row>
    <row r="528" spans="1:1">
      <c r="A528" s="62">
        <v>41434</v>
      </c>
    </row>
    <row r="529" spans="1:1">
      <c r="A529" s="62">
        <v>41435</v>
      </c>
    </row>
    <row r="530" spans="1:1">
      <c r="A530" s="62">
        <v>41436</v>
      </c>
    </row>
    <row r="531" spans="1:1">
      <c r="A531" s="62">
        <v>41437</v>
      </c>
    </row>
    <row r="532" spans="1:1">
      <c r="A532" s="62">
        <v>41438</v>
      </c>
    </row>
    <row r="533" spans="1:1">
      <c r="A533" s="62">
        <v>41439</v>
      </c>
    </row>
    <row r="534" spans="1:1">
      <c r="A534" s="62">
        <v>41440</v>
      </c>
    </row>
    <row r="535" spans="1:1">
      <c r="A535" s="62">
        <v>41441</v>
      </c>
    </row>
    <row r="536" spans="1:1">
      <c r="A536" s="62">
        <v>41442</v>
      </c>
    </row>
    <row r="537" spans="1:1">
      <c r="A537" s="62">
        <v>41443</v>
      </c>
    </row>
    <row r="538" spans="1:1">
      <c r="A538" s="62">
        <v>41444</v>
      </c>
    </row>
    <row r="539" spans="1:1">
      <c r="A539" s="62">
        <v>41445</v>
      </c>
    </row>
    <row r="540" spans="1:1">
      <c r="A540" s="62">
        <v>41446</v>
      </c>
    </row>
    <row r="541" spans="1:1">
      <c r="A541" s="62">
        <v>41447</v>
      </c>
    </row>
    <row r="542" spans="1:1">
      <c r="A542" s="62">
        <v>41448</v>
      </c>
    </row>
    <row r="543" spans="1:1">
      <c r="A543" s="62">
        <v>41449</v>
      </c>
    </row>
    <row r="544" spans="1:1">
      <c r="A544" s="62">
        <v>41450</v>
      </c>
    </row>
    <row r="545" spans="1:1">
      <c r="A545" s="62">
        <v>41451</v>
      </c>
    </row>
    <row r="546" spans="1:1">
      <c r="A546" s="62">
        <v>41452</v>
      </c>
    </row>
    <row r="547" spans="1:1">
      <c r="A547" s="62">
        <v>41453</v>
      </c>
    </row>
    <row r="548" spans="1:1">
      <c r="A548" s="62">
        <v>41454</v>
      </c>
    </row>
    <row r="549" spans="1:1">
      <c r="A549" s="62">
        <v>41455</v>
      </c>
    </row>
    <row r="550" spans="1:1">
      <c r="A550" s="62">
        <v>41456</v>
      </c>
    </row>
    <row r="551" spans="1:1">
      <c r="A551" s="62">
        <v>41457</v>
      </c>
    </row>
    <row r="552" spans="1:1">
      <c r="A552" s="62">
        <v>41458</v>
      </c>
    </row>
    <row r="553" spans="1:1">
      <c r="A553" s="62">
        <v>41459</v>
      </c>
    </row>
    <row r="554" spans="1:1">
      <c r="A554" s="62">
        <v>41460</v>
      </c>
    </row>
    <row r="555" spans="1:1">
      <c r="A555" s="62">
        <v>41461</v>
      </c>
    </row>
    <row r="556" spans="1:1">
      <c r="A556" s="62">
        <v>41462</v>
      </c>
    </row>
    <row r="557" spans="1:1">
      <c r="A557" s="62">
        <v>41463</v>
      </c>
    </row>
    <row r="558" spans="1:1">
      <c r="A558" s="62">
        <v>41464</v>
      </c>
    </row>
    <row r="559" spans="1:1">
      <c r="A559" s="62">
        <v>41465</v>
      </c>
    </row>
    <row r="560" spans="1:1">
      <c r="A560" s="62">
        <v>41466</v>
      </c>
    </row>
    <row r="561" spans="1:1">
      <c r="A561" s="62">
        <v>41467</v>
      </c>
    </row>
    <row r="562" spans="1:1">
      <c r="A562" s="62">
        <v>41468</v>
      </c>
    </row>
    <row r="563" spans="1:1">
      <c r="A563" s="62">
        <v>41469</v>
      </c>
    </row>
    <row r="564" spans="1:1">
      <c r="A564" s="62">
        <v>41470</v>
      </c>
    </row>
    <row r="565" spans="1:1">
      <c r="A565" s="62">
        <v>41471</v>
      </c>
    </row>
    <row r="566" spans="1:1">
      <c r="A566" s="62">
        <v>41472</v>
      </c>
    </row>
    <row r="567" spans="1:1">
      <c r="A567" s="62">
        <v>41473</v>
      </c>
    </row>
    <row r="568" spans="1:1">
      <c r="A568" s="62">
        <v>41474</v>
      </c>
    </row>
    <row r="569" spans="1:1">
      <c r="A569" s="62">
        <v>41475</v>
      </c>
    </row>
    <row r="570" spans="1:1">
      <c r="A570" s="62">
        <v>41476</v>
      </c>
    </row>
    <row r="571" spans="1:1">
      <c r="A571" s="62">
        <v>41477</v>
      </c>
    </row>
    <row r="572" spans="1:1">
      <c r="A572" s="62">
        <v>41478</v>
      </c>
    </row>
    <row r="573" spans="1:1">
      <c r="A573" s="62">
        <v>41479</v>
      </c>
    </row>
    <row r="574" spans="1:1">
      <c r="A574" s="62">
        <v>41480</v>
      </c>
    </row>
    <row r="575" spans="1:1">
      <c r="A575" s="62">
        <v>41481</v>
      </c>
    </row>
    <row r="576" spans="1:1">
      <c r="A576" s="62">
        <v>41482</v>
      </c>
    </row>
    <row r="577" spans="1:1">
      <c r="A577" s="62">
        <v>41483</v>
      </c>
    </row>
    <row r="578" spans="1:1">
      <c r="A578" s="62">
        <v>41484</v>
      </c>
    </row>
    <row r="579" spans="1:1">
      <c r="A579" s="62">
        <v>41485</v>
      </c>
    </row>
    <row r="580" spans="1:1">
      <c r="A580" s="62">
        <v>41486</v>
      </c>
    </row>
    <row r="581" spans="1:1">
      <c r="A581" s="62">
        <v>41487</v>
      </c>
    </row>
    <row r="582" spans="1:1">
      <c r="A582" s="62">
        <v>41488</v>
      </c>
    </row>
    <row r="583" spans="1:1">
      <c r="A583" s="62">
        <v>41489</v>
      </c>
    </row>
    <row r="584" spans="1:1">
      <c r="A584" s="62">
        <v>41490</v>
      </c>
    </row>
    <row r="585" spans="1:1">
      <c r="A585" s="62">
        <v>41491</v>
      </c>
    </row>
    <row r="586" spans="1:1">
      <c r="A586" s="62">
        <v>41492</v>
      </c>
    </row>
    <row r="587" spans="1:1">
      <c r="A587" s="62">
        <v>41493</v>
      </c>
    </row>
    <row r="588" spans="1:1">
      <c r="A588" s="62">
        <v>41494</v>
      </c>
    </row>
    <row r="589" spans="1:1">
      <c r="A589" s="62">
        <v>41495</v>
      </c>
    </row>
    <row r="590" spans="1:1">
      <c r="A590" s="62">
        <v>41496</v>
      </c>
    </row>
    <row r="591" spans="1:1">
      <c r="A591" s="62">
        <v>41497</v>
      </c>
    </row>
    <row r="592" spans="1:1">
      <c r="A592" s="62">
        <v>41498</v>
      </c>
    </row>
    <row r="593" spans="1:1">
      <c r="A593" s="62">
        <v>41499</v>
      </c>
    </row>
    <row r="594" spans="1:1">
      <c r="A594" s="62">
        <v>41500</v>
      </c>
    </row>
    <row r="595" spans="1:1">
      <c r="A595" s="62">
        <v>41501</v>
      </c>
    </row>
    <row r="596" spans="1:1">
      <c r="A596" s="62">
        <v>41502</v>
      </c>
    </row>
    <row r="597" spans="1:1">
      <c r="A597" s="62">
        <v>41503</v>
      </c>
    </row>
    <row r="598" spans="1:1">
      <c r="A598" s="62">
        <v>41504</v>
      </c>
    </row>
    <row r="599" spans="1:1">
      <c r="A599" s="62">
        <v>41505</v>
      </c>
    </row>
    <row r="600" spans="1:1">
      <c r="A600" s="62">
        <v>41506</v>
      </c>
    </row>
    <row r="601" spans="1:1">
      <c r="A601" s="62">
        <v>41507</v>
      </c>
    </row>
    <row r="602" spans="1:1">
      <c r="A602" s="62">
        <v>41508</v>
      </c>
    </row>
    <row r="603" spans="1:1">
      <c r="A603" s="62">
        <v>41509</v>
      </c>
    </row>
    <row r="604" spans="1:1">
      <c r="A604" s="62">
        <v>41510</v>
      </c>
    </row>
    <row r="605" spans="1:1">
      <c r="A605" s="62">
        <v>41511</v>
      </c>
    </row>
    <row r="606" spans="1:1">
      <c r="A606" s="62">
        <v>41512</v>
      </c>
    </row>
    <row r="607" spans="1:1">
      <c r="A607" s="62">
        <v>41513</v>
      </c>
    </row>
    <row r="608" spans="1:1">
      <c r="A608" s="62">
        <v>41514</v>
      </c>
    </row>
    <row r="609" spans="1:1">
      <c r="A609" s="62">
        <v>41515</v>
      </c>
    </row>
    <row r="610" spans="1:1">
      <c r="A610" s="62">
        <v>41516</v>
      </c>
    </row>
    <row r="611" spans="1:1">
      <c r="A611" s="62">
        <v>41517</v>
      </c>
    </row>
    <row r="612" spans="1:1">
      <c r="A612" s="62">
        <v>41518</v>
      </c>
    </row>
    <row r="613" spans="1:1">
      <c r="A613" s="62">
        <v>41519</v>
      </c>
    </row>
    <row r="614" spans="1:1">
      <c r="A614" s="62">
        <v>41520</v>
      </c>
    </row>
    <row r="615" spans="1:1">
      <c r="A615" s="62">
        <v>41521</v>
      </c>
    </row>
    <row r="616" spans="1:1">
      <c r="A616" s="62">
        <v>41522</v>
      </c>
    </row>
    <row r="617" spans="1:1">
      <c r="A617" s="62">
        <v>41523</v>
      </c>
    </row>
    <row r="618" spans="1:1">
      <c r="A618" s="62">
        <v>41524</v>
      </c>
    </row>
    <row r="619" spans="1:1">
      <c r="A619" s="62">
        <v>41525</v>
      </c>
    </row>
    <row r="620" spans="1:1">
      <c r="A620" s="62">
        <v>41526</v>
      </c>
    </row>
    <row r="621" spans="1:1">
      <c r="A621" s="62">
        <v>41527</v>
      </c>
    </row>
    <row r="622" spans="1:1">
      <c r="A622" s="62">
        <v>41528</v>
      </c>
    </row>
    <row r="623" spans="1:1">
      <c r="A623" s="62">
        <v>41529</v>
      </c>
    </row>
    <row r="624" spans="1:1">
      <c r="A624" s="62">
        <v>41530</v>
      </c>
    </row>
    <row r="625" spans="1:1">
      <c r="A625" s="62">
        <v>41531</v>
      </c>
    </row>
    <row r="626" spans="1:1">
      <c r="A626" s="62">
        <v>41532</v>
      </c>
    </row>
    <row r="627" spans="1:1">
      <c r="A627" s="62">
        <v>41533</v>
      </c>
    </row>
    <row r="628" spans="1:1">
      <c r="A628" s="62">
        <v>41534</v>
      </c>
    </row>
    <row r="629" spans="1:1">
      <c r="A629" s="62">
        <v>41535</v>
      </c>
    </row>
    <row r="630" spans="1:1">
      <c r="A630" s="62">
        <v>41536</v>
      </c>
    </row>
    <row r="631" spans="1:1">
      <c r="A631" s="62">
        <v>41537</v>
      </c>
    </row>
    <row r="632" spans="1:1">
      <c r="A632" s="62">
        <v>41538</v>
      </c>
    </row>
    <row r="633" spans="1:1">
      <c r="A633" s="62">
        <v>41539</v>
      </c>
    </row>
    <row r="634" spans="1:1">
      <c r="A634" s="62">
        <v>41540</v>
      </c>
    </row>
    <row r="635" spans="1:1">
      <c r="A635" s="62">
        <v>41541</v>
      </c>
    </row>
    <row r="636" spans="1:1">
      <c r="A636" s="62">
        <v>41542</v>
      </c>
    </row>
    <row r="637" spans="1:1">
      <c r="A637" s="62">
        <v>41543</v>
      </c>
    </row>
    <row r="638" spans="1:1">
      <c r="A638" s="62">
        <v>41544</v>
      </c>
    </row>
    <row r="639" spans="1:1">
      <c r="A639" s="62">
        <v>41545</v>
      </c>
    </row>
    <row r="640" spans="1:1">
      <c r="A640" s="62">
        <v>41546</v>
      </c>
    </row>
    <row r="641" spans="1:1">
      <c r="A641" s="62">
        <v>41547</v>
      </c>
    </row>
    <row r="642" spans="1:1">
      <c r="A642" s="62">
        <v>41548</v>
      </c>
    </row>
    <row r="643" spans="1:1">
      <c r="A643" s="62">
        <v>41549</v>
      </c>
    </row>
    <row r="644" spans="1:1">
      <c r="A644" s="62">
        <v>41550</v>
      </c>
    </row>
    <row r="645" spans="1:1">
      <c r="A645" s="62">
        <v>41551</v>
      </c>
    </row>
    <row r="646" spans="1:1">
      <c r="A646" s="62">
        <v>41552</v>
      </c>
    </row>
    <row r="647" spans="1:1">
      <c r="A647" s="62">
        <v>41553</v>
      </c>
    </row>
    <row r="648" spans="1:1">
      <c r="A648" s="62">
        <v>41554</v>
      </c>
    </row>
    <row r="649" spans="1:1">
      <c r="A649" s="62">
        <v>41555</v>
      </c>
    </row>
    <row r="650" spans="1:1">
      <c r="A650" s="62">
        <v>41556</v>
      </c>
    </row>
    <row r="651" spans="1:1">
      <c r="A651" s="62">
        <v>41557</v>
      </c>
    </row>
    <row r="652" spans="1:1">
      <c r="A652" s="62">
        <v>41558</v>
      </c>
    </row>
    <row r="653" spans="1:1">
      <c r="A653" s="62">
        <v>41559</v>
      </c>
    </row>
    <row r="654" spans="1:1">
      <c r="A654" s="62">
        <v>41560</v>
      </c>
    </row>
    <row r="655" spans="1:1">
      <c r="A655" s="62">
        <v>41561</v>
      </c>
    </row>
    <row r="656" spans="1:1">
      <c r="A656" s="62">
        <v>41562</v>
      </c>
    </row>
    <row r="657" spans="1:1">
      <c r="A657" s="62">
        <v>41563</v>
      </c>
    </row>
    <row r="658" spans="1:1">
      <c r="A658" s="62">
        <v>41564</v>
      </c>
    </row>
    <row r="659" spans="1:1">
      <c r="A659" s="62">
        <v>41565</v>
      </c>
    </row>
    <row r="660" spans="1:1">
      <c r="A660" s="62">
        <v>41566</v>
      </c>
    </row>
    <row r="661" spans="1:1">
      <c r="A661" s="62">
        <v>41567</v>
      </c>
    </row>
    <row r="662" spans="1:1">
      <c r="A662" s="62">
        <v>41568</v>
      </c>
    </row>
    <row r="663" spans="1:1">
      <c r="A663" s="62">
        <v>41569</v>
      </c>
    </row>
    <row r="664" spans="1:1">
      <c r="A664" s="62">
        <v>41570</v>
      </c>
    </row>
    <row r="665" spans="1:1">
      <c r="A665" s="62">
        <v>41571</v>
      </c>
    </row>
    <row r="666" spans="1:1">
      <c r="A666" s="62">
        <v>41572</v>
      </c>
    </row>
    <row r="667" spans="1:1">
      <c r="A667" s="62">
        <v>41573</v>
      </c>
    </row>
    <row r="668" spans="1:1">
      <c r="A668" s="62">
        <v>41574</v>
      </c>
    </row>
    <row r="669" spans="1:1">
      <c r="A669" s="62">
        <v>41575</v>
      </c>
    </row>
    <row r="670" spans="1:1">
      <c r="A670" s="62">
        <v>41576</v>
      </c>
    </row>
    <row r="671" spans="1:1">
      <c r="A671" s="62">
        <v>41577</v>
      </c>
    </row>
    <row r="672" spans="1:1">
      <c r="A672" s="62">
        <v>41578</v>
      </c>
    </row>
    <row r="673" spans="1:1">
      <c r="A673" s="62">
        <v>41579</v>
      </c>
    </row>
    <row r="674" spans="1:1">
      <c r="A674" s="62">
        <v>41580</v>
      </c>
    </row>
    <row r="675" spans="1:1">
      <c r="A675" s="62">
        <v>41581</v>
      </c>
    </row>
    <row r="676" spans="1:1">
      <c r="A676" s="62">
        <v>41582</v>
      </c>
    </row>
    <row r="677" spans="1:1">
      <c r="A677" s="62">
        <v>41583</v>
      </c>
    </row>
    <row r="678" spans="1:1">
      <c r="A678" s="62">
        <v>41584</v>
      </c>
    </row>
    <row r="679" spans="1:1">
      <c r="A679" s="62">
        <v>41585</v>
      </c>
    </row>
    <row r="680" spans="1:1">
      <c r="A680" s="62">
        <v>41586</v>
      </c>
    </row>
    <row r="681" spans="1:1">
      <c r="A681" s="62">
        <v>41587</v>
      </c>
    </row>
    <row r="682" spans="1:1">
      <c r="A682" s="62">
        <v>41588</v>
      </c>
    </row>
    <row r="683" spans="1:1">
      <c r="A683" s="62">
        <v>41589</v>
      </c>
    </row>
    <row r="684" spans="1:1">
      <c r="A684" s="62">
        <v>41590</v>
      </c>
    </row>
    <row r="685" spans="1:1">
      <c r="A685" s="62">
        <v>41591</v>
      </c>
    </row>
    <row r="686" spans="1:1">
      <c r="A686" s="62">
        <v>41592</v>
      </c>
    </row>
    <row r="687" spans="1:1">
      <c r="A687" s="62">
        <v>41593</v>
      </c>
    </row>
    <row r="688" spans="1:1">
      <c r="A688" s="62">
        <v>41594</v>
      </c>
    </row>
    <row r="689" spans="1:1">
      <c r="A689" s="62">
        <v>41595</v>
      </c>
    </row>
    <row r="690" spans="1:1">
      <c r="A690" s="62">
        <v>41596</v>
      </c>
    </row>
    <row r="691" spans="1:1">
      <c r="A691" s="62">
        <v>41597</v>
      </c>
    </row>
    <row r="692" spans="1:1">
      <c r="A692" s="62">
        <v>41598</v>
      </c>
    </row>
    <row r="693" spans="1:1">
      <c r="A693" s="62">
        <v>41599</v>
      </c>
    </row>
    <row r="694" spans="1:1">
      <c r="A694" s="62">
        <v>41600</v>
      </c>
    </row>
    <row r="695" spans="1:1">
      <c r="A695" s="62">
        <v>41601</v>
      </c>
    </row>
    <row r="696" spans="1:1">
      <c r="A696" s="62">
        <v>41602</v>
      </c>
    </row>
    <row r="697" spans="1:1">
      <c r="A697" s="62">
        <v>41603</v>
      </c>
    </row>
    <row r="698" spans="1:1">
      <c r="A698" s="62">
        <v>41604</v>
      </c>
    </row>
    <row r="699" spans="1:1">
      <c r="A699" s="62">
        <v>41605</v>
      </c>
    </row>
    <row r="700" spans="1:1">
      <c r="A700" s="62">
        <v>41606</v>
      </c>
    </row>
    <row r="701" spans="1:1">
      <c r="A701" s="62">
        <v>41607</v>
      </c>
    </row>
    <row r="702" spans="1:1">
      <c r="A702" s="62">
        <v>41608</v>
      </c>
    </row>
    <row r="703" spans="1:1">
      <c r="A703" s="62">
        <v>41609</v>
      </c>
    </row>
    <row r="704" spans="1:1">
      <c r="A704" s="62">
        <v>41610</v>
      </c>
    </row>
    <row r="705" spans="1:1">
      <c r="A705" s="62">
        <v>41611</v>
      </c>
    </row>
    <row r="706" spans="1:1">
      <c r="A706" s="62">
        <v>41612</v>
      </c>
    </row>
    <row r="707" spans="1:1">
      <c r="A707" s="62">
        <v>41613</v>
      </c>
    </row>
    <row r="708" spans="1:1">
      <c r="A708" s="62">
        <v>41614</v>
      </c>
    </row>
    <row r="709" spans="1:1">
      <c r="A709" s="62">
        <v>41615</v>
      </c>
    </row>
    <row r="710" spans="1:1">
      <c r="A710" s="62">
        <v>41616</v>
      </c>
    </row>
    <row r="711" spans="1:1">
      <c r="A711" s="62">
        <v>41617</v>
      </c>
    </row>
    <row r="712" spans="1:1">
      <c r="A712" s="62">
        <v>41618</v>
      </c>
    </row>
    <row r="713" spans="1:1">
      <c r="A713" s="62">
        <v>41619</v>
      </c>
    </row>
    <row r="714" spans="1:1">
      <c r="A714" s="62">
        <v>41620</v>
      </c>
    </row>
    <row r="715" spans="1:1">
      <c r="A715" s="62">
        <v>41621</v>
      </c>
    </row>
    <row r="716" spans="1:1">
      <c r="A716" s="62">
        <v>41622</v>
      </c>
    </row>
    <row r="717" spans="1:1">
      <c r="A717" s="62">
        <v>41623</v>
      </c>
    </row>
    <row r="718" spans="1:1">
      <c r="A718" s="62">
        <v>41624</v>
      </c>
    </row>
    <row r="719" spans="1:1">
      <c r="A719" s="62">
        <v>41625</v>
      </c>
    </row>
    <row r="720" spans="1:1">
      <c r="A720" s="62">
        <v>41626</v>
      </c>
    </row>
    <row r="721" spans="1:1">
      <c r="A721" s="62">
        <v>41627</v>
      </c>
    </row>
    <row r="722" spans="1:1">
      <c r="A722" s="62">
        <v>41628</v>
      </c>
    </row>
    <row r="723" spans="1:1">
      <c r="A723" s="62">
        <v>41629</v>
      </c>
    </row>
    <row r="724" spans="1:1">
      <c r="A724" s="62">
        <v>41630</v>
      </c>
    </row>
    <row r="725" spans="1:1">
      <c r="A725" s="62">
        <v>41631</v>
      </c>
    </row>
    <row r="726" spans="1:1">
      <c r="A726" s="62">
        <v>41632</v>
      </c>
    </row>
    <row r="727" spans="1:1">
      <c r="A727" s="62">
        <v>41633</v>
      </c>
    </row>
    <row r="728" spans="1:1">
      <c r="A728" s="62">
        <v>41634</v>
      </c>
    </row>
    <row r="729" spans="1:1">
      <c r="A729" s="62">
        <v>41635</v>
      </c>
    </row>
    <row r="730" spans="1:1">
      <c r="A730" s="62">
        <v>41636</v>
      </c>
    </row>
    <row r="731" spans="1:1">
      <c r="A731" s="62">
        <v>41637</v>
      </c>
    </row>
    <row r="732" spans="1:1">
      <c r="A732" s="62">
        <v>41638</v>
      </c>
    </row>
    <row r="733" spans="1:1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L46"/>
  <sheetViews>
    <sheetView showGridLines="0" topLeftCell="A4" zoomScaleSheetLayoutView="80" workbookViewId="0">
      <selection activeCell="H16" sqref="H16"/>
    </sheetView>
  </sheetViews>
  <sheetFormatPr defaultRowHeight="15"/>
  <cols>
    <col min="1" max="1" width="14.28515625" style="21" bestFit="1" customWidth="1"/>
    <col min="2" max="2" width="80" style="233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2" t="s">
        <v>255</v>
      </c>
      <c r="B1" s="229"/>
      <c r="C1" s="487" t="s">
        <v>97</v>
      </c>
      <c r="D1" s="487"/>
      <c r="E1" s="111"/>
    </row>
    <row r="2" spans="1:12" s="6" customFormat="1">
      <c r="A2" s="74" t="s">
        <v>128</v>
      </c>
      <c r="B2" s="229"/>
      <c r="C2" s="488" t="str">
        <f>'ფორმა N1'!L2</f>
        <v>10/22/17-11/12/17</v>
      </c>
      <c r="D2" s="488"/>
      <c r="E2" s="111"/>
    </row>
    <row r="3" spans="1:12" s="6" customFormat="1">
      <c r="A3" s="74"/>
      <c r="B3" s="229"/>
      <c r="C3" s="73"/>
      <c r="D3" s="73"/>
      <c r="E3" s="111"/>
    </row>
    <row r="4" spans="1:12" s="2" customFormat="1">
      <c r="A4" s="75" t="str">
        <f>'ფორმა N2'!A4</f>
        <v>ანგარიშვალდებული პირის დასახელება:</v>
      </c>
      <c r="B4" s="230"/>
      <c r="C4" s="74"/>
      <c r="D4" s="74"/>
      <c r="E4" s="106"/>
      <c r="L4" s="6"/>
    </row>
    <row r="5" spans="1:12" s="2" customFormat="1">
      <c r="A5" s="117" t="str">
        <f>'ფორმა N1'!A5</f>
        <v>დავით თარხან-მოურავი ირმა ინაშვილი საქართველოს პატრიოტთა ალიანსი</v>
      </c>
      <c r="B5" s="231"/>
      <c r="C5" s="59"/>
      <c r="D5" s="59"/>
      <c r="E5" s="106"/>
    </row>
    <row r="6" spans="1:12" s="2" customFormat="1">
      <c r="A6" s="75"/>
      <c r="B6" s="230"/>
      <c r="C6" s="74"/>
      <c r="D6" s="74"/>
      <c r="E6" s="106"/>
    </row>
    <row r="7" spans="1:12" s="6" customFormat="1" ht="18">
      <c r="A7" s="98"/>
      <c r="B7" s="110"/>
      <c r="C7" s="76"/>
      <c r="D7" s="76"/>
      <c r="E7" s="111"/>
    </row>
    <row r="8" spans="1:12" s="6" customFormat="1" ht="30">
      <c r="A8" s="104" t="s">
        <v>64</v>
      </c>
      <c r="B8" s="77" t="s">
        <v>232</v>
      </c>
      <c r="C8" s="77" t="s">
        <v>66</v>
      </c>
      <c r="D8" s="77" t="s">
        <v>67</v>
      </c>
      <c r="E8" s="111"/>
      <c r="F8" s="20"/>
    </row>
    <row r="9" spans="1:12" s="7" customFormat="1">
      <c r="A9" s="216">
        <v>1</v>
      </c>
      <c r="B9" s="216" t="s">
        <v>65</v>
      </c>
      <c r="C9" s="83">
        <f>SUM(C10,C26)</f>
        <v>25881.71</v>
      </c>
      <c r="D9" s="83">
        <f>SUM(D10,D26)</f>
        <v>25881.71</v>
      </c>
      <c r="E9" s="111"/>
    </row>
    <row r="10" spans="1:12" s="7" customFormat="1">
      <c r="A10" s="85">
        <v>1.1000000000000001</v>
      </c>
      <c r="B10" s="85" t="s">
        <v>69</v>
      </c>
      <c r="C10" s="83">
        <f>SUM(C11,C12,C16,C19,C25,C26)</f>
        <v>25881.71</v>
      </c>
      <c r="D10" s="83">
        <f>SUM(D11,D12,D16,D19,D24,D25)</f>
        <v>25881.71</v>
      </c>
      <c r="E10" s="111"/>
    </row>
    <row r="11" spans="1:12" s="9" customFormat="1" ht="18">
      <c r="A11" s="86" t="s">
        <v>30</v>
      </c>
      <c r="B11" s="86" t="s">
        <v>68</v>
      </c>
      <c r="C11" s="8"/>
      <c r="D11" s="8"/>
      <c r="E11" s="111"/>
    </row>
    <row r="12" spans="1:12" s="10" customFormat="1">
      <c r="A12" s="86" t="s">
        <v>31</v>
      </c>
      <c r="B12" s="86" t="s">
        <v>290</v>
      </c>
      <c r="C12" s="105">
        <f>SUM(C14:C15)</f>
        <v>0</v>
      </c>
      <c r="D12" s="105">
        <f>SUM(D14:D15)</f>
        <v>0</v>
      </c>
      <c r="E12" s="111"/>
    </row>
    <row r="13" spans="1:12" s="3" customFormat="1">
      <c r="A13" s="95" t="s">
        <v>70</v>
      </c>
      <c r="B13" s="95" t="s">
        <v>293</v>
      </c>
      <c r="C13" s="8"/>
      <c r="D13" s="8"/>
      <c r="E13" s="111"/>
    </row>
    <row r="14" spans="1:12" s="3" customFormat="1">
      <c r="A14" s="95" t="s">
        <v>437</v>
      </c>
      <c r="B14" s="95" t="s">
        <v>436</v>
      </c>
      <c r="C14" s="8"/>
      <c r="D14" s="8"/>
      <c r="E14" s="111"/>
    </row>
    <row r="15" spans="1:12" s="3" customFormat="1">
      <c r="A15" s="95" t="s">
        <v>438</v>
      </c>
      <c r="B15" s="95" t="s">
        <v>86</v>
      </c>
      <c r="C15" s="8"/>
      <c r="D15" s="8"/>
      <c r="E15" s="111"/>
    </row>
    <row r="16" spans="1:12" s="3" customFormat="1">
      <c r="A16" s="86" t="s">
        <v>71</v>
      </c>
      <c r="B16" s="86" t="s">
        <v>72</v>
      </c>
      <c r="C16" s="105">
        <f>SUM(C17:C18)</f>
        <v>17596</v>
      </c>
      <c r="D16" s="105">
        <f>SUM(D17:D18)</f>
        <v>17596</v>
      </c>
      <c r="E16" s="111"/>
    </row>
    <row r="17" spans="1:5" s="3" customFormat="1">
      <c r="A17" s="95" t="s">
        <v>73</v>
      </c>
      <c r="B17" s="95" t="s">
        <v>75</v>
      </c>
      <c r="C17" s="8">
        <v>3150</v>
      </c>
      <c r="D17" s="8">
        <v>3150</v>
      </c>
      <c r="E17" s="111"/>
    </row>
    <row r="18" spans="1:5" s="3" customFormat="1" ht="30">
      <c r="A18" s="95" t="s">
        <v>74</v>
      </c>
      <c r="B18" s="95" t="s">
        <v>98</v>
      </c>
      <c r="C18" s="8">
        <v>14446</v>
      </c>
      <c r="D18" s="8">
        <v>14446</v>
      </c>
      <c r="E18" s="111"/>
    </row>
    <row r="19" spans="1:5" s="3" customFormat="1">
      <c r="A19" s="86" t="s">
        <v>76</v>
      </c>
      <c r="B19" s="86" t="s">
        <v>371</v>
      </c>
      <c r="C19" s="105">
        <f>SUM(C20:C23)</f>
        <v>0</v>
      </c>
      <c r="D19" s="105">
        <f>SUM(D20:D23)</f>
        <v>0</v>
      </c>
      <c r="E19" s="111"/>
    </row>
    <row r="20" spans="1:5" s="3" customFormat="1">
      <c r="A20" s="95" t="s">
        <v>77</v>
      </c>
      <c r="B20" s="95" t="s">
        <v>78</v>
      </c>
      <c r="C20" s="8"/>
      <c r="D20" s="8"/>
      <c r="E20" s="111"/>
    </row>
    <row r="21" spans="1:5" s="3" customFormat="1" ht="30">
      <c r="A21" s="95" t="s">
        <v>81</v>
      </c>
      <c r="B21" s="95" t="s">
        <v>79</v>
      </c>
      <c r="C21" s="8"/>
      <c r="D21" s="8"/>
      <c r="E21" s="111"/>
    </row>
    <row r="22" spans="1:5" s="3" customFormat="1">
      <c r="A22" s="95" t="s">
        <v>82</v>
      </c>
      <c r="B22" s="95" t="s">
        <v>80</v>
      </c>
      <c r="C22" s="8"/>
      <c r="D22" s="8"/>
      <c r="E22" s="111"/>
    </row>
    <row r="23" spans="1:5" s="3" customFormat="1">
      <c r="A23" s="95" t="s">
        <v>83</v>
      </c>
      <c r="B23" s="95" t="s">
        <v>384</v>
      </c>
      <c r="C23" s="8"/>
      <c r="D23" s="8"/>
      <c r="E23" s="111"/>
    </row>
    <row r="24" spans="1:5" s="3" customFormat="1">
      <c r="A24" s="86" t="s">
        <v>84</v>
      </c>
      <c r="B24" s="86" t="s">
        <v>385</v>
      </c>
      <c r="C24" s="240"/>
      <c r="D24" s="8"/>
      <c r="E24" s="111"/>
    </row>
    <row r="25" spans="1:5" s="3" customFormat="1">
      <c r="A25" s="86" t="s">
        <v>234</v>
      </c>
      <c r="B25" s="86" t="s">
        <v>391</v>
      </c>
      <c r="C25" s="8">
        <v>8285.7099999999991</v>
      </c>
      <c r="D25" s="8">
        <v>8285.7099999999991</v>
      </c>
      <c r="E25" s="111"/>
    </row>
    <row r="26" spans="1:5">
      <c r="A26" s="85">
        <v>1.2</v>
      </c>
      <c r="B26" s="85" t="s">
        <v>85</v>
      </c>
      <c r="C26" s="83">
        <f>SUM(C27,C35)</f>
        <v>0</v>
      </c>
      <c r="D26" s="83">
        <f>SUM(D27,D35)</f>
        <v>0</v>
      </c>
      <c r="E26" s="111"/>
    </row>
    <row r="27" spans="1:5">
      <c r="A27" s="86" t="s">
        <v>32</v>
      </c>
      <c r="B27" s="86" t="s">
        <v>293</v>
      </c>
      <c r="C27" s="105">
        <f>SUM(C28:C30)</f>
        <v>0</v>
      </c>
      <c r="D27" s="105">
        <f>SUM(D28:D30)</f>
        <v>0</v>
      </c>
      <c r="E27" s="111"/>
    </row>
    <row r="28" spans="1:5">
      <c r="A28" s="224" t="s">
        <v>87</v>
      </c>
      <c r="B28" s="224" t="s">
        <v>291</v>
      </c>
      <c r="C28" s="8"/>
      <c r="D28" s="8"/>
      <c r="E28" s="111"/>
    </row>
    <row r="29" spans="1:5">
      <c r="A29" s="224" t="s">
        <v>88</v>
      </c>
      <c r="B29" s="224" t="s">
        <v>294</v>
      </c>
      <c r="C29" s="8"/>
      <c r="D29" s="8"/>
      <c r="E29" s="111"/>
    </row>
    <row r="30" spans="1:5">
      <c r="A30" s="224" t="s">
        <v>393</v>
      </c>
      <c r="B30" s="224" t="s">
        <v>292</v>
      </c>
      <c r="C30" s="8"/>
      <c r="D30" s="8"/>
      <c r="E30" s="111"/>
    </row>
    <row r="31" spans="1:5">
      <c r="A31" s="86" t="s">
        <v>33</v>
      </c>
      <c r="B31" s="86" t="s">
        <v>436</v>
      </c>
      <c r="C31" s="105">
        <f>SUM(C32:C34)</f>
        <v>0</v>
      </c>
      <c r="D31" s="105">
        <f>SUM(D32:D34)</f>
        <v>0</v>
      </c>
      <c r="E31" s="111"/>
    </row>
    <row r="32" spans="1:5">
      <c r="A32" s="224" t="s">
        <v>12</v>
      </c>
      <c r="B32" s="224" t="s">
        <v>439</v>
      </c>
      <c r="C32" s="8"/>
      <c r="D32" s="8"/>
      <c r="E32" s="111"/>
    </row>
    <row r="33" spans="1:9">
      <c r="A33" s="224" t="s">
        <v>13</v>
      </c>
      <c r="B33" s="224" t="s">
        <v>440</v>
      </c>
      <c r="C33" s="8"/>
      <c r="D33" s="8"/>
      <c r="E33" s="111"/>
    </row>
    <row r="34" spans="1:9">
      <c r="A34" s="224" t="s">
        <v>264</v>
      </c>
      <c r="B34" s="224" t="s">
        <v>441</v>
      </c>
      <c r="C34" s="8"/>
      <c r="D34" s="8"/>
      <c r="E34" s="111"/>
    </row>
    <row r="35" spans="1:9" s="23" customFormat="1">
      <c r="A35" s="86" t="s">
        <v>34</v>
      </c>
      <c r="B35" s="237" t="s">
        <v>390</v>
      </c>
      <c r="C35" s="8"/>
      <c r="D35" s="8"/>
    </row>
    <row r="36" spans="1:9" s="2" customFormat="1">
      <c r="A36" s="1"/>
      <c r="B36" s="232"/>
      <c r="E36" s="5"/>
    </row>
    <row r="37" spans="1:9" s="2" customFormat="1">
      <c r="B37" s="232"/>
      <c r="E37" s="5"/>
    </row>
    <row r="38" spans="1:9">
      <c r="A38" s="1"/>
    </row>
    <row r="39" spans="1:9">
      <c r="A39" s="2"/>
    </row>
    <row r="40" spans="1:9" s="2" customFormat="1">
      <c r="A40" s="67" t="s">
        <v>96</v>
      </c>
      <c r="B40" s="232"/>
      <c r="E40" s="5"/>
    </row>
    <row r="41" spans="1:9" s="2" customFormat="1">
      <c r="B41" s="232"/>
      <c r="E41"/>
      <c r="F41"/>
      <c r="G41"/>
      <c r="H41"/>
      <c r="I41"/>
    </row>
    <row r="42" spans="1:9" s="2" customFormat="1">
      <c r="B42" s="232"/>
      <c r="D42" s="12"/>
      <c r="E42"/>
      <c r="F42"/>
      <c r="G42"/>
      <c r="H42"/>
      <c r="I42"/>
    </row>
    <row r="43" spans="1:9" s="2" customFormat="1">
      <c r="A43"/>
      <c r="B43" s="234" t="s">
        <v>388</v>
      </c>
      <c r="D43" s="12"/>
      <c r="E43"/>
      <c r="F43"/>
      <c r="G43"/>
      <c r="H43"/>
      <c r="I43"/>
    </row>
    <row r="44" spans="1:9" s="2" customFormat="1">
      <c r="A44"/>
      <c r="B44" s="232" t="s">
        <v>253</v>
      </c>
      <c r="D44" s="12"/>
      <c r="E44"/>
      <c r="F44"/>
      <c r="G44"/>
      <c r="H44"/>
      <c r="I44"/>
    </row>
    <row r="45" spans="1:9" customFormat="1" ht="12.75">
      <c r="B45" s="235" t="s">
        <v>127</v>
      </c>
    </row>
    <row r="46" spans="1:9" customFormat="1" ht="12.75">
      <c r="B46" s="236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90"/>
  <sheetViews>
    <sheetView showGridLines="0" zoomScaleSheetLayoutView="80" workbookViewId="0">
      <selection activeCell="J12" sqref="J12"/>
    </sheetView>
  </sheetViews>
  <sheetFormatPr defaultRowHeight="15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2" t="s">
        <v>453</v>
      </c>
      <c r="B1" s="213"/>
      <c r="C1" s="487" t="s">
        <v>97</v>
      </c>
      <c r="D1" s="487"/>
      <c r="E1" s="89"/>
    </row>
    <row r="2" spans="1:5" s="6" customFormat="1">
      <c r="A2" s="389" t="s">
        <v>454</v>
      </c>
      <c r="B2" s="213"/>
      <c r="C2" s="486" t="str">
        <f>'ფორმა N1'!L2</f>
        <v>10/22/17-11/12/17</v>
      </c>
      <c r="D2" s="486"/>
      <c r="E2" s="89"/>
    </row>
    <row r="3" spans="1:5" s="6" customFormat="1">
      <c r="A3" s="389" t="s">
        <v>452</v>
      </c>
      <c r="B3" s="213"/>
      <c r="C3" s="214"/>
      <c r="D3" s="214"/>
      <c r="E3" s="89"/>
    </row>
    <row r="4" spans="1:5" s="6" customFormat="1">
      <c r="A4" s="74" t="s">
        <v>128</v>
      </c>
      <c r="B4" s="213"/>
      <c r="C4" s="214"/>
      <c r="D4" s="214"/>
      <c r="E4" s="89"/>
    </row>
    <row r="5" spans="1:5" s="6" customFormat="1">
      <c r="A5" s="74"/>
      <c r="B5" s="213"/>
      <c r="C5" s="214"/>
      <c r="D5" s="214"/>
      <c r="E5" s="89"/>
    </row>
    <row r="6" spans="1:5">
      <c r="A6" s="75" t="str">
        <f>'[1]ფორმა N2'!A4</f>
        <v>ანგარიშვალდებული პირის დასახელება:</v>
      </c>
      <c r="B6" s="75"/>
      <c r="C6" s="74"/>
      <c r="D6" s="74"/>
      <c r="E6" s="90"/>
    </row>
    <row r="7" spans="1:5">
      <c r="A7" s="215" t="str">
        <f>'ფორმა N1'!A5</f>
        <v>დავით თარხან-მოურავი ირმა ინაშვილი საქართველოს პატრიოტთა ალიანსი</v>
      </c>
      <c r="B7" s="78"/>
      <c r="C7" s="79"/>
      <c r="D7" s="79"/>
      <c r="E7" s="90"/>
    </row>
    <row r="8" spans="1:5">
      <c r="A8" s="75"/>
      <c r="B8" s="75"/>
      <c r="C8" s="74"/>
      <c r="D8" s="74"/>
      <c r="E8" s="90"/>
    </row>
    <row r="9" spans="1:5" s="6" customFormat="1">
      <c r="A9" s="213"/>
      <c r="B9" s="213"/>
      <c r="C9" s="76"/>
      <c r="D9" s="76"/>
      <c r="E9" s="89"/>
    </row>
    <row r="10" spans="1:5" s="6" customFormat="1" ht="30">
      <c r="A10" s="87" t="s">
        <v>64</v>
      </c>
      <c r="B10" s="88" t="s">
        <v>11</v>
      </c>
      <c r="C10" s="77" t="s">
        <v>10</v>
      </c>
      <c r="D10" s="77" t="s">
        <v>9</v>
      </c>
      <c r="E10" s="89"/>
    </row>
    <row r="11" spans="1:5" s="7" customFormat="1">
      <c r="A11" s="216">
        <v>1</v>
      </c>
      <c r="B11" s="216" t="s">
        <v>57</v>
      </c>
      <c r="C11" s="80">
        <f>SUM(C12,C16,C56,C59,C60,C61,C79)</f>
        <v>0</v>
      </c>
      <c r="D11" s="80">
        <f>SUM(D12,D16,D56,D59,D60,D61,D67,D75,D76)</f>
        <v>0</v>
      </c>
      <c r="E11" s="217"/>
    </row>
    <row r="12" spans="1:5" s="9" customFormat="1" ht="18">
      <c r="A12" s="85">
        <v>1.1000000000000001</v>
      </c>
      <c r="B12" s="85" t="s">
        <v>58</v>
      </c>
      <c r="C12" s="81">
        <f>SUM(C13:C14)</f>
        <v>0</v>
      </c>
      <c r="D12" s="81">
        <f>SUM(D13:D14)</f>
        <v>0</v>
      </c>
      <c r="E12" s="91"/>
    </row>
    <row r="13" spans="1:5" s="10" customFormat="1">
      <c r="A13" s="86" t="s">
        <v>30</v>
      </c>
      <c r="B13" s="86" t="s">
        <v>59</v>
      </c>
      <c r="C13" s="4"/>
      <c r="D13" s="4"/>
      <c r="E13" s="92"/>
    </row>
    <row r="14" spans="1:5" s="3" customFormat="1">
      <c r="A14" s="86" t="s">
        <v>31</v>
      </c>
      <c r="B14" s="86" t="s">
        <v>0</v>
      </c>
      <c r="C14" s="4"/>
      <c r="D14" s="4"/>
      <c r="E14" s="93"/>
    </row>
    <row r="15" spans="1:5" s="3" customFormat="1">
      <c r="A15" s="390" t="s">
        <v>455</v>
      </c>
      <c r="B15" s="391" t="s">
        <v>456</v>
      </c>
      <c r="C15" s="4"/>
      <c r="D15" s="4"/>
      <c r="E15" s="93"/>
    </row>
    <row r="16" spans="1:5" s="7" customFormat="1">
      <c r="A16" s="85">
        <v>1.2</v>
      </c>
      <c r="B16" s="85" t="s">
        <v>60</v>
      </c>
      <c r="C16" s="82">
        <f>SUM(C17,C20,C32,C33,C34,C35,C38,C39,C46:C50,C54,C55)</f>
        <v>0</v>
      </c>
      <c r="D16" s="82">
        <f>SUM(D17,D20,D32,D33,D34,D35,D38,D39,D46:D50,D54,D55)</f>
        <v>0</v>
      </c>
      <c r="E16" s="217"/>
    </row>
    <row r="17" spans="1:6" s="3" customFormat="1">
      <c r="A17" s="86" t="s">
        <v>32</v>
      </c>
      <c r="B17" s="86" t="s">
        <v>1</v>
      </c>
      <c r="C17" s="81">
        <f>SUM(C18:C19)</f>
        <v>0</v>
      </c>
      <c r="D17" s="81">
        <f>SUM(D18:D19)</f>
        <v>0</v>
      </c>
      <c r="E17" s="93"/>
    </row>
    <row r="18" spans="1:6" s="3" customFormat="1">
      <c r="A18" s="95" t="s">
        <v>87</v>
      </c>
      <c r="B18" s="95" t="s">
        <v>61</v>
      </c>
      <c r="C18" s="4"/>
      <c r="D18" s="218"/>
      <c r="E18" s="93"/>
    </row>
    <row r="19" spans="1:6" s="3" customFormat="1">
      <c r="A19" s="95" t="s">
        <v>88</v>
      </c>
      <c r="B19" s="95" t="s">
        <v>62</v>
      </c>
      <c r="C19" s="4"/>
      <c r="D19" s="218"/>
      <c r="E19" s="93"/>
    </row>
    <row r="20" spans="1:6" s="3" customFormat="1">
      <c r="A20" s="86" t="s">
        <v>33</v>
      </c>
      <c r="B20" s="86" t="s">
        <v>2</v>
      </c>
      <c r="C20" s="81">
        <f>SUM(C21:C26,C31)</f>
        <v>0</v>
      </c>
      <c r="D20" s="81">
        <f>SUM(D21:D26,D31)</f>
        <v>0</v>
      </c>
      <c r="E20" s="219"/>
      <c r="F20" s="220"/>
    </row>
    <row r="21" spans="1:6" s="223" customFormat="1" ht="30">
      <c r="A21" s="95" t="s">
        <v>12</v>
      </c>
      <c r="B21" s="95" t="s">
        <v>233</v>
      </c>
      <c r="C21" s="221"/>
      <c r="D21" s="38"/>
      <c r="E21" s="222"/>
    </row>
    <row r="22" spans="1:6" s="223" customFormat="1">
      <c r="A22" s="95" t="s">
        <v>13</v>
      </c>
      <c r="B22" s="95" t="s">
        <v>14</v>
      </c>
      <c r="C22" s="221"/>
      <c r="D22" s="39"/>
      <c r="E22" s="222"/>
    </row>
    <row r="23" spans="1:6" s="223" customFormat="1" ht="30">
      <c r="A23" s="95" t="s">
        <v>264</v>
      </c>
      <c r="B23" s="95" t="s">
        <v>22</v>
      </c>
      <c r="C23" s="221"/>
      <c r="D23" s="40"/>
      <c r="E23" s="222"/>
    </row>
    <row r="24" spans="1:6" s="223" customFormat="1" ht="16.5" customHeight="1">
      <c r="A24" s="95" t="s">
        <v>265</v>
      </c>
      <c r="B24" s="95" t="s">
        <v>15</v>
      </c>
      <c r="C24" s="221"/>
      <c r="D24" s="40"/>
      <c r="E24" s="222"/>
    </row>
    <row r="25" spans="1:6" s="223" customFormat="1" ht="16.5" customHeight="1">
      <c r="A25" s="95" t="s">
        <v>266</v>
      </c>
      <c r="B25" s="95" t="s">
        <v>16</v>
      </c>
      <c r="C25" s="221"/>
      <c r="D25" s="40"/>
      <c r="E25" s="222"/>
    </row>
    <row r="26" spans="1:6" s="223" customFormat="1" ht="16.5" customHeight="1">
      <c r="A26" s="95" t="s">
        <v>267</v>
      </c>
      <c r="B26" s="95" t="s">
        <v>17</v>
      </c>
      <c r="C26" s="81">
        <f>SUM(C27:C30)</f>
        <v>0</v>
      </c>
      <c r="D26" s="81">
        <f>SUM(D27:D30)</f>
        <v>0</v>
      </c>
      <c r="E26" s="222"/>
    </row>
    <row r="27" spans="1:6" s="223" customFormat="1" ht="16.5" customHeight="1">
      <c r="A27" s="224" t="s">
        <v>268</v>
      </c>
      <c r="B27" s="224" t="s">
        <v>18</v>
      </c>
      <c r="C27" s="221"/>
      <c r="D27" s="40"/>
      <c r="E27" s="222"/>
    </row>
    <row r="28" spans="1:6" s="223" customFormat="1" ht="16.5" customHeight="1">
      <c r="A28" s="224" t="s">
        <v>269</v>
      </c>
      <c r="B28" s="224" t="s">
        <v>19</v>
      </c>
      <c r="C28" s="221"/>
      <c r="D28" s="40"/>
      <c r="E28" s="222"/>
    </row>
    <row r="29" spans="1:6" s="223" customFormat="1" ht="16.5" customHeight="1">
      <c r="A29" s="224" t="s">
        <v>270</v>
      </c>
      <c r="B29" s="224" t="s">
        <v>20</v>
      </c>
      <c r="C29" s="221"/>
      <c r="D29" s="40"/>
      <c r="E29" s="222"/>
    </row>
    <row r="30" spans="1:6" s="223" customFormat="1" ht="16.5" customHeight="1">
      <c r="A30" s="224" t="s">
        <v>271</v>
      </c>
      <c r="B30" s="224" t="s">
        <v>23</v>
      </c>
      <c r="C30" s="221"/>
      <c r="D30" s="41"/>
      <c r="E30" s="222"/>
    </row>
    <row r="31" spans="1:6" s="223" customFormat="1" ht="16.5" customHeight="1">
      <c r="A31" s="95" t="s">
        <v>272</v>
      </c>
      <c r="B31" s="95" t="s">
        <v>21</v>
      </c>
      <c r="C31" s="221"/>
      <c r="D31" s="41"/>
      <c r="E31" s="222"/>
    </row>
    <row r="32" spans="1:6" s="3" customFormat="1" ht="16.5" customHeight="1">
      <c r="A32" s="86" t="s">
        <v>34</v>
      </c>
      <c r="B32" s="86" t="s">
        <v>3</v>
      </c>
      <c r="C32" s="4"/>
      <c r="D32" s="218"/>
      <c r="E32" s="219"/>
    </row>
    <row r="33" spans="1:5" s="3" customFormat="1" ht="16.5" customHeight="1">
      <c r="A33" s="86" t="s">
        <v>35</v>
      </c>
      <c r="B33" s="86" t="s">
        <v>4</v>
      </c>
      <c r="C33" s="4"/>
      <c r="D33" s="218"/>
      <c r="E33" s="93"/>
    </row>
    <row r="34" spans="1:5" s="3" customFormat="1" ht="16.5" customHeight="1">
      <c r="A34" s="86" t="s">
        <v>36</v>
      </c>
      <c r="B34" s="86" t="s">
        <v>5</v>
      </c>
      <c r="C34" s="4"/>
      <c r="D34" s="218"/>
      <c r="E34" s="93"/>
    </row>
    <row r="35" spans="1:5" s="3" customFormat="1">
      <c r="A35" s="86" t="s">
        <v>37</v>
      </c>
      <c r="B35" s="86" t="s">
        <v>63</v>
      </c>
      <c r="C35" s="81">
        <f>SUM(C36:C37)</f>
        <v>0</v>
      </c>
      <c r="D35" s="81">
        <f>SUM(D36:D37)</f>
        <v>0</v>
      </c>
      <c r="E35" s="93"/>
    </row>
    <row r="36" spans="1:5" s="3" customFormat="1" ht="16.5" customHeight="1">
      <c r="A36" s="95" t="s">
        <v>273</v>
      </c>
      <c r="B36" s="95" t="s">
        <v>56</v>
      </c>
      <c r="C36" s="4"/>
      <c r="D36" s="218"/>
      <c r="E36" s="93"/>
    </row>
    <row r="37" spans="1:5" s="3" customFormat="1" ht="16.5" customHeight="1">
      <c r="A37" s="95" t="s">
        <v>274</v>
      </c>
      <c r="B37" s="95" t="s">
        <v>55</v>
      </c>
      <c r="C37" s="4"/>
      <c r="D37" s="218"/>
      <c r="E37" s="93"/>
    </row>
    <row r="38" spans="1:5" s="3" customFormat="1" ht="16.5" customHeight="1">
      <c r="A38" s="86" t="s">
        <v>38</v>
      </c>
      <c r="B38" s="86" t="s">
        <v>49</v>
      </c>
      <c r="C38" s="4"/>
      <c r="D38" s="218"/>
      <c r="E38" s="93"/>
    </row>
    <row r="39" spans="1:5" s="3" customFormat="1" ht="16.5" customHeight="1">
      <c r="A39" s="86" t="s">
        <v>39</v>
      </c>
      <c r="B39" s="86" t="s">
        <v>363</v>
      </c>
      <c r="C39" s="81">
        <f>SUM(C40:C45)</f>
        <v>0</v>
      </c>
      <c r="D39" s="81">
        <f>SUM(D40:D45)</f>
        <v>0</v>
      </c>
      <c r="E39" s="93"/>
    </row>
    <row r="40" spans="1:5" s="3" customFormat="1" ht="16.5" customHeight="1">
      <c r="A40" s="17" t="s">
        <v>323</v>
      </c>
      <c r="B40" s="17" t="s">
        <v>327</v>
      </c>
      <c r="C40" s="4"/>
      <c r="D40" s="218"/>
      <c r="E40" s="93"/>
    </row>
    <row r="41" spans="1:5" s="3" customFormat="1" ht="16.5" customHeight="1">
      <c r="A41" s="17" t="s">
        <v>324</v>
      </c>
      <c r="B41" s="17" t="s">
        <v>328</v>
      </c>
      <c r="C41" s="4"/>
      <c r="D41" s="218"/>
      <c r="E41" s="93"/>
    </row>
    <row r="42" spans="1:5" s="3" customFormat="1" ht="16.5" customHeight="1">
      <c r="A42" s="17" t="s">
        <v>325</v>
      </c>
      <c r="B42" s="17" t="s">
        <v>331</v>
      </c>
      <c r="C42" s="4"/>
      <c r="D42" s="218"/>
      <c r="E42" s="93"/>
    </row>
    <row r="43" spans="1:5" s="3" customFormat="1" ht="16.5" customHeight="1">
      <c r="A43" s="17" t="s">
        <v>330</v>
      </c>
      <c r="B43" s="17" t="s">
        <v>332</v>
      </c>
      <c r="C43" s="4"/>
      <c r="D43" s="218"/>
      <c r="E43" s="93"/>
    </row>
    <row r="44" spans="1:5" s="3" customFormat="1" ht="16.5" customHeight="1">
      <c r="A44" s="17" t="s">
        <v>333</v>
      </c>
      <c r="B44" s="17" t="s">
        <v>429</v>
      </c>
      <c r="C44" s="4"/>
      <c r="D44" s="218"/>
      <c r="E44" s="93"/>
    </row>
    <row r="45" spans="1:5" s="3" customFormat="1" ht="16.5" customHeight="1">
      <c r="A45" s="17" t="s">
        <v>430</v>
      </c>
      <c r="B45" s="17" t="s">
        <v>329</v>
      </c>
      <c r="C45" s="4"/>
      <c r="D45" s="218"/>
      <c r="E45" s="93"/>
    </row>
    <row r="46" spans="1:5" s="3" customFormat="1" ht="30">
      <c r="A46" s="86" t="s">
        <v>40</v>
      </c>
      <c r="B46" s="86" t="s">
        <v>28</v>
      </c>
      <c r="C46" s="4"/>
      <c r="D46" s="218"/>
      <c r="E46" s="93"/>
    </row>
    <row r="47" spans="1:5" s="3" customFormat="1" ht="16.5" customHeight="1">
      <c r="A47" s="86" t="s">
        <v>41</v>
      </c>
      <c r="B47" s="86" t="s">
        <v>24</v>
      </c>
      <c r="C47" s="4"/>
      <c r="D47" s="218"/>
      <c r="E47" s="93"/>
    </row>
    <row r="48" spans="1:5" s="3" customFormat="1" ht="16.5" customHeight="1">
      <c r="A48" s="86" t="s">
        <v>42</v>
      </c>
      <c r="B48" s="86" t="s">
        <v>25</v>
      </c>
      <c r="C48" s="4"/>
      <c r="D48" s="218"/>
      <c r="E48" s="93"/>
    </row>
    <row r="49" spans="1:6" s="3" customFormat="1" ht="16.5" customHeight="1">
      <c r="A49" s="86" t="s">
        <v>43</v>
      </c>
      <c r="B49" s="86" t="s">
        <v>26</v>
      </c>
      <c r="C49" s="4"/>
      <c r="D49" s="218"/>
      <c r="E49" s="93"/>
    </row>
    <row r="50" spans="1:6" s="3" customFormat="1" ht="16.5" customHeight="1">
      <c r="A50" s="86" t="s">
        <v>44</v>
      </c>
      <c r="B50" s="86" t="s">
        <v>364</v>
      </c>
      <c r="C50" s="81">
        <f>SUM(C51:C53)</f>
        <v>0</v>
      </c>
      <c r="D50" s="81">
        <f>SUM(D51:D53)</f>
        <v>0</v>
      </c>
      <c r="E50" s="93"/>
    </row>
    <row r="51" spans="1:6" s="3" customFormat="1" ht="16.5" customHeight="1">
      <c r="A51" s="95" t="s">
        <v>338</v>
      </c>
      <c r="B51" s="95" t="s">
        <v>341</v>
      </c>
      <c r="C51" s="4"/>
      <c r="D51" s="218"/>
      <c r="E51" s="93"/>
    </row>
    <row r="52" spans="1:6" s="3" customFormat="1" ht="16.5" customHeight="1">
      <c r="A52" s="95" t="s">
        <v>339</v>
      </c>
      <c r="B52" s="95" t="s">
        <v>340</v>
      </c>
      <c r="C52" s="4"/>
      <c r="D52" s="218"/>
      <c r="E52" s="93"/>
    </row>
    <row r="53" spans="1:6" s="3" customFormat="1" ht="16.5" customHeight="1">
      <c r="A53" s="95" t="s">
        <v>342</v>
      </c>
      <c r="B53" s="95" t="s">
        <v>343</v>
      </c>
      <c r="C53" s="4"/>
      <c r="D53" s="218"/>
      <c r="E53" s="93"/>
    </row>
    <row r="54" spans="1:6" s="3" customFormat="1">
      <c r="A54" s="86" t="s">
        <v>45</v>
      </c>
      <c r="B54" s="86" t="s">
        <v>29</v>
      </c>
      <c r="C54" s="4"/>
      <c r="D54" s="218"/>
      <c r="E54" s="93"/>
    </row>
    <row r="55" spans="1:6" s="3" customFormat="1" ht="16.5" customHeight="1">
      <c r="A55" s="86" t="s">
        <v>46</v>
      </c>
      <c r="B55" s="86" t="s">
        <v>6</v>
      </c>
      <c r="C55" s="4"/>
      <c r="D55" s="218"/>
      <c r="E55" s="219"/>
      <c r="F55" s="220"/>
    </row>
    <row r="56" spans="1:6" s="3" customFormat="1" ht="30">
      <c r="A56" s="85">
        <v>1.3</v>
      </c>
      <c r="B56" s="85" t="s">
        <v>368</v>
      </c>
      <c r="C56" s="82">
        <f>SUM(C57:C58)</f>
        <v>0</v>
      </c>
      <c r="D56" s="82">
        <f>SUM(D57:D58)</f>
        <v>0</v>
      </c>
      <c r="E56" s="219"/>
      <c r="F56" s="220"/>
    </row>
    <row r="57" spans="1:6" s="3" customFormat="1" ht="30">
      <c r="A57" s="86" t="s">
        <v>50</v>
      </c>
      <c r="B57" s="86" t="s">
        <v>48</v>
      </c>
      <c r="C57" s="4"/>
      <c r="D57" s="218"/>
      <c r="E57" s="219"/>
      <c r="F57" s="220"/>
    </row>
    <row r="58" spans="1:6" s="3" customFormat="1" ht="16.5" customHeight="1">
      <c r="A58" s="86" t="s">
        <v>51</v>
      </c>
      <c r="B58" s="86" t="s">
        <v>47</v>
      </c>
      <c r="C58" s="4"/>
      <c r="D58" s="218"/>
      <c r="E58" s="219"/>
      <c r="F58" s="220"/>
    </row>
    <row r="59" spans="1:6" s="3" customFormat="1">
      <c r="A59" s="85">
        <v>1.4</v>
      </c>
      <c r="B59" s="85" t="s">
        <v>370</v>
      </c>
      <c r="C59" s="4"/>
      <c r="D59" s="218"/>
      <c r="E59" s="219"/>
      <c r="F59" s="220"/>
    </row>
    <row r="60" spans="1:6" s="223" customFormat="1">
      <c r="A60" s="85">
        <v>1.5</v>
      </c>
      <c r="B60" s="85" t="s">
        <v>7</v>
      </c>
      <c r="C60" s="221"/>
      <c r="D60" s="40"/>
      <c r="E60" s="222"/>
    </row>
    <row r="61" spans="1:6" s="223" customFormat="1">
      <c r="A61" s="85">
        <v>1.6</v>
      </c>
      <c r="B61" s="45" t="s">
        <v>8</v>
      </c>
      <c r="C61" s="83">
        <f>SUM(C62:C66)</f>
        <v>0</v>
      </c>
      <c r="D61" s="84">
        <f>SUM(D62:D66)</f>
        <v>0</v>
      </c>
      <c r="E61" s="222"/>
    </row>
    <row r="62" spans="1:6" s="223" customFormat="1">
      <c r="A62" s="86" t="s">
        <v>280</v>
      </c>
      <c r="B62" s="46" t="s">
        <v>52</v>
      </c>
      <c r="C62" s="221"/>
      <c r="D62" s="40"/>
      <c r="E62" s="222"/>
    </row>
    <row r="63" spans="1:6" s="223" customFormat="1" ht="30">
      <c r="A63" s="86" t="s">
        <v>281</v>
      </c>
      <c r="B63" s="46" t="s">
        <v>54</v>
      </c>
      <c r="C63" s="221"/>
      <c r="D63" s="40"/>
      <c r="E63" s="222"/>
    </row>
    <row r="64" spans="1:6" s="223" customFormat="1">
      <c r="A64" s="86" t="s">
        <v>282</v>
      </c>
      <c r="B64" s="46" t="s">
        <v>53</v>
      </c>
      <c r="C64" s="40"/>
      <c r="D64" s="40"/>
      <c r="E64" s="222"/>
    </row>
    <row r="65" spans="1:5" s="223" customFormat="1">
      <c r="A65" s="86" t="s">
        <v>283</v>
      </c>
      <c r="B65" s="46" t="s">
        <v>27</v>
      </c>
      <c r="C65" s="221"/>
      <c r="D65" s="40"/>
      <c r="E65" s="222"/>
    </row>
    <row r="66" spans="1:5" s="223" customFormat="1">
      <c r="A66" s="86" t="s">
        <v>309</v>
      </c>
      <c r="B66" s="46" t="s">
        <v>310</v>
      </c>
      <c r="C66" s="221"/>
      <c r="D66" s="40"/>
      <c r="E66" s="222"/>
    </row>
    <row r="67" spans="1:5">
      <c r="A67" s="216">
        <v>2</v>
      </c>
      <c r="B67" s="216" t="s">
        <v>365</v>
      </c>
      <c r="C67" s="225"/>
      <c r="D67" s="83">
        <f>SUM(D68:D74)</f>
        <v>0</v>
      </c>
      <c r="E67" s="94"/>
    </row>
    <row r="68" spans="1:5">
      <c r="A68" s="96">
        <v>2.1</v>
      </c>
      <c r="B68" s="226" t="s">
        <v>89</v>
      </c>
      <c r="C68" s="227"/>
      <c r="D68" s="22"/>
      <c r="E68" s="94"/>
    </row>
    <row r="69" spans="1:5">
      <c r="A69" s="96">
        <v>2.2000000000000002</v>
      </c>
      <c r="B69" s="226" t="s">
        <v>366</v>
      </c>
      <c r="C69" s="227"/>
      <c r="D69" s="22"/>
      <c r="E69" s="94"/>
    </row>
    <row r="70" spans="1:5">
      <c r="A70" s="96">
        <v>2.2999999999999998</v>
      </c>
      <c r="B70" s="226" t="s">
        <v>93</v>
      </c>
      <c r="C70" s="227"/>
      <c r="D70" s="22"/>
      <c r="E70" s="94"/>
    </row>
    <row r="71" spans="1:5">
      <c r="A71" s="96">
        <v>2.4</v>
      </c>
      <c r="B71" s="226" t="s">
        <v>92</v>
      </c>
      <c r="C71" s="227"/>
      <c r="D71" s="22"/>
      <c r="E71" s="94"/>
    </row>
    <row r="72" spans="1:5">
      <c r="A72" s="96">
        <v>2.5</v>
      </c>
      <c r="B72" s="226" t="s">
        <v>367</v>
      </c>
      <c r="C72" s="227"/>
      <c r="D72" s="22"/>
      <c r="E72" s="94"/>
    </row>
    <row r="73" spans="1:5">
      <c r="A73" s="96">
        <v>2.6</v>
      </c>
      <c r="B73" s="226" t="s">
        <v>90</v>
      </c>
      <c r="C73" s="227"/>
      <c r="D73" s="22"/>
      <c r="E73" s="94"/>
    </row>
    <row r="74" spans="1:5">
      <c r="A74" s="96">
        <v>2.7</v>
      </c>
      <c r="B74" s="226" t="s">
        <v>91</v>
      </c>
      <c r="C74" s="228"/>
      <c r="D74" s="22"/>
      <c r="E74" s="94"/>
    </row>
    <row r="75" spans="1:5">
      <c r="A75" s="216">
        <v>3</v>
      </c>
      <c r="B75" s="216" t="s">
        <v>389</v>
      </c>
      <c r="C75" s="83"/>
      <c r="D75" s="22"/>
      <c r="E75" s="94"/>
    </row>
    <row r="76" spans="1:5">
      <c r="A76" s="216">
        <v>4</v>
      </c>
      <c r="B76" s="216" t="s">
        <v>235</v>
      </c>
      <c r="C76" s="83"/>
      <c r="D76" s="83">
        <f>SUM(D77:D78)</f>
        <v>0</v>
      </c>
      <c r="E76" s="94"/>
    </row>
    <row r="77" spans="1:5">
      <c r="A77" s="96">
        <v>4.0999999999999996</v>
      </c>
      <c r="B77" s="96" t="s">
        <v>236</v>
      </c>
      <c r="C77" s="227"/>
      <c r="D77" s="8"/>
      <c r="E77" s="94"/>
    </row>
    <row r="78" spans="1:5">
      <c r="A78" s="96">
        <v>4.2</v>
      </c>
      <c r="B78" s="96" t="s">
        <v>237</v>
      </c>
      <c r="C78" s="228"/>
      <c r="D78" s="8"/>
      <c r="E78" s="94"/>
    </row>
    <row r="79" spans="1:5">
      <c r="A79" s="216">
        <v>5</v>
      </c>
      <c r="B79" s="216" t="s">
        <v>262</v>
      </c>
      <c r="C79" s="242"/>
      <c r="D79" s="228"/>
      <c r="E79" s="94"/>
    </row>
    <row r="80" spans="1:5">
      <c r="B80" s="44"/>
    </row>
    <row r="81" spans="1:9">
      <c r="A81" s="489" t="s">
        <v>431</v>
      </c>
      <c r="B81" s="489"/>
      <c r="C81" s="489"/>
      <c r="D81" s="489"/>
      <c r="E81" s="5"/>
    </row>
    <row r="82" spans="1:9">
      <c r="B82" s="44"/>
    </row>
    <row r="83" spans="1:9" s="23" customFormat="1" ht="12.75"/>
    <row r="84" spans="1:9">
      <c r="A84" s="67" t="s">
        <v>96</v>
      </c>
      <c r="E84" s="5"/>
    </row>
    <row r="85" spans="1:9">
      <c r="E85"/>
      <c r="F85"/>
      <c r="G85"/>
      <c r="H85"/>
      <c r="I85"/>
    </row>
    <row r="86" spans="1:9">
      <c r="D86" s="12"/>
      <c r="E86"/>
      <c r="F86"/>
      <c r="G86"/>
      <c r="H86"/>
      <c r="I86"/>
    </row>
    <row r="87" spans="1:9">
      <c r="A87"/>
      <c r="B87" s="67" t="s">
        <v>386</v>
      </c>
      <c r="D87" s="12"/>
      <c r="E87"/>
      <c r="F87"/>
      <c r="G87"/>
      <c r="H87"/>
      <c r="I87"/>
    </row>
    <row r="88" spans="1:9">
      <c r="A88"/>
      <c r="B88" s="2" t="s">
        <v>387</v>
      </c>
      <c r="D88" s="12"/>
      <c r="E88"/>
      <c r="F88"/>
      <c r="G88"/>
      <c r="H88"/>
      <c r="I88"/>
    </row>
    <row r="89" spans="1:9" customFormat="1" ht="12.75">
      <c r="B89" s="64" t="s">
        <v>127</v>
      </c>
    </row>
    <row r="90" spans="1:9" s="23" customFormat="1" ht="12.75"/>
  </sheetData>
  <mergeCells count="3">
    <mergeCell ref="C1:D1"/>
    <mergeCell ref="C2:D2"/>
    <mergeCell ref="A81:D81"/>
  </mergeCells>
  <pageMargins left="0.196850393700787" right="0.196850393700787" top="0.196850393700787" bottom="0.196850393700787" header="0.15748031496063" footer="0.15748031496063"/>
  <pageSetup paperSize="9" scale="84" fitToHeight="2" orientation="portrait" r:id="rId1"/>
  <headerFooter alignWithMargins="0"/>
  <rowBreaks count="1" manualBreakCount="1">
    <brk id="55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9"/>
  <sheetViews>
    <sheetView showGridLines="0" zoomScaleSheetLayoutView="80" workbookViewId="0">
      <selection activeCell="D11" sqref="D11:D13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8">
      <c r="A1" s="72" t="s">
        <v>285</v>
      </c>
      <c r="B1" s="112"/>
      <c r="C1" s="487" t="s">
        <v>97</v>
      </c>
      <c r="D1" s="487"/>
      <c r="E1" s="146"/>
    </row>
    <row r="2" spans="1:8">
      <c r="A2" s="74" t="s">
        <v>128</v>
      </c>
      <c r="B2" s="112"/>
      <c r="C2" s="486" t="str">
        <f>'ფორმა N1'!L2</f>
        <v>10/22/17-11/12/17</v>
      </c>
      <c r="D2" s="486"/>
      <c r="E2" s="146"/>
    </row>
    <row r="3" spans="1:8">
      <c r="A3" s="74"/>
      <c r="B3" s="112"/>
      <c r="C3" s="333"/>
      <c r="D3" s="333"/>
      <c r="E3" s="146"/>
    </row>
    <row r="4" spans="1:8" s="2" customFormat="1">
      <c r="A4" s="75" t="s">
        <v>257</v>
      </c>
      <c r="B4" s="75"/>
      <c r="C4" s="74"/>
      <c r="D4" s="74"/>
      <c r="E4" s="106"/>
      <c r="H4" s="21"/>
    </row>
    <row r="5" spans="1:8" s="2" customFormat="1">
      <c r="A5" s="117" t="str">
        <f>'ფორმა N1'!A5</f>
        <v>დავით თარხან-მოურავი ირმა ინაშვილი საქართველოს პატრიოტთა ალიანსი</v>
      </c>
      <c r="B5" s="109"/>
      <c r="C5" s="59"/>
      <c r="D5" s="59"/>
      <c r="E5" s="106"/>
    </row>
    <row r="6" spans="1:8" s="2" customFormat="1">
      <c r="A6" s="75"/>
      <c r="B6" s="75"/>
      <c r="C6" s="74"/>
      <c r="D6" s="74"/>
      <c r="E6" s="106"/>
    </row>
    <row r="7" spans="1:8" s="6" customFormat="1">
      <c r="A7" s="332"/>
      <c r="B7" s="332"/>
      <c r="C7" s="76"/>
      <c r="D7" s="76"/>
      <c r="E7" s="147"/>
    </row>
    <row r="8" spans="1:8" s="6" customFormat="1" ht="30">
      <c r="A8" s="104" t="s">
        <v>64</v>
      </c>
      <c r="B8" s="77" t="s">
        <v>11</v>
      </c>
      <c r="C8" s="77" t="s">
        <v>10</v>
      </c>
      <c r="D8" s="77" t="s">
        <v>9</v>
      </c>
      <c r="E8" s="147"/>
    </row>
    <row r="9" spans="1:8" s="9" customFormat="1" ht="18">
      <c r="A9" s="13">
        <v>1</v>
      </c>
      <c r="B9" s="13" t="s">
        <v>57</v>
      </c>
      <c r="C9" s="80">
        <f>SUM(C10,C14,C54,C57,C58,C59,C76)</f>
        <v>348252.38</v>
      </c>
      <c r="D9" s="80">
        <f>SUM(D10,D14,D54,D57,D58,D59,D65,D72,D73)</f>
        <v>289265.66000000003</v>
      </c>
      <c r="E9" s="148"/>
    </row>
    <row r="10" spans="1:8" s="9" customFormat="1" ht="18">
      <c r="A10" s="14">
        <v>1.1000000000000001</v>
      </c>
      <c r="B10" s="14" t="s">
        <v>58</v>
      </c>
      <c r="C10" s="82">
        <f>C11+C12+C13</f>
        <v>294750</v>
      </c>
      <c r="D10" s="82">
        <f>D11+D12+D13</f>
        <v>235800</v>
      </c>
      <c r="E10" s="148"/>
    </row>
    <row r="11" spans="1:8" s="9" customFormat="1" ht="16.5" customHeight="1">
      <c r="A11" s="16" t="s">
        <v>30</v>
      </c>
      <c r="B11" s="16" t="s">
        <v>59</v>
      </c>
      <c r="C11" s="33">
        <v>600</v>
      </c>
      <c r="D11" s="34">
        <v>480</v>
      </c>
      <c r="E11" s="148"/>
    </row>
    <row r="12" spans="1:8" ht="16.5" customHeight="1">
      <c r="A12" s="16" t="s">
        <v>31</v>
      </c>
      <c r="B12" s="16" t="s">
        <v>0</v>
      </c>
      <c r="C12" s="33"/>
      <c r="D12" s="34"/>
      <c r="E12" s="146"/>
    </row>
    <row r="13" spans="1:8" ht="16.5" customHeight="1">
      <c r="A13" s="390" t="s">
        <v>455</v>
      </c>
      <c r="B13" s="391" t="s">
        <v>456</v>
      </c>
      <c r="C13" s="473">
        <v>294150</v>
      </c>
      <c r="D13" s="9">
        <v>235320</v>
      </c>
      <c r="E13" s="146"/>
    </row>
    <row r="14" spans="1:8">
      <c r="A14" s="14">
        <v>1.2</v>
      </c>
      <c r="B14" s="14" t="s">
        <v>60</v>
      </c>
      <c r="C14" s="82">
        <f>SUM(C15,C18,C30:C33,C36,C37,C44,C45,C46,C47,C48,C52,C53)</f>
        <v>53502.380000000005</v>
      </c>
      <c r="D14" s="82">
        <f>SUM(D15,D18,D30:D33,D36,D37,D44,D45,D46,D47,D48,D52,D53)</f>
        <v>53465.66</v>
      </c>
      <c r="E14" s="146"/>
    </row>
    <row r="15" spans="1:8">
      <c r="A15" s="16" t="s">
        <v>32</v>
      </c>
      <c r="B15" s="16" t="s">
        <v>1</v>
      </c>
      <c r="C15" s="81">
        <f>SUM(C16:C17)</f>
        <v>0</v>
      </c>
      <c r="D15" s="81">
        <f>SUM(D16:D17)</f>
        <v>0</v>
      </c>
      <c r="E15" s="146"/>
    </row>
    <row r="16" spans="1:8" ht="17.25" customHeight="1">
      <c r="A16" s="17" t="s">
        <v>87</v>
      </c>
      <c r="B16" s="17" t="s">
        <v>61</v>
      </c>
      <c r="C16" s="35"/>
      <c r="D16" s="36"/>
      <c r="E16" s="146"/>
    </row>
    <row r="17" spans="1:5" ht="17.25" customHeight="1">
      <c r="A17" s="17" t="s">
        <v>88</v>
      </c>
      <c r="B17" s="17" t="s">
        <v>62</v>
      </c>
      <c r="C17" s="35"/>
      <c r="D17" s="36"/>
      <c r="E17" s="146"/>
    </row>
    <row r="18" spans="1:5">
      <c r="A18" s="16" t="s">
        <v>33</v>
      </c>
      <c r="B18" s="16" t="s">
        <v>2</v>
      </c>
      <c r="C18" s="81">
        <f>SUM(C19:C24,C29)</f>
        <v>1784.73</v>
      </c>
      <c r="D18" s="81">
        <f>SUM(D19:D24,D29)</f>
        <v>1784.73</v>
      </c>
      <c r="E18" s="146"/>
    </row>
    <row r="19" spans="1:5" ht="30">
      <c r="A19" s="17" t="s">
        <v>12</v>
      </c>
      <c r="B19" s="17" t="s">
        <v>233</v>
      </c>
      <c r="C19" s="37">
        <v>202.92</v>
      </c>
      <c r="D19" s="38">
        <v>202.92</v>
      </c>
      <c r="E19" s="146"/>
    </row>
    <row r="20" spans="1:5">
      <c r="A20" s="17" t="s">
        <v>13</v>
      </c>
      <c r="B20" s="17" t="s">
        <v>14</v>
      </c>
      <c r="C20" s="37"/>
      <c r="D20" s="39"/>
      <c r="E20" s="146"/>
    </row>
    <row r="21" spans="1:5" ht="30">
      <c r="A21" s="17" t="s">
        <v>264</v>
      </c>
      <c r="B21" s="17" t="s">
        <v>22</v>
      </c>
      <c r="C21" s="37"/>
      <c r="D21" s="40"/>
      <c r="E21" s="146"/>
    </row>
    <row r="22" spans="1:5">
      <c r="A22" s="17" t="s">
        <v>265</v>
      </c>
      <c r="B22" s="17" t="s">
        <v>15</v>
      </c>
      <c r="C22" s="37">
        <v>32.5</v>
      </c>
      <c r="D22" s="40">
        <v>32.5</v>
      </c>
      <c r="E22" s="146"/>
    </row>
    <row r="23" spans="1:5">
      <c r="A23" s="17" t="s">
        <v>266</v>
      </c>
      <c r="B23" s="17" t="s">
        <v>16</v>
      </c>
      <c r="C23" s="37"/>
      <c r="D23" s="40"/>
      <c r="E23" s="146"/>
    </row>
    <row r="24" spans="1:5">
      <c r="A24" s="17" t="s">
        <v>267</v>
      </c>
      <c r="B24" s="17" t="s">
        <v>17</v>
      </c>
      <c r="C24" s="115">
        <f>SUM(C25:C28)</f>
        <v>1549.31</v>
      </c>
      <c r="D24" s="115">
        <f>SUM(D25:D28)</f>
        <v>1549.31</v>
      </c>
      <c r="E24" s="146"/>
    </row>
    <row r="25" spans="1:5" ht="16.5" customHeight="1">
      <c r="A25" s="18" t="s">
        <v>268</v>
      </c>
      <c r="B25" s="18" t="s">
        <v>18</v>
      </c>
      <c r="C25" s="40">
        <v>1016.48</v>
      </c>
      <c r="D25" s="40">
        <v>1016.48</v>
      </c>
      <c r="E25" s="146"/>
    </row>
    <row r="26" spans="1:5" ht="16.5" customHeight="1">
      <c r="A26" s="18" t="s">
        <v>269</v>
      </c>
      <c r="B26" s="18" t="s">
        <v>19</v>
      </c>
      <c r="C26" s="40">
        <v>532.83000000000004</v>
      </c>
      <c r="D26" s="40">
        <v>532.83000000000004</v>
      </c>
      <c r="E26" s="146"/>
    </row>
    <row r="27" spans="1:5" ht="16.5" customHeight="1">
      <c r="A27" s="18" t="s">
        <v>270</v>
      </c>
      <c r="B27" s="18" t="s">
        <v>20</v>
      </c>
      <c r="C27" s="37"/>
      <c r="D27" s="40"/>
      <c r="E27" s="146"/>
    </row>
    <row r="28" spans="1:5" ht="16.5" customHeight="1">
      <c r="A28" s="18" t="s">
        <v>271</v>
      </c>
      <c r="B28" s="18" t="s">
        <v>23</v>
      </c>
      <c r="C28" s="37"/>
      <c r="D28" s="41"/>
      <c r="E28" s="146"/>
    </row>
    <row r="29" spans="1:5">
      <c r="A29" s="17" t="s">
        <v>272</v>
      </c>
      <c r="B29" s="17" t="s">
        <v>21</v>
      </c>
      <c r="C29" s="37"/>
      <c r="D29" s="41"/>
      <c r="E29" s="146"/>
    </row>
    <row r="30" spans="1:5">
      <c r="A30" s="16" t="s">
        <v>34</v>
      </c>
      <c r="B30" s="16" t="s">
        <v>3</v>
      </c>
      <c r="C30" s="33"/>
      <c r="D30" s="34"/>
      <c r="E30" s="146"/>
    </row>
    <row r="31" spans="1:5">
      <c r="A31" s="16" t="s">
        <v>35</v>
      </c>
      <c r="B31" s="16" t="s">
        <v>4</v>
      </c>
      <c r="C31" s="33"/>
      <c r="D31" s="34"/>
      <c r="E31" s="146"/>
    </row>
    <row r="32" spans="1:5">
      <c r="A32" s="16" t="s">
        <v>36</v>
      </c>
      <c r="B32" s="16" t="s">
        <v>5</v>
      </c>
      <c r="C32" s="33"/>
      <c r="D32" s="34"/>
      <c r="E32" s="146"/>
    </row>
    <row r="33" spans="1:5">
      <c r="A33" s="16" t="s">
        <v>37</v>
      </c>
      <c r="B33" s="16" t="s">
        <v>63</v>
      </c>
      <c r="C33" s="81">
        <f>SUM(C34:C35)</f>
        <v>0</v>
      </c>
      <c r="D33" s="81">
        <f>SUM(D34:D35)</f>
        <v>0</v>
      </c>
      <c r="E33" s="146"/>
    </row>
    <row r="34" spans="1:5">
      <c r="A34" s="17" t="s">
        <v>273</v>
      </c>
      <c r="B34" s="17" t="s">
        <v>56</v>
      </c>
      <c r="C34" s="33"/>
      <c r="D34" s="34"/>
      <c r="E34" s="146"/>
    </row>
    <row r="35" spans="1:5">
      <c r="A35" s="17" t="s">
        <v>274</v>
      </c>
      <c r="B35" s="17" t="s">
        <v>55</v>
      </c>
      <c r="C35" s="33"/>
      <c r="D35" s="34"/>
      <c r="E35" s="146"/>
    </row>
    <row r="36" spans="1:5">
      <c r="A36" s="16" t="s">
        <v>38</v>
      </c>
      <c r="B36" s="16" t="s">
        <v>49</v>
      </c>
      <c r="C36" s="33">
        <v>56</v>
      </c>
      <c r="D36" s="34">
        <v>56.34</v>
      </c>
      <c r="E36" s="146"/>
    </row>
    <row r="37" spans="1:5">
      <c r="A37" s="16" t="s">
        <v>39</v>
      </c>
      <c r="B37" s="16" t="s">
        <v>326</v>
      </c>
      <c r="C37" s="81">
        <f>SUM(C38:C43)</f>
        <v>47737.15</v>
      </c>
      <c r="D37" s="81">
        <f>SUM(D38:D43)</f>
        <v>47737.15</v>
      </c>
      <c r="E37" s="146"/>
    </row>
    <row r="38" spans="1:5">
      <c r="A38" s="17" t="s">
        <v>323</v>
      </c>
      <c r="B38" s="17" t="s">
        <v>327</v>
      </c>
      <c r="C38" s="33">
        <v>38000</v>
      </c>
      <c r="D38" s="33">
        <v>38000</v>
      </c>
      <c r="E38" s="146"/>
    </row>
    <row r="39" spans="1:5">
      <c r="A39" s="17" t="s">
        <v>324</v>
      </c>
      <c r="B39" s="17" t="s">
        <v>328</v>
      </c>
      <c r="C39" s="33">
        <v>3085.5</v>
      </c>
      <c r="D39" s="33">
        <v>3085.5</v>
      </c>
      <c r="E39" s="146"/>
    </row>
    <row r="40" spans="1:5">
      <c r="A40" s="17" t="s">
        <v>325</v>
      </c>
      <c r="B40" s="17" t="s">
        <v>331</v>
      </c>
      <c r="C40" s="34">
        <v>6651.65</v>
      </c>
      <c r="D40" s="34">
        <v>6651.65</v>
      </c>
      <c r="E40" s="146"/>
    </row>
    <row r="41" spans="1:5">
      <c r="A41" s="17" t="s">
        <v>330</v>
      </c>
      <c r="B41" s="17" t="s">
        <v>332</v>
      </c>
      <c r="C41" s="33"/>
      <c r="D41" s="34"/>
      <c r="E41" s="146"/>
    </row>
    <row r="42" spans="1:5">
      <c r="A42" s="17" t="s">
        <v>333</v>
      </c>
      <c r="B42" s="17" t="s">
        <v>429</v>
      </c>
      <c r="C42" s="33"/>
      <c r="D42" s="34"/>
      <c r="E42" s="146"/>
    </row>
    <row r="43" spans="1:5">
      <c r="A43" s="17" t="s">
        <v>430</v>
      </c>
      <c r="B43" s="17" t="s">
        <v>329</v>
      </c>
      <c r="C43" s="33"/>
      <c r="D43" s="34"/>
      <c r="E43" s="146"/>
    </row>
    <row r="44" spans="1:5" ht="30">
      <c r="A44" s="16" t="s">
        <v>40</v>
      </c>
      <c r="B44" s="16" t="s">
        <v>28</v>
      </c>
      <c r="C44" s="33"/>
      <c r="D44" s="34"/>
      <c r="E44" s="146"/>
    </row>
    <row r="45" spans="1:5">
      <c r="A45" s="16" t="s">
        <v>41</v>
      </c>
      <c r="B45" s="16" t="s">
        <v>24</v>
      </c>
      <c r="C45" s="33">
        <v>187.5</v>
      </c>
      <c r="D45" s="34">
        <v>150</v>
      </c>
      <c r="E45" s="146"/>
    </row>
    <row r="46" spans="1:5">
      <c r="A46" s="16" t="s">
        <v>42</v>
      </c>
      <c r="B46" s="16" t="s">
        <v>25</v>
      </c>
      <c r="C46" s="33"/>
      <c r="D46" s="34"/>
      <c r="E46" s="146"/>
    </row>
    <row r="47" spans="1:5">
      <c r="A47" s="16" t="s">
        <v>43</v>
      </c>
      <c r="B47" s="16" t="s">
        <v>26</v>
      </c>
      <c r="C47" s="33"/>
      <c r="D47" s="34"/>
      <c r="E47" s="146"/>
    </row>
    <row r="48" spans="1:5">
      <c r="A48" s="16" t="s">
        <v>44</v>
      </c>
      <c r="B48" s="16" t="s">
        <v>279</v>
      </c>
      <c r="C48" s="81">
        <f>SUM(C49:C51)</f>
        <v>977</v>
      </c>
      <c r="D48" s="81">
        <f>SUM(D49:D51)</f>
        <v>977.44</v>
      </c>
      <c r="E48" s="146"/>
    </row>
    <row r="49" spans="1:5">
      <c r="A49" s="95" t="s">
        <v>338</v>
      </c>
      <c r="B49" s="95" t="s">
        <v>341</v>
      </c>
      <c r="C49" s="33">
        <v>977</v>
      </c>
      <c r="D49" s="34">
        <v>977.44</v>
      </c>
      <c r="E49" s="146"/>
    </row>
    <row r="50" spans="1:5">
      <c r="A50" s="95" t="s">
        <v>339</v>
      </c>
      <c r="B50" s="95" t="s">
        <v>340</v>
      </c>
      <c r="C50" s="33"/>
      <c r="D50" s="34"/>
      <c r="E50" s="146"/>
    </row>
    <row r="51" spans="1:5">
      <c r="A51" s="95" t="s">
        <v>342</v>
      </c>
      <c r="B51" s="95" t="s">
        <v>343</v>
      </c>
      <c r="C51" s="33"/>
      <c r="D51" s="34"/>
      <c r="E51" s="146"/>
    </row>
    <row r="52" spans="1:5" ht="26.25" customHeight="1">
      <c r="A52" s="16" t="s">
        <v>45</v>
      </c>
      <c r="B52" s="16" t="s">
        <v>29</v>
      </c>
      <c r="C52" s="33"/>
      <c r="D52" s="34"/>
      <c r="E52" s="146"/>
    </row>
    <row r="53" spans="1:5">
      <c r="A53" s="16" t="s">
        <v>46</v>
      </c>
      <c r="B53" s="16" t="s">
        <v>6</v>
      </c>
      <c r="C53" s="33">
        <v>2760</v>
      </c>
      <c r="D53" s="34">
        <v>2760</v>
      </c>
      <c r="E53" s="146"/>
    </row>
    <row r="54" spans="1:5" ht="30">
      <c r="A54" s="14">
        <v>1.3</v>
      </c>
      <c r="B54" s="85" t="s">
        <v>368</v>
      </c>
      <c r="C54" s="82">
        <f>SUM(C55:C56)</f>
        <v>0</v>
      </c>
      <c r="D54" s="82">
        <f>SUM(D55:D56)</f>
        <v>0</v>
      </c>
      <c r="E54" s="146"/>
    </row>
    <row r="55" spans="1:5" ht="30">
      <c r="A55" s="16" t="s">
        <v>50</v>
      </c>
      <c r="B55" s="16" t="s">
        <v>48</v>
      </c>
      <c r="C55" s="33"/>
      <c r="D55" s="34"/>
      <c r="E55" s="146"/>
    </row>
    <row r="56" spans="1:5">
      <c r="A56" s="16" t="s">
        <v>51</v>
      </c>
      <c r="B56" s="16" t="s">
        <v>47</v>
      </c>
      <c r="C56" s="33"/>
      <c r="D56" s="34"/>
      <c r="E56" s="146"/>
    </row>
    <row r="57" spans="1:5">
      <c r="A57" s="14">
        <v>1.4</v>
      </c>
      <c r="B57" s="14" t="s">
        <v>370</v>
      </c>
      <c r="C57" s="33"/>
      <c r="D57" s="34"/>
      <c r="E57" s="146"/>
    </row>
    <row r="58" spans="1:5">
      <c r="A58" s="14">
        <v>1.5</v>
      </c>
      <c r="B58" s="14" t="s">
        <v>7</v>
      </c>
      <c r="C58" s="37"/>
      <c r="D58" s="40"/>
      <c r="E58" s="146"/>
    </row>
    <row r="59" spans="1:5">
      <c r="A59" s="14">
        <v>1.6</v>
      </c>
      <c r="B59" s="45" t="s">
        <v>8</v>
      </c>
      <c r="C59" s="82">
        <f>SUM(C60:C64)</f>
        <v>0</v>
      </c>
      <c r="D59" s="82">
        <f>SUM(D60:D64)</f>
        <v>0</v>
      </c>
      <c r="E59" s="146"/>
    </row>
    <row r="60" spans="1:5">
      <c r="A60" s="16" t="s">
        <v>280</v>
      </c>
      <c r="B60" s="46" t="s">
        <v>52</v>
      </c>
      <c r="C60" s="37"/>
      <c r="D60" s="40"/>
      <c r="E60" s="146"/>
    </row>
    <row r="61" spans="1:5" ht="30">
      <c r="A61" s="16" t="s">
        <v>281</v>
      </c>
      <c r="B61" s="46" t="s">
        <v>54</v>
      </c>
      <c r="C61" s="37"/>
      <c r="D61" s="40"/>
      <c r="E61" s="146"/>
    </row>
    <row r="62" spans="1:5">
      <c r="A62" s="16" t="s">
        <v>282</v>
      </c>
      <c r="B62" s="46" t="s">
        <v>53</v>
      </c>
      <c r="C62" s="40"/>
      <c r="D62" s="40"/>
      <c r="E62" s="146"/>
    </row>
    <row r="63" spans="1:5">
      <c r="A63" s="16" t="s">
        <v>283</v>
      </c>
      <c r="B63" s="46" t="s">
        <v>27</v>
      </c>
      <c r="C63" s="37"/>
      <c r="D63" s="40"/>
      <c r="E63" s="146"/>
    </row>
    <row r="64" spans="1:5">
      <c r="A64" s="16" t="s">
        <v>309</v>
      </c>
      <c r="B64" s="195" t="s">
        <v>310</v>
      </c>
      <c r="C64" s="37"/>
      <c r="D64" s="196"/>
      <c r="E64" s="146"/>
    </row>
    <row r="65" spans="1:5">
      <c r="A65" s="13">
        <v>2</v>
      </c>
      <c r="B65" s="47" t="s">
        <v>95</v>
      </c>
      <c r="C65" s="245"/>
      <c r="D65" s="116">
        <f>SUM(D66:D71)</f>
        <v>0</v>
      </c>
      <c r="E65" s="146"/>
    </row>
    <row r="66" spans="1:5">
      <c r="A66" s="15">
        <v>2.1</v>
      </c>
      <c r="B66" s="48" t="s">
        <v>89</v>
      </c>
      <c r="C66" s="245"/>
      <c r="D66" s="42"/>
      <c r="E66" s="146"/>
    </row>
    <row r="67" spans="1:5">
      <c r="A67" s="15">
        <v>2.2000000000000002</v>
      </c>
      <c r="B67" s="48" t="s">
        <v>93</v>
      </c>
      <c r="C67" s="247"/>
      <c r="D67" s="43"/>
      <c r="E67" s="146"/>
    </row>
    <row r="68" spans="1:5">
      <c r="A68" s="15">
        <v>2.2999999999999998</v>
      </c>
      <c r="B68" s="48" t="s">
        <v>92</v>
      </c>
      <c r="C68" s="247"/>
      <c r="D68" s="43"/>
      <c r="E68" s="146"/>
    </row>
    <row r="69" spans="1:5">
      <c r="A69" s="15">
        <v>2.4</v>
      </c>
      <c r="B69" s="48" t="s">
        <v>94</v>
      </c>
      <c r="C69" s="247"/>
      <c r="D69" s="43"/>
      <c r="E69" s="146"/>
    </row>
    <row r="70" spans="1:5">
      <c r="A70" s="15">
        <v>2.5</v>
      </c>
      <c r="B70" s="48" t="s">
        <v>90</v>
      </c>
      <c r="C70" s="247"/>
      <c r="D70" s="43"/>
      <c r="E70" s="146"/>
    </row>
    <row r="71" spans="1:5">
      <c r="A71" s="15">
        <v>2.6</v>
      </c>
      <c r="B71" s="48" t="s">
        <v>91</v>
      </c>
      <c r="C71" s="247"/>
      <c r="D71" s="43"/>
      <c r="E71" s="146"/>
    </row>
    <row r="72" spans="1:5" s="2" customFormat="1">
      <c r="A72" s="13">
        <v>3</v>
      </c>
      <c r="B72" s="243" t="s">
        <v>389</v>
      </c>
      <c r="C72" s="246"/>
      <c r="D72" s="244"/>
      <c r="E72" s="103"/>
    </row>
    <row r="73" spans="1:5" s="2" customFormat="1">
      <c r="A73" s="13">
        <v>4</v>
      </c>
      <c r="B73" s="13" t="s">
        <v>235</v>
      </c>
      <c r="C73" s="246">
        <f>SUM(C74:C75)</f>
        <v>0</v>
      </c>
      <c r="D73" s="83">
        <f>SUM(D74:D75)</f>
        <v>0</v>
      </c>
      <c r="E73" s="103"/>
    </row>
    <row r="74" spans="1:5" s="2" customFormat="1">
      <c r="A74" s="15">
        <v>4.0999999999999996</v>
      </c>
      <c r="B74" s="15" t="s">
        <v>236</v>
      </c>
      <c r="C74" s="8"/>
      <c r="D74" s="8"/>
      <c r="E74" s="103"/>
    </row>
    <row r="75" spans="1:5" s="2" customFormat="1">
      <c r="A75" s="15">
        <v>4.2</v>
      </c>
      <c r="B75" s="15" t="s">
        <v>237</v>
      </c>
      <c r="C75" s="8"/>
      <c r="D75" s="8"/>
      <c r="E75" s="103"/>
    </row>
    <row r="76" spans="1:5" s="2" customFormat="1">
      <c r="A76" s="13">
        <v>5</v>
      </c>
      <c r="B76" s="241" t="s">
        <v>262</v>
      </c>
      <c r="C76" s="8"/>
      <c r="D76" s="83"/>
      <c r="E76" s="103"/>
    </row>
    <row r="77" spans="1:5" s="2" customFormat="1">
      <c r="A77" s="342"/>
      <c r="B77" s="342"/>
      <c r="C77" s="12"/>
      <c r="D77" s="12"/>
      <c r="E77" s="103"/>
    </row>
    <row r="78" spans="1:5" s="2" customFormat="1">
      <c r="A78" s="489" t="s">
        <v>431</v>
      </c>
      <c r="B78" s="489"/>
      <c r="C78" s="489"/>
      <c r="D78" s="489"/>
      <c r="E78" s="103"/>
    </row>
    <row r="79" spans="1:5" s="2" customFormat="1">
      <c r="A79" s="342"/>
      <c r="B79" s="342"/>
      <c r="C79" s="12"/>
      <c r="D79" s="12"/>
      <c r="E79" s="103"/>
    </row>
    <row r="80" spans="1:5" s="23" customFormat="1" ht="12.75"/>
    <row r="81" spans="1:5" s="2" customFormat="1">
      <c r="A81" s="67" t="s">
        <v>96</v>
      </c>
      <c r="E81" s="5"/>
    </row>
    <row r="82" spans="1:5" s="2" customFormat="1">
      <c r="E82"/>
    </row>
    <row r="83" spans="1:5" s="2" customFormat="1">
      <c r="D83" s="12"/>
      <c r="E83"/>
    </row>
    <row r="84" spans="1:5" s="2" customFormat="1">
      <c r="A84"/>
      <c r="B84" s="44" t="s">
        <v>432</v>
      </c>
      <c r="D84" s="12"/>
      <c r="E84"/>
    </row>
    <row r="85" spans="1:5" s="2" customFormat="1">
      <c r="A85"/>
      <c r="B85" s="490" t="s">
        <v>433</v>
      </c>
      <c r="C85" s="490"/>
      <c r="D85" s="490"/>
      <c r="E85"/>
    </row>
    <row r="86" spans="1:5" customFormat="1" ht="12.75">
      <c r="B86" s="64" t="s">
        <v>434</v>
      </c>
    </row>
    <row r="87" spans="1:5" s="2" customFormat="1">
      <c r="A87" s="11"/>
      <c r="B87" s="490" t="s">
        <v>435</v>
      </c>
      <c r="C87" s="490"/>
      <c r="D87" s="490"/>
    </row>
    <row r="88" spans="1:5" s="23" customFormat="1" ht="12.75"/>
    <row r="89" spans="1:5" s="23" customFormat="1" ht="12.75"/>
  </sheetData>
  <mergeCells count="5">
    <mergeCell ref="C1:D1"/>
    <mergeCell ref="C2:D2"/>
    <mergeCell ref="A78:D78"/>
    <mergeCell ref="B85:D85"/>
    <mergeCell ref="B87:D87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8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showGridLines="0" view="pageBreakPreview" zoomScale="80" zoomScaleSheetLayoutView="80" workbookViewId="0">
      <selection activeCell="H17" sqref="H17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2" t="s">
        <v>307</v>
      </c>
      <c r="B1" s="75"/>
      <c r="C1" s="487" t="s">
        <v>97</v>
      </c>
      <c r="D1" s="487"/>
      <c r="E1" s="89"/>
    </row>
    <row r="2" spans="1:5" s="6" customFormat="1">
      <c r="A2" s="72" t="s">
        <v>301</v>
      </c>
      <c r="B2" s="75"/>
      <c r="C2" s="491" t="str">
        <f>'ფორმა N1'!L2</f>
        <v>10/22/17-11/12/17</v>
      </c>
      <c r="D2" s="491"/>
      <c r="E2" s="89"/>
    </row>
    <row r="3" spans="1:5" s="6" customFormat="1">
      <c r="A3" s="74" t="s">
        <v>128</v>
      </c>
      <c r="B3" s="72"/>
      <c r="C3" s="155"/>
      <c r="D3" s="155"/>
      <c r="E3" s="89"/>
    </row>
    <row r="4" spans="1:5" s="6" customFormat="1">
      <c r="A4" s="75" t="s">
        <v>257</v>
      </c>
      <c r="B4" s="74"/>
      <c r="C4" s="155"/>
      <c r="D4" s="155"/>
      <c r="E4" s="89"/>
    </row>
    <row r="5" spans="1:5">
      <c r="A5" s="75" t="str">
        <f>'ფორმა N2'!A5</f>
        <v>დავით თარხან-მოურავი ირმა ინაშვილი საქართველოს პატრიოტთა ალიანსი</v>
      </c>
      <c r="B5" s="75"/>
      <c r="C5" s="74"/>
      <c r="D5" s="74"/>
      <c r="E5" s="90"/>
    </row>
    <row r="6" spans="1:5">
      <c r="A6" s="75"/>
      <c r="B6" s="75"/>
      <c r="C6" s="74"/>
      <c r="D6" s="74"/>
      <c r="E6" s="90"/>
    </row>
    <row r="7" spans="1:5">
      <c r="A7" s="75"/>
      <c r="B7" s="75"/>
      <c r="C7" s="74"/>
      <c r="D7" s="74"/>
      <c r="E7" s="90"/>
    </row>
    <row r="8" spans="1:5" s="6" customFormat="1">
      <c r="A8" s="154"/>
      <c r="B8" s="154"/>
      <c r="C8" s="76"/>
      <c r="D8" s="76"/>
      <c r="E8" s="89"/>
    </row>
    <row r="9" spans="1:5" s="6" customFormat="1" ht="30">
      <c r="A9" s="87" t="s">
        <v>64</v>
      </c>
      <c r="B9" s="87" t="s">
        <v>306</v>
      </c>
      <c r="C9" s="77" t="s">
        <v>10</v>
      </c>
      <c r="D9" s="77" t="s">
        <v>9</v>
      </c>
      <c r="E9" s="89"/>
    </row>
    <row r="10" spans="1:5" s="9" customFormat="1" ht="18">
      <c r="A10" s="96" t="s">
        <v>302</v>
      </c>
      <c r="B10" s="96"/>
      <c r="C10" s="4"/>
      <c r="D10" s="4"/>
      <c r="E10" s="91"/>
    </row>
    <row r="11" spans="1:5" s="10" customFormat="1">
      <c r="A11" s="96" t="s">
        <v>303</v>
      </c>
      <c r="B11" s="96"/>
      <c r="C11" s="4"/>
      <c r="D11" s="4"/>
      <c r="E11" s="92"/>
    </row>
    <row r="12" spans="1:5" s="10" customFormat="1">
      <c r="A12" s="85" t="s">
        <v>261</v>
      </c>
      <c r="B12" s="85"/>
      <c r="C12" s="4"/>
      <c r="D12" s="4"/>
      <c r="E12" s="92"/>
    </row>
    <row r="13" spans="1:5" s="10" customFormat="1">
      <c r="A13" s="85" t="s">
        <v>261</v>
      </c>
      <c r="B13" s="85"/>
      <c r="C13" s="4"/>
      <c r="D13" s="4"/>
      <c r="E13" s="92"/>
    </row>
    <row r="14" spans="1:5" s="10" customFormat="1">
      <c r="A14" s="85" t="s">
        <v>261</v>
      </c>
      <c r="B14" s="85"/>
      <c r="C14" s="4"/>
      <c r="D14" s="4"/>
      <c r="E14" s="92"/>
    </row>
    <row r="15" spans="1:5" s="10" customFormat="1">
      <c r="A15" s="85" t="s">
        <v>261</v>
      </c>
      <c r="B15" s="85"/>
      <c r="C15" s="4"/>
      <c r="D15" s="4"/>
      <c r="E15" s="92"/>
    </row>
    <row r="16" spans="1:5" s="10" customFormat="1">
      <c r="A16" s="85" t="s">
        <v>261</v>
      </c>
      <c r="B16" s="85"/>
      <c r="C16" s="4"/>
      <c r="D16" s="4"/>
      <c r="E16" s="92"/>
    </row>
    <row r="17" spans="1:5" s="10" customFormat="1" ht="17.25" customHeight="1">
      <c r="A17" s="96" t="s">
        <v>304</v>
      </c>
      <c r="B17" s="16" t="s">
        <v>625</v>
      </c>
      <c r="C17" s="4">
        <v>2760</v>
      </c>
      <c r="D17" s="4">
        <v>2760</v>
      </c>
      <c r="E17" s="92"/>
    </row>
    <row r="18" spans="1:5" s="10" customFormat="1" ht="18" customHeight="1">
      <c r="A18" s="96" t="s">
        <v>305</v>
      </c>
      <c r="B18" s="85"/>
      <c r="C18" s="4"/>
      <c r="D18" s="4"/>
      <c r="E18" s="92"/>
    </row>
    <row r="19" spans="1:5" s="10" customFormat="1">
      <c r="A19" s="85" t="s">
        <v>261</v>
      </c>
      <c r="B19" s="85"/>
      <c r="C19" s="4"/>
      <c r="D19" s="4"/>
      <c r="E19" s="92"/>
    </row>
    <row r="20" spans="1:5" s="10" customFormat="1">
      <c r="A20" s="85" t="s">
        <v>261</v>
      </c>
      <c r="B20" s="85"/>
      <c r="C20" s="4"/>
      <c r="D20" s="4"/>
      <c r="E20" s="92"/>
    </row>
    <row r="21" spans="1:5" s="10" customFormat="1">
      <c r="A21" s="85" t="s">
        <v>261</v>
      </c>
      <c r="B21" s="85"/>
      <c r="C21" s="4"/>
      <c r="D21" s="4"/>
      <c r="E21" s="92"/>
    </row>
    <row r="22" spans="1:5" s="10" customFormat="1">
      <c r="A22" s="85" t="s">
        <v>261</v>
      </c>
      <c r="B22" s="85"/>
      <c r="C22" s="4"/>
      <c r="D22" s="4"/>
      <c r="E22" s="92"/>
    </row>
    <row r="23" spans="1:5" s="10" customFormat="1">
      <c r="A23" s="85" t="s">
        <v>261</v>
      </c>
      <c r="B23" s="85"/>
      <c r="C23" s="4"/>
      <c r="D23" s="4"/>
      <c r="E23" s="92"/>
    </row>
    <row r="24" spans="1:5" s="3" customFormat="1">
      <c r="A24" s="86"/>
      <c r="B24" s="86"/>
      <c r="C24" s="4"/>
      <c r="D24" s="4"/>
      <c r="E24" s="93"/>
    </row>
    <row r="25" spans="1:5">
      <c r="A25" s="97"/>
      <c r="B25" s="97" t="s">
        <v>308</v>
      </c>
      <c r="C25" s="84">
        <f>SUM(C10:C24)</f>
        <v>2760</v>
      </c>
      <c r="D25" s="84">
        <f>SUM(D10:D24)</f>
        <v>2760</v>
      </c>
      <c r="E25" s="94"/>
    </row>
    <row r="26" spans="1:5">
      <c r="A26" s="44"/>
      <c r="B26" s="44"/>
    </row>
    <row r="27" spans="1:5">
      <c r="A27" s="2" t="s">
        <v>377</v>
      </c>
      <c r="E27" s="5"/>
    </row>
    <row r="28" spans="1:5">
      <c r="A28" s="2" t="s">
        <v>372</v>
      </c>
    </row>
    <row r="29" spans="1:5">
      <c r="A29" s="194" t="s">
        <v>373</v>
      </c>
    </row>
    <row r="30" spans="1:5">
      <c r="A30" s="194"/>
    </row>
    <row r="31" spans="1:5">
      <c r="A31" s="194" t="s">
        <v>321</v>
      </c>
    </row>
    <row r="32" spans="1:5" s="23" customFormat="1" ht="12.75"/>
    <row r="33" spans="1:9">
      <c r="A33" s="67" t="s">
        <v>96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67"/>
      <c r="B36" s="67" t="s">
        <v>254</v>
      </c>
      <c r="D36" s="12"/>
      <c r="E36"/>
      <c r="F36"/>
      <c r="G36"/>
      <c r="H36"/>
      <c r="I36"/>
    </row>
    <row r="37" spans="1:9">
      <c r="B37" s="2" t="s">
        <v>253</v>
      </c>
      <c r="D37" s="12"/>
      <c r="E37"/>
      <c r="F37"/>
      <c r="G37"/>
      <c r="H37"/>
      <c r="I37"/>
    </row>
    <row r="38" spans="1:9" customFormat="1" ht="12.75">
      <c r="A38" s="64"/>
      <c r="B38" s="64" t="s">
        <v>127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80"/>
  <sheetViews>
    <sheetView zoomScaleSheetLayoutView="80" workbookViewId="0"/>
  </sheetViews>
  <sheetFormatPr defaultRowHeight="12.75"/>
  <cols>
    <col min="1" max="1" width="5.42578125" style="178" customWidth="1"/>
    <col min="2" max="2" width="20.85546875" style="178" customWidth="1"/>
    <col min="3" max="3" width="26" style="178" customWidth="1"/>
    <col min="4" max="4" width="17" style="178" customWidth="1"/>
    <col min="5" max="5" width="18.140625" style="178" customWidth="1"/>
    <col min="6" max="6" width="14.7109375" style="178" customWidth="1"/>
    <col min="7" max="7" width="15.5703125" style="178" customWidth="1"/>
    <col min="8" max="8" width="14.7109375" style="178" customWidth="1"/>
    <col min="9" max="9" width="29.7109375" style="178" customWidth="1"/>
    <col min="10" max="10" width="0" style="178" hidden="1" customWidth="1"/>
    <col min="11" max="11" width="11.85546875" style="178" customWidth="1"/>
    <col min="12" max="16384" width="9.140625" style="178"/>
  </cols>
  <sheetData>
    <row r="1" spans="1:10" ht="15">
      <c r="A1" s="72" t="s">
        <v>406</v>
      </c>
      <c r="B1" s="72"/>
      <c r="C1" s="75"/>
      <c r="D1" s="75"/>
      <c r="E1" s="75"/>
      <c r="F1" s="75"/>
      <c r="G1" s="252"/>
      <c r="H1" s="252"/>
      <c r="I1" s="487" t="s">
        <v>97</v>
      </c>
      <c r="J1" s="487"/>
    </row>
    <row r="2" spans="1:10" ht="15">
      <c r="A2" s="74" t="s">
        <v>128</v>
      </c>
      <c r="B2" s="72"/>
      <c r="C2" s="75"/>
      <c r="D2" s="75"/>
      <c r="E2" s="75"/>
      <c r="F2" s="75"/>
      <c r="G2" s="252"/>
      <c r="H2" s="252"/>
      <c r="I2" s="491" t="str">
        <f>'ფორმა N1'!L2</f>
        <v>10/22/17-11/12/17</v>
      </c>
      <c r="J2" s="491"/>
    </row>
    <row r="3" spans="1:10" ht="15">
      <c r="A3" s="74"/>
      <c r="B3" s="74"/>
      <c r="C3" s="72"/>
      <c r="D3" s="72"/>
      <c r="E3" s="72"/>
      <c r="F3" s="72"/>
      <c r="G3" s="252"/>
      <c r="H3" s="252"/>
      <c r="I3" s="252"/>
    </row>
    <row r="4" spans="1:10" ht="15">
      <c r="A4" s="75" t="s">
        <v>257</v>
      </c>
      <c r="B4" s="75"/>
      <c r="C4" s="75"/>
      <c r="D4" s="75"/>
      <c r="E4" s="75"/>
      <c r="F4" s="75"/>
      <c r="G4" s="74"/>
      <c r="H4" s="74"/>
      <c r="I4" s="74"/>
    </row>
    <row r="5" spans="1:10" ht="15">
      <c r="A5" s="78" t="str">
        <f>'ფორმა N1'!A5</f>
        <v>დავით თარხან-მოურავი ირმა ინაშვილი საქართველოს პატრიოტთა ალიანსი</v>
      </c>
      <c r="B5" s="78"/>
      <c r="C5" s="78"/>
      <c r="D5" s="78"/>
      <c r="E5" s="78"/>
      <c r="F5" s="78"/>
      <c r="G5" s="79"/>
      <c r="H5" s="79"/>
      <c r="I5" s="79"/>
    </row>
    <row r="6" spans="1:10" ht="15">
      <c r="A6" s="75"/>
      <c r="B6" s="75"/>
      <c r="C6" s="75"/>
      <c r="D6" s="75"/>
      <c r="E6" s="75"/>
      <c r="F6" s="75"/>
      <c r="G6" s="74"/>
      <c r="H6" s="74"/>
      <c r="I6" s="74"/>
    </row>
    <row r="7" spans="1:10" ht="15">
      <c r="A7" s="251"/>
      <c r="B7" s="251"/>
      <c r="C7" s="251"/>
      <c r="D7" s="251"/>
      <c r="E7" s="251"/>
      <c r="F7" s="251"/>
      <c r="G7" s="76"/>
      <c r="H7" s="76"/>
      <c r="I7" s="76"/>
    </row>
    <row r="8" spans="1:10" ht="45">
      <c r="A8" s="88" t="s">
        <v>64</v>
      </c>
      <c r="B8" s="88" t="s">
        <v>312</v>
      </c>
      <c r="C8" s="88" t="s">
        <v>313</v>
      </c>
      <c r="D8" s="88" t="s">
        <v>215</v>
      </c>
      <c r="E8" s="88" t="s">
        <v>317</v>
      </c>
      <c r="F8" s="88" t="s">
        <v>320</v>
      </c>
      <c r="G8" s="77" t="s">
        <v>10</v>
      </c>
      <c r="H8" s="77" t="s">
        <v>9</v>
      </c>
      <c r="I8" s="77" t="s">
        <v>357</v>
      </c>
      <c r="J8" s="207" t="s">
        <v>319</v>
      </c>
    </row>
    <row r="9" spans="1:10" ht="15">
      <c r="A9" s="96">
        <v>1</v>
      </c>
      <c r="B9" s="417" t="s">
        <v>479</v>
      </c>
      <c r="C9" s="418" t="s">
        <v>480</v>
      </c>
      <c r="D9" s="419" t="s">
        <v>573</v>
      </c>
      <c r="E9" s="474" t="s">
        <v>1288</v>
      </c>
      <c r="F9" s="475" t="s">
        <v>319</v>
      </c>
      <c r="G9" s="4">
        <v>150</v>
      </c>
      <c r="H9" s="4">
        <v>120</v>
      </c>
      <c r="I9" s="4">
        <v>30</v>
      </c>
    </row>
    <row r="10" spans="1:10" ht="15">
      <c r="A10" s="96">
        <v>2</v>
      </c>
      <c r="B10" s="417" t="s">
        <v>481</v>
      </c>
      <c r="C10" s="418" t="s">
        <v>482</v>
      </c>
      <c r="D10" s="477" t="s">
        <v>1291</v>
      </c>
      <c r="E10" s="474" t="s">
        <v>1288</v>
      </c>
      <c r="F10" s="475" t="s">
        <v>319</v>
      </c>
      <c r="G10" s="4">
        <v>150</v>
      </c>
      <c r="H10" s="4">
        <v>120</v>
      </c>
      <c r="I10" s="4">
        <v>30</v>
      </c>
    </row>
    <row r="11" spans="1:10" ht="15">
      <c r="A11" s="96">
        <v>3</v>
      </c>
      <c r="B11" s="417" t="s">
        <v>483</v>
      </c>
      <c r="C11" s="418" t="s">
        <v>484</v>
      </c>
      <c r="D11" s="419" t="s">
        <v>574</v>
      </c>
      <c r="E11" s="474" t="s">
        <v>1288</v>
      </c>
      <c r="F11" s="475" t="s">
        <v>319</v>
      </c>
      <c r="G11" s="4">
        <v>150</v>
      </c>
      <c r="H11" s="4">
        <v>120</v>
      </c>
      <c r="I11" s="4">
        <v>30</v>
      </c>
    </row>
    <row r="12" spans="1:10" ht="15">
      <c r="A12" s="96">
        <v>4</v>
      </c>
      <c r="B12" s="417" t="s">
        <v>485</v>
      </c>
      <c r="C12" s="418" t="s">
        <v>486</v>
      </c>
      <c r="D12" s="419" t="s">
        <v>575</v>
      </c>
      <c r="E12" s="474" t="s">
        <v>1288</v>
      </c>
      <c r="F12" s="475" t="s">
        <v>319</v>
      </c>
      <c r="G12" s="4">
        <v>150</v>
      </c>
      <c r="H12" s="4">
        <v>120</v>
      </c>
      <c r="I12" s="4">
        <v>30</v>
      </c>
    </row>
    <row r="13" spans="1:10" ht="15">
      <c r="A13" s="96">
        <v>5</v>
      </c>
      <c r="B13" s="417" t="s">
        <v>487</v>
      </c>
      <c r="C13" s="418" t="s">
        <v>488</v>
      </c>
      <c r="D13" s="419" t="s">
        <v>576</v>
      </c>
      <c r="E13" s="474" t="s">
        <v>1288</v>
      </c>
      <c r="F13" s="475" t="s">
        <v>319</v>
      </c>
      <c r="G13" s="4">
        <v>150</v>
      </c>
      <c r="H13" s="4">
        <v>120</v>
      </c>
      <c r="I13" s="4">
        <v>30</v>
      </c>
    </row>
    <row r="14" spans="1:10" ht="15">
      <c r="A14" s="96">
        <v>6</v>
      </c>
      <c r="B14" s="417" t="s">
        <v>489</v>
      </c>
      <c r="C14" s="418" t="s">
        <v>490</v>
      </c>
      <c r="D14" s="419" t="s">
        <v>577</v>
      </c>
      <c r="E14" s="474" t="s">
        <v>1288</v>
      </c>
      <c r="F14" s="475" t="s">
        <v>319</v>
      </c>
      <c r="G14" s="4">
        <v>150</v>
      </c>
      <c r="H14" s="4">
        <v>120</v>
      </c>
      <c r="I14" s="4">
        <v>30</v>
      </c>
    </row>
    <row r="15" spans="1:10" ht="15">
      <c r="A15" s="96">
        <v>7</v>
      </c>
      <c r="B15" s="417" t="s">
        <v>483</v>
      </c>
      <c r="C15" s="418" t="s">
        <v>491</v>
      </c>
      <c r="D15" s="419" t="s">
        <v>578</v>
      </c>
      <c r="E15" s="474" t="s">
        <v>1288</v>
      </c>
      <c r="F15" s="475" t="s">
        <v>319</v>
      </c>
      <c r="G15" s="4">
        <v>150</v>
      </c>
      <c r="H15" s="4">
        <v>120</v>
      </c>
      <c r="I15" s="4">
        <v>30</v>
      </c>
    </row>
    <row r="16" spans="1:10" ht="15">
      <c r="A16" s="96">
        <v>8</v>
      </c>
      <c r="B16" s="417" t="s">
        <v>492</v>
      </c>
      <c r="C16" s="418" t="s">
        <v>493</v>
      </c>
      <c r="D16" s="419" t="s">
        <v>579</v>
      </c>
      <c r="E16" s="474" t="s">
        <v>1288</v>
      </c>
      <c r="F16" s="475" t="s">
        <v>319</v>
      </c>
      <c r="G16" s="4">
        <v>150</v>
      </c>
      <c r="H16" s="4">
        <v>120</v>
      </c>
      <c r="I16" s="4">
        <v>30</v>
      </c>
    </row>
    <row r="17" spans="1:9" ht="15">
      <c r="A17" s="96">
        <v>9</v>
      </c>
      <c r="B17" s="417" t="s">
        <v>494</v>
      </c>
      <c r="C17" s="418" t="s">
        <v>495</v>
      </c>
      <c r="D17" s="419" t="s">
        <v>580</v>
      </c>
      <c r="E17" s="474" t="s">
        <v>1288</v>
      </c>
      <c r="F17" s="475" t="s">
        <v>319</v>
      </c>
      <c r="G17" s="4">
        <v>150</v>
      </c>
      <c r="H17" s="4">
        <v>120</v>
      </c>
      <c r="I17" s="4">
        <v>30</v>
      </c>
    </row>
    <row r="18" spans="1:9" ht="15">
      <c r="A18" s="96">
        <v>10</v>
      </c>
      <c r="B18" s="417" t="s">
        <v>496</v>
      </c>
      <c r="C18" s="418" t="s">
        <v>497</v>
      </c>
      <c r="D18" s="419" t="s">
        <v>581</v>
      </c>
      <c r="E18" s="474" t="s">
        <v>1288</v>
      </c>
      <c r="F18" s="475" t="s">
        <v>319</v>
      </c>
      <c r="G18" s="4">
        <v>150</v>
      </c>
      <c r="H18" s="4">
        <v>120</v>
      </c>
      <c r="I18" s="4">
        <v>30</v>
      </c>
    </row>
    <row r="19" spans="1:9" ht="15">
      <c r="A19" s="96">
        <v>11</v>
      </c>
      <c r="B19" s="417" t="s">
        <v>498</v>
      </c>
      <c r="C19" s="418" t="s">
        <v>499</v>
      </c>
      <c r="D19" s="419" t="s">
        <v>582</v>
      </c>
      <c r="E19" s="474" t="s">
        <v>1288</v>
      </c>
      <c r="F19" s="475" t="s">
        <v>319</v>
      </c>
      <c r="G19" s="4">
        <v>150</v>
      </c>
      <c r="H19" s="4">
        <v>120</v>
      </c>
      <c r="I19" s="4">
        <v>30</v>
      </c>
    </row>
    <row r="20" spans="1:9" ht="15">
      <c r="A20" s="96">
        <v>12</v>
      </c>
      <c r="B20" s="417" t="s">
        <v>500</v>
      </c>
      <c r="C20" s="418" t="s">
        <v>501</v>
      </c>
      <c r="D20" s="419" t="s">
        <v>583</v>
      </c>
      <c r="E20" s="474" t="s">
        <v>1288</v>
      </c>
      <c r="F20" s="475" t="s">
        <v>319</v>
      </c>
      <c r="G20" s="4">
        <v>150</v>
      </c>
      <c r="H20" s="4">
        <v>120</v>
      </c>
      <c r="I20" s="4">
        <v>30</v>
      </c>
    </row>
    <row r="21" spans="1:9" ht="15">
      <c r="A21" s="96">
        <v>13</v>
      </c>
      <c r="B21" s="417" t="s">
        <v>502</v>
      </c>
      <c r="C21" s="418" t="s">
        <v>503</v>
      </c>
      <c r="D21" s="419" t="s">
        <v>584</v>
      </c>
      <c r="E21" s="474" t="s">
        <v>1288</v>
      </c>
      <c r="F21" s="475" t="s">
        <v>319</v>
      </c>
      <c r="G21" s="4">
        <v>150</v>
      </c>
      <c r="H21" s="4">
        <v>120</v>
      </c>
      <c r="I21" s="4">
        <v>30</v>
      </c>
    </row>
    <row r="22" spans="1:9" ht="15">
      <c r="A22" s="96">
        <v>14</v>
      </c>
      <c r="B22" s="417" t="s">
        <v>504</v>
      </c>
      <c r="C22" s="418" t="s">
        <v>505</v>
      </c>
      <c r="D22" s="419" t="s">
        <v>585</v>
      </c>
      <c r="E22" s="474" t="s">
        <v>1288</v>
      </c>
      <c r="F22" s="475" t="s">
        <v>319</v>
      </c>
      <c r="G22" s="4">
        <v>150</v>
      </c>
      <c r="H22" s="4">
        <v>120</v>
      </c>
      <c r="I22" s="4">
        <v>30</v>
      </c>
    </row>
    <row r="23" spans="1:9" ht="15">
      <c r="A23" s="96">
        <v>15</v>
      </c>
      <c r="B23" s="417" t="s">
        <v>506</v>
      </c>
      <c r="C23" s="418" t="s">
        <v>507</v>
      </c>
      <c r="D23" s="419" t="s">
        <v>586</v>
      </c>
      <c r="E23" s="474" t="s">
        <v>1288</v>
      </c>
      <c r="F23" s="475" t="s">
        <v>319</v>
      </c>
      <c r="G23" s="4">
        <v>150</v>
      </c>
      <c r="H23" s="4">
        <v>120</v>
      </c>
      <c r="I23" s="4">
        <v>30</v>
      </c>
    </row>
    <row r="24" spans="1:9" ht="15">
      <c r="A24" s="96">
        <v>16</v>
      </c>
      <c r="B24" s="417" t="s">
        <v>485</v>
      </c>
      <c r="C24" s="418" t="s">
        <v>508</v>
      </c>
      <c r="D24" s="419" t="s">
        <v>587</v>
      </c>
      <c r="E24" s="474" t="s">
        <v>1288</v>
      </c>
      <c r="F24" s="475" t="s">
        <v>319</v>
      </c>
      <c r="G24" s="4">
        <v>150</v>
      </c>
      <c r="H24" s="4">
        <v>120</v>
      </c>
      <c r="I24" s="4">
        <v>30</v>
      </c>
    </row>
    <row r="25" spans="1:9" ht="15">
      <c r="A25" s="96">
        <v>17</v>
      </c>
      <c r="B25" s="417" t="s">
        <v>509</v>
      </c>
      <c r="C25" s="418" t="s">
        <v>510</v>
      </c>
      <c r="D25" s="419" t="s">
        <v>588</v>
      </c>
      <c r="E25" s="474" t="s">
        <v>1288</v>
      </c>
      <c r="F25" s="475" t="s">
        <v>319</v>
      </c>
      <c r="G25" s="4">
        <v>150</v>
      </c>
      <c r="H25" s="4">
        <v>120</v>
      </c>
      <c r="I25" s="4">
        <v>30</v>
      </c>
    </row>
    <row r="26" spans="1:9" ht="15">
      <c r="A26" s="96">
        <v>18</v>
      </c>
      <c r="B26" s="417" t="s">
        <v>511</v>
      </c>
      <c r="C26" s="418" t="s">
        <v>512</v>
      </c>
      <c r="D26" s="419" t="s">
        <v>589</v>
      </c>
      <c r="E26" s="474" t="s">
        <v>1288</v>
      </c>
      <c r="F26" s="475" t="s">
        <v>319</v>
      </c>
      <c r="G26" s="4">
        <v>150</v>
      </c>
      <c r="H26" s="4">
        <v>120</v>
      </c>
      <c r="I26" s="4">
        <v>30</v>
      </c>
    </row>
    <row r="27" spans="1:9" ht="15">
      <c r="A27" s="96">
        <v>19</v>
      </c>
      <c r="B27" s="417" t="s">
        <v>513</v>
      </c>
      <c r="C27" s="418" t="s">
        <v>514</v>
      </c>
      <c r="D27" s="419" t="s">
        <v>590</v>
      </c>
      <c r="E27" s="474" t="s">
        <v>1288</v>
      </c>
      <c r="F27" s="475" t="s">
        <v>319</v>
      </c>
      <c r="G27" s="4">
        <v>150</v>
      </c>
      <c r="H27" s="4">
        <v>120</v>
      </c>
      <c r="I27" s="4">
        <v>30</v>
      </c>
    </row>
    <row r="28" spans="1:9" ht="15">
      <c r="A28" s="96">
        <v>20</v>
      </c>
      <c r="B28" s="417" t="s">
        <v>515</v>
      </c>
      <c r="C28" s="418" t="s">
        <v>516</v>
      </c>
      <c r="D28" s="419" t="s">
        <v>591</v>
      </c>
      <c r="E28" s="474" t="s">
        <v>1288</v>
      </c>
      <c r="F28" s="475" t="s">
        <v>319</v>
      </c>
      <c r="G28" s="4">
        <v>150</v>
      </c>
      <c r="H28" s="4">
        <v>120</v>
      </c>
      <c r="I28" s="4">
        <v>30</v>
      </c>
    </row>
    <row r="29" spans="1:9" ht="15">
      <c r="A29" s="96">
        <v>21</v>
      </c>
      <c r="B29" s="417" t="s">
        <v>517</v>
      </c>
      <c r="C29" s="418" t="s">
        <v>518</v>
      </c>
      <c r="D29" s="419" t="s">
        <v>592</v>
      </c>
      <c r="E29" s="474" t="s">
        <v>1288</v>
      </c>
      <c r="F29" s="475" t="s">
        <v>319</v>
      </c>
      <c r="G29" s="4">
        <v>150</v>
      </c>
      <c r="H29" s="4">
        <v>120</v>
      </c>
      <c r="I29" s="4">
        <v>30</v>
      </c>
    </row>
    <row r="30" spans="1:9" ht="15">
      <c r="A30" s="96">
        <v>22</v>
      </c>
      <c r="B30" s="417" t="s">
        <v>519</v>
      </c>
      <c r="C30" s="418" t="s">
        <v>520</v>
      </c>
      <c r="D30" s="419" t="s">
        <v>593</v>
      </c>
      <c r="E30" s="474" t="s">
        <v>1288</v>
      </c>
      <c r="F30" s="475" t="s">
        <v>319</v>
      </c>
      <c r="G30" s="4">
        <v>150</v>
      </c>
      <c r="H30" s="4">
        <v>120</v>
      </c>
      <c r="I30" s="4">
        <v>30</v>
      </c>
    </row>
    <row r="31" spans="1:9" ht="15">
      <c r="A31" s="96">
        <v>23</v>
      </c>
      <c r="B31" s="417" t="s">
        <v>483</v>
      </c>
      <c r="C31" s="418" t="s">
        <v>521</v>
      </c>
      <c r="D31" s="419" t="s">
        <v>594</v>
      </c>
      <c r="E31" s="474" t="s">
        <v>1288</v>
      </c>
      <c r="F31" s="475" t="s">
        <v>319</v>
      </c>
      <c r="G31" s="4">
        <v>150</v>
      </c>
      <c r="H31" s="4">
        <v>120</v>
      </c>
      <c r="I31" s="4">
        <v>30</v>
      </c>
    </row>
    <row r="32" spans="1:9" ht="15">
      <c r="A32" s="96">
        <v>24</v>
      </c>
      <c r="B32" s="417" t="s">
        <v>511</v>
      </c>
      <c r="C32" s="418" t="s">
        <v>522</v>
      </c>
      <c r="D32" s="419" t="s">
        <v>595</v>
      </c>
      <c r="E32" s="474" t="s">
        <v>1288</v>
      </c>
      <c r="F32" s="475" t="s">
        <v>319</v>
      </c>
      <c r="G32" s="4">
        <v>150</v>
      </c>
      <c r="H32" s="4">
        <v>120</v>
      </c>
      <c r="I32" s="4">
        <v>30</v>
      </c>
    </row>
    <row r="33" spans="1:9" ht="15">
      <c r="A33" s="96">
        <v>25</v>
      </c>
      <c r="B33" s="417" t="s">
        <v>500</v>
      </c>
      <c r="C33" s="418" t="s">
        <v>523</v>
      </c>
      <c r="D33" s="419" t="s">
        <v>596</v>
      </c>
      <c r="E33" s="474" t="s">
        <v>1288</v>
      </c>
      <c r="F33" s="475" t="s">
        <v>319</v>
      </c>
      <c r="G33" s="4">
        <v>150</v>
      </c>
      <c r="H33" s="4">
        <v>120</v>
      </c>
      <c r="I33" s="4">
        <v>30</v>
      </c>
    </row>
    <row r="34" spans="1:9" ht="15">
      <c r="A34" s="96">
        <v>26</v>
      </c>
      <c r="B34" s="417" t="s">
        <v>524</v>
      </c>
      <c r="C34" s="418" t="s">
        <v>525</v>
      </c>
      <c r="D34" s="419" t="s">
        <v>597</v>
      </c>
      <c r="E34" s="474" t="s">
        <v>1288</v>
      </c>
      <c r="F34" s="475" t="s">
        <v>319</v>
      </c>
      <c r="G34" s="4">
        <v>150</v>
      </c>
      <c r="H34" s="4">
        <v>120</v>
      </c>
      <c r="I34" s="4">
        <v>30</v>
      </c>
    </row>
    <row r="35" spans="1:9" ht="15">
      <c r="A35" s="96">
        <v>27</v>
      </c>
      <c r="B35" s="417" t="s">
        <v>526</v>
      </c>
      <c r="C35" s="418" t="s">
        <v>527</v>
      </c>
      <c r="D35" s="419" t="s">
        <v>598</v>
      </c>
      <c r="E35" s="474" t="s">
        <v>1288</v>
      </c>
      <c r="F35" s="475" t="s">
        <v>319</v>
      </c>
      <c r="G35" s="4">
        <v>150</v>
      </c>
      <c r="H35" s="4">
        <v>120</v>
      </c>
      <c r="I35" s="4">
        <v>30</v>
      </c>
    </row>
    <row r="36" spans="1:9" ht="15">
      <c r="A36" s="96">
        <v>28</v>
      </c>
      <c r="B36" s="417" t="s">
        <v>528</v>
      </c>
      <c r="C36" s="418" t="s">
        <v>529</v>
      </c>
      <c r="D36" s="419" t="s">
        <v>599</v>
      </c>
      <c r="E36" s="474" t="s">
        <v>1288</v>
      </c>
      <c r="F36" s="475" t="s">
        <v>319</v>
      </c>
      <c r="G36" s="4">
        <v>150</v>
      </c>
      <c r="H36" s="4">
        <v>120</v>
      </c>
      <c r="I36" s="4">
        <v>30</v>
      </c>
    </row>
    <row r="37" spans="1:9" ht="15">
      <c r="A37" s="96">
        <v>29</v>
      </c>
      <c r="B37" s="417" t="s">
        <v>509</v>
      </c>
      <c r="C37" s="418" t="s">
        <v>530</v>
      </c>
      <c r="D37" s="419" t="s">
        <v>600</v>
      </c>
      <c r="E37" s="474" t="s">
        <v>1288</v>
      </c>
      <c r="F37" s="475" t="s">
        <v>319</v>
      </c>
      <c r="G37" s="4">
        <v>150</v>
      </c>
      <c r="H37" s="4">
        <v>120</v>
      </c>
      <c r="I37" s="4">
        <v>30</v>
      </c>
    </row>
    <row r="38" spans="1:9" ht="15">
      <c r="A38" s="96">
        <v>30</v>
      </c>
      <c r="B38" s="417" t="s">
        <v>531</v>
      </c>
      <c r="C38" s="418" t="s">
        <v>532</v>
      </c>
      <c r="D38" s="419" t="s">
        <v>601</v>
      </c>
      <c r="E38" s="474" t="s">
        <v>1288</v>
      </c>
      <c r="F38" s="475" t="s">
        <v>319</v>
      </c>
      <c r="G38" s="4">
        <v>150</v>
      </c>
      <c r="H38" s="4">
        <v>120</v>
      </c>
      <c r="I38" s="4">
        <v>30</v>
      </c>
    </row>
    <row r="39" spans="1:9" ht="15">
      <c r="A39" s="96">
        <v>31</v>
      </c>
      <c r="B39" s="417" t="s">
        <v>533</v>
      </c>
      <c r="C39" s="418" t="s">
        <v>534</v>
      </c>
      <c r="D39" s="419" t="s">
        <v>602</v>
      </c>
      <c r="E39" s="474" t="s">
        <v>1288</v>
      </c>
      <c r="F39" s="475" t="s">
        <v>319</v>
      </c>
      <c r="G39" s="4">
        <v>150</v>
      </c>
      <c r="H39" s="4">
        <v>120</v>
      </c>
      <c r="I39" s="4">
        <v>30</v>
      </c>
    </row>
    <row r="40" spans="1:9" ht="15">
      <c r="A40" s="96">
        <v>32</v>
      </c>
      <c r="B40" s="417" t="s">
        <v>535</v>
      </c>
      <c r="C40" s="418" t="s">
        <v>536</v>
      </c>
      <c r="D40" s="419" t="s">
        <v>603</v>
      </c>
      <c r="E40" s="474" t="s">
        <v>1288</v>
      </c>
      <c r="F40" s="475" t="s">
        <v>319</v>
      </c>
      <c r="G40" s="4">
        <v>150</v>
      </c>
      <c r="H40" s="4">
        <v>120</v>
      </c>
      <c r="I40" s="4">
        <v>30</v>
      </c>
    </row>
    <row r="41" spans="1:9" ht="15">
      <c r="A41" s="96">
        <v>33</v>
      </c>
      <c r="B41" s="417" t="s">
        <v>537</v>
      </c>
      <c r="C41" s="418" t="s">
        <v>538</v>
      </c>
      <c r="D41" s="419" t="s">
        <v>604</v>
      </c>
      <c r="E41" s="474" t="s">
        <v>1288</v>
      </c>
      <c r="F41" s="475" t="s">
        <v>319</v>
      </c>
      <c r="G41" s="4">
        <v>150</v>
      </c>
      <c r="H41" s="4">
        <v>120</v>
      </c>
      <c r="I41" s="4">
        <v>30</v>
      </c>
    </row>
    <row r="42" spans="1:9" ht="15">
      <c r="A42" s="96">
        <v>34</v>
      </c>
      <c r="B42" s="417" t="s">
        <v>539</v>
      </c>
      <c r="C42" s="418" t="s">
        <v>540</v>
      </c>
      <c r="D42" s="419" t="s">
        <v>605</v>
      </c>
      <c r="E42" s="474" t="s">
        <v>1288</v>
      </c>
      <c r="F42" s="475" t="s">
        <v>319</v>
      </c>
      <c r="G42" s="4">
        <v>150</v>
      </c>
      <c r="H42" s="4">
        <v>120</v>
      </c>
      <c r="I42" s="4">
        <v>30</v>
      </c>
    </row>
    <row r="43" spans="1:9" ht="15">
      <c r="A43" s="96">
        <v>35</v>
      </c>
      <c r="B43" s="417" t="s">
        <v>517</v>
      </c>
      <c r="C43" s="418" t="s">
        <v>541</v>
      </c>
      <c r="D43" s="419" t="s">
        <v>606</v>
      </c>
      <c r="E43" s="474" t="s">
        <v>1288</v>
      </c>
      <c r="F43" s="475" t="s">
        <v>319</v>
      </c>
      <c r="G43" s="4">
        <v>150</v>
      </c>
      <c r="H43" s="4">
        <v>120</v>
      </c>
      <c r="I43" s="4">
        <v>30</v>
      </c>
    </row>
    <row r="44" spans="1:9" ht="15">
      <c r="A44" s="96">
        <v>36</v>
      </c>
      <c r="B44" s="417" t="s">
        <v>542</v>
      </c>
      <c r="C44" s="418" t="s">
        <v>543</v>
      </c>
      <c r="D44" s="419" t="s">
        <v>607</v>
      </c>
      <c r="E44" s="474" t="s">
        <v>1288</v>
      </c>
      <c r="F44" s="475" t="s">
        <v>319</v>
      </c>
      <c r="G44" s="4">
        <v>150</v>
      </c>
      <c r="H44" s="4">
        <v>120</v>
      </c>
      <c r="I44" s="4">
        <v>30</v>
      </c>
    </row>
    <row r="45" spans="1:9" ht="15">
      <c r="A45" s="96">
        <v>37</v>
      </c>
      <c r="B45" s="417" t="s">
        <v>544</v>
      </c>
      <c r="C45" s="418" t="s">
        <v>545</v>
      </c>
      <c r="D45" s="419" t="s">
        <v>608</v>
      </c>
      <c r="E45" s="474" t="s">
        <v>1288</v>
      </c>
      <c r="F45" s="475" t="s">
        <v>319</v>
      </c>
      <c r="G45" s="4">
        <v>150</v>
      </c>
      <c r="H45" s="4">
        <v>120</v>
      </c>
      <c r="I45" s="4">
        <v>30</v>
      </c>
    </row>
    <row r="46" spans="1:9" ht="15">
      <c r="A46" s="96">
        <v>38</v>
      </c>
      <c r="B46" s="417" t="s">
        <v>546</v>
      </c>
      <c r="C46" s="418" t="s">
        <v>547</v>
      </c>
      <c r="D46" s="419" t="s">
        <v>609</v>
      </c>
      <c r="E46" s="474" t="s">
        <v>1288</v>
      </c>
      <c r="F46" s="475" t="s">
        <v>319</v>
      </c>
      <c r="G46" s="4">
        <v>150</v>
      </c>
      <c r="H46" s="4">
        <v>120</v>
      </c>
      <c r="I46" s="4">
        <v>30</v>
      </c>
    </row>
    <row r="47" spans="1:9" ht="15">
      <c r="A47" s="96">
        <v>39</v>
      </c>
      <c r="B47" s="417" t="s">
        <v>548</v>
      </c>
      <c r="C47" s="418" t="s">
        <v>549</v>
      </c>
      <c r="D47" s="419" t="s">
        <v>610</v>
      </c>
      <c r="E47" s="474" t="s">
        <v>1288</v>
      </c>
      <c r="F47" s="475" t="s">
        <v>319</v>
      </c>
      <c r="G47" s="4">
        <v>150</v>
      </c>
      <c r="H47" s="4">
        <v>120</v>
      </c>
      <c r="I47" s="4">
        <v>30</v>
      </c>
    </row>
    <row r="48" spans="1:9" ht="15">
      <c r="A48" s="96">
        <v>40</v>
      </c>
      <c r="B48" s="417" t="s">
        <v>496</v>
      </c>
      <c r="C48" s="418" t="s">
        <v>550</v>
      </c>
      <c r="D48" s="419" t="s">
        <v>611</v>
      </c>
      <c r="E48" s="474" t="s">
        <v>1288</v>
      </c>
      <c r="F48" s="475" t="s">
        <v>319</v>
      </c>
      <c r="G48" s="4">
        <v>150</v>
      </c>
      <c r="H48" s="4">
        <v>120</v>
      </c>
      <c r="I48" s="4">
        <v>30</v>
      </c>
    </row>
    <row r="49" spans="1:11" ht="15">
      <c r="A49" s="96">
        <v>41</v>
      </c>
      <c r="B49" s="417" t="s">
        <v>551</v>
      </c>
      <c r="C49" s="418" t="s">
        <v>552</v>
      </c>
      <c r="D49" s="419" t="s">
        <v>612</v>
      </c>
      <c r="E49" s="474" t="s">
        <v>1288</v>
      </c>
      <c r="F49" s="475" t="s">
        <v>319</v>
      </c>
      <c r="G49" s="4">
        <v>150</v>
      </c>
      <c r="H49" s="4">
        <v>120</v>
      </c>
      <c r="I49" s="4">
        <v>30</v>
      </c>
    </row>
    <row r="50" spans="1:11" ht="15">
      <c r="A50" s="96">
        <v>42</v>
      </c>
      <c r="B50" s="417" t="s">
        <v>485</v>
      </c>
      <c r="C50" s="418" t="s">
        <v>553</v>
      </c>
      <c r="D50" s="419" t="s">
        <v>613</v>
      </c>
      <c r="E50" s="474" t="s">
        <v>1288</v>
      </c>
      <c r="F50" s="475" t="s">
        <v>319</v>
      </c>
      <c r="G50" s="4">
        <v>150</v>
      </c>
      <c r="H50" s="4">
        <v>120</v>
      </c>
      <c r="I50" s="4">
        <v>30</v>
      </c>
    </row>
    <row r="51" spans="1:11" ht="15">
      <c r="A51" s="96">
        <v>43</v>
      </c>
      <c r="B51" s="417" t="s">
        <v>554</v>
      </c>
      <c r="C51" s="418" t="s">
        <v>555</v>
      </c>
      <c r="D51" s="419" t="s">
        <v>614</v>
      </c>
      <c r="E51" s="474" t="s">
        <v>1288</v>
      </c>
      <c r="F51" s="475" t="s">
        <v>319</v>
      </c>
      <c r="G51" s="4">
        <v>150</v>
      </c>
      <c r="H51" s="4">
        <v>120</v>
      </c>
      <c r="I51" s="4">
        <v>30</v>
      </c>
    </row>
    <row r="52" spans="1:11" ht="15">
      <c r="A52" s="96">
        <v>44</v>
      </c>
      <c r="B52" s="417" t="s">
        <v>556</v>
      </c>
      <c r="C52" s="418" t="s">
        <v>557</v>
      </c>
      <c r="D52" s="419" t="s">
        <v>615</v>
      </c>
      <c r="E52" s="474" t="s">
        <v>1288</v>
      </c>
      <c r="F52" s="475" t="s">
        <v>319</v>
      </c>
      <c r="G52" s="4">
        <v>150</v>
      </c>
      <c r="H52" s="4">
        <v>120</v>
      </c>
      <c r="I52" s="4">
        <v>30</v>
      </c>
    </row>
    <row r="53" spans="1:11" ht="15">
      <c r="A53" s="96">
        <v>45</v>
      </c>
      <c r="B53" s="417" t="s">
        <v>548</v>
      </c>
      <c r="C53" s="418" t="s">
        <v>558</v>
      </c>
      <c r="D53" s="419" t="s">
        <v>616</v>
      </c>
      <c r="E53" s="474" t="s">
        <v>1288</v>
      </c>
      <c r="F53" s="475" t="s">
        <v>319</v>
      </c>
      <c r="G53" s="4">
        <v>150</v>
      </c>
      <c r="H53" s="4">
        <v>120</v>
      </c>
      <c r="I53" s="4">
        <v>30</v>
      </c>
    </row>
    <row r="54" spans="1:11" ht="15">
      <c r="A54" s="96">
        <v>46</v>
      </c>
      <c r="B54" s="417" t="s">
        <v>559</v>
      </c>
      <c r="C54" s="418" t="s">
        <v>560</v>
      </c>
      <c r="D54" s="419" t="s">
        <v>617</v>
      </c>
      <c r="E54" s="474" t="s">
        <v>1288</v>
      </c>
      <c r="F54" s="475" t="s">
        <v>319</v>
      </c>
      <c r="G54" s="4">
        <v>150</v>
      </c>
      <c r="H54" s="4">
        <v>120</v>
      </c>
      <c r="I54" s="4">
        <v>30</v>
      </c>
    </row>
    <row r="55" spans="1:11" ht="15">
      <c r="A55" s="96">
        <v>47</v>
      </c>
      <c r="B55" s="417" t="s">
        <v>561</v>
      </c>
      <c r="C55" s="418" t="s">
        <v>562</v>
      </c>
      <c r="D55" s="419" t="s">
        <v>618</v>
      </c>
      <c r="E55" s="474" t="s">
        <v>1288</v>
      </c>
      <c r="F55" s="475" t="s">
        <v>319</v>
      </c>
      <c r="G55" s="4">
        <v>150</v>
      </c>
      <c r="H55" s="4">
        <v>120</v>
      </c>
      <c r="I55" s="4">
        <v>30</v>
      </c>
    </row>
    <row r="56" spans="1:11" ht="15">
      <c r="A56" s="96">
        <v>48</v>
      </c>
      <c r="B56" s="417" t="s">
        <v>563</v>
      </c>
      <c r="C56" s="418" t="s">
        <v>495</v>
      </c>
      <c r="D56" s="419" t="s">
        <v>619</v>
      </c>
      <c r="E56" s="474" t="s">
        <v>1288</v>
      </c>
      <c r="F56" s="475" t="s">
        <v>319</v>
      </c>
      <c r="G56" s="4">
        <v>150</v>
      </c>
      <c r="H56" s="4">
        <v>120</v>
      </c>
      <c r="I56" s="4">
        <v>30</v>
      </c>
    </row>
    <row r="57" spans="1:11" ht="15">
      <c r="A57" s="96">
        <v>49</v>
      </c>
      <c r="B57" s="417" t="s">
        <v>485</v>
      </c>
      <c r="C57" s="418" t="s">
        <v>564</v>
      </c>
      <c r="D57" s="419" t="s">
        <v>620</v>
      </c>
      <c r="E57" s="474" t="s">
        <v>1288</v>
      </c>
      <c r="F57" s="475" t="s">
        <v>319</v>
      </c>
      <c r="G57" s="4">
        <v>150</v>
      </c>
      <c r="H57" s="4">
        <v>120</v>
      </c>
      <c r="I57" s="4">
        <v>30</v>
      </c>
    </row>
    <row r="58" spans="1:11" ht="15">
      <c r="A58" s="96">
        <v>50</v>
      </c>
      <c r="B58" s="417" t="s">
        <v>565</v>
      </c>
      <c r="C58" s="418" t="s">
        <v>566</v>
      </c>
      <c r="D58" s="476" t="s">
        <v>1290</v>
      </c>
      <c r="E58" s="474" t="s">
        <v>1289</v>
      </c>
      <c r="F58" s="475" t="s">
        <v>319</v>
      </c>
      <c r="G58" s="4">
        <v>200</v>
      </c>
      <c r="H58" s="4">
        <v>160</v>
      </c>
      <c r="I58" s="4">
        <v>30</v>
      </c>
    </row>
    <row r="59" spans="1:11" ht="15">
      <c r="A59" s="96">
        <v>51</v>
      </c>
      <c r="B59" s="417" t="s">
        <v>565</v>
      </c>
      <c r="C59" s="418" t="s">
        <v>567</v>
      </c>
      <c r="D59" s="419" t="s">
        <v>621</v>
      </c>
      <c r="E59" s="474" t="s">
        <v>1289</v>
      </c>
      <c r="F59" s="475" t="s">
        <v>319</v>
      </c>
      <c r="G59" s="4">
        <v>200</v>
      </c>
      <c r="H59" s="4">
        <v>160</v>
      </c>
      <c r="I59" s="4">
        <v>30</v>
      </c>
    </row>
    <row r="60" spans="1:11" ht="15">
      <c r="A60" s="96">
        <v>52</v>
      </c>
      <c r="B60" s="417" t="s">
        <v>568</v>
      </c>
      <c r="C60" s="418" t="s">
        <v>569</v>
      </c>
      <c r="D60" s="419" t="s">
        <v>622</v>
      </c>
      <c r="E60" s="474" t="s">
        <v>1289</v>
      </c>
      <c r="F60" s="475" t="s">
        <v>319</v>
      </c>
      <c r="G60" s="4">
        <v>200</v>
      </c>
      <c r="H60" s="4">
        <v>160</v>
      </c>
      <c r="I60" s="4">
        <v>30</v>
      </c>
    </row>
    <row r="61" spans="1:11" ht="15">
      <c r="A61" s="96">
        <v>53</v>
      </c>
      <c r="B61" s="417" t="s">
        <v>570</v>
      </c>
      <c r="C61" s="418" t="s">
        <v>571</v>
      </c>
      <c r="D61" s="419" t="s">
        <v>623</v>
      </c>
      <c r="E61" s="474" t="s">
        <v>1288</v>
      </c>
      <c r="F61" s="475" t="s">
        <v>319</v>
      </c>
      <c r="G61" s="4">
        <v>150</v>
      </c>
      <c r="H61" s="4">
        <v>120</v>
      </c>
      <c r="I61" s="4">
        <v>30</v>
      </c>
    </row>
    <row r="62" spans="1:11" ht="15">
      <c r="A62" s="96">
        <v>54</v>
      </c>
      <c r="B62" s="417" t="s">
        <v>479</v>
      </c>
      <c r="C62" s="418" t="s">
        <v>572</v>
      </c>
      <c r="D62" s="419" t="s">
        <v>624</v>
      </c>
      <c r="E62" s="474" t="s">
        <v>1288</v>
      </c>
      <c r="F62" s="475" t="s">
        <v>319</v>
      </c>
      <c r="G62" s="4">
        <v>150</v>
      </c>
      <c r="H62" s="4">
        <v>120</v>
      </c>
      <c r="I62" s="4">
        <v>30</v>
      </c>
    </row>
    <row r="63" spans="1:11" ht="15">
      <c r="A63" s="96"/>
      <c r="B63" s="85"/>
      <c r="C63" s="85"/>
      <c r="D63" s="85"/>
      <c r="E63" s="474" t="s">
        <v>1288</v>
      </c>
      <c r="F63" s="475" t="s">
        <v>319</v>
      </c>
      <c r="G63" s="4">
        <v>286500</v>
      </c>
      <c r="H63" s="4">
        <v>229200</v>
      </c>
      <c r="I63" s="4">
        <v>57300</v>
      </c>
      <c r="K63" s="178" t="s">
        <v>1292</v>
      </c>
    </row>
    <row r="64" spans="1:11" ht="15">
      <c r="A64" s="96"/>
      <c r="B64" s="85"/>
      <c r="C64" s="85"/>
      <c r="D64" s="85"/>
      <c r="E64" s="85"/>
      <c r="F64" s="96"/>
      <c r="G64" s="4"/>
      <c r="H64" s="4"/>
      <c r="I64" s="4"/>
    </row>
    <row r="65" spans="1:9" ht="15">
      <c r="A65" s="96"/>
      <c r="B65" s="85"/>
      <c r="C65" s="85"/>
      <c r="D65" s="85"/>
      <c r="E65" s="85"/>
      <c r="F65" s="96"/>
      <c r="G65" s="4"/>
      <c r="H65" s="4"/>
      <c r="I65" s="4"/>
    </row>
    <row r="66" spans="1:9" ht="15">
      <c r="A66" s="96"/>
      <c r="B66" s="85"/>
      <c r="C66" s="85"/>
      <c r="D66" s="85"/>
      <c r="E66" s="85"/>
      <c r="F66" s="96"/>
      <c r="G66" s="4"/>
      <c r="H66" s="4"/>
      <c r="I66" s="4"/>
    </row>
    <row r="67" spans="1:9" ht="15">
      <c r="A67" s="85" t="s">
        <v>259</v>
      </c>
      <c r="B67" s="85"/>
      <c r="C67" s="85"/>
      <c r="D67" s="85"/>
      <c r="E67" s="85"/>
      <c r="F67" s="96"/>
      <c r="G67" s="4"/>
      <c r="H67" s="4"/>
      <c r="I67" s="4"/>
    </row>
    <row r="68" spans="1:9" ht="15">
      <c r="A68" s="85"/>
      <c r="B68" s="97"/>
      <c r="C68" s="97"/>
      <c r="D68" s="97"/>
      <c r="E68" s="97"/>
      <c r="F68" s="85" t="s">
        <v>394</v>
      </c>
      <c r="G68" s="84">
        <f>SUM(G9:G67)</f>
        <v>294750</v>
      </c>
      <c r="H68" s="84">
        <f>SUM(H9:H67)</f>
        <v>235800</v>
      </c>
      <c r="I68" s="84">
        <f>SUM(I9:I67)</f>
        <v>58920</v>
      </c>
    </row>
    <row r="69" spans="1:9" ht="15">
      <c r="A69" s="205"/>
      <c r="B69" s="205"/>
      <c r="C69" s="205"/>
      <c r="D69" s="205"/>
      <c r="E69" s="205"/>
      <c r="F69" s="205"/>
      <c r="G69" s="205"/>
      <c r="H69" s="177"/>
      <c r="I69" s="177"/>
    </row>
    <row r="70" spans="1:9" ht="15">
      <c r="A70" s="206" t="s">
        <v>407</v>
      </c>
      <c r="B70" s="206"/>
      <c r="C70" s="205"/>
      <c r="D70" s="205"/>
      <c r="E70" s="205"/>
      <c r="F70" s="205"/>
      <c r="G70" s="205"/>
      <c r="H70" s="177"/>
      <c r="I70" s="177"/>
    </row>
    <row r="71" spans="1:9" ht="15">
      <c r="A71" s="206"/>
      <c r="B71" s="206"/>
      <c r="C71" s="205"/>
      <c r="D71" s="205"/>
      <c r="E71" s="205"/>
      <c r="F71" s="205"/>
      <c r="G71" s="205"/>
      <c r="H71" s="177"/>
      <c r="I71" s="177"/>
    </row>
    <row r="72" spans="1:9" ht="15">
      <c r="A72" s="206"/>
      <c r="B72" s="206"/>
      <c r="C72" s="177"/>
      <c r="D72" s="177"/>
      <c r="E72" s="177"/>
      <c r="F72" s="177"/>
      <c r="G72" s="177"/>
      <c r="H72" s="177"/>
      <c r="I72" s="177"/>
    </row>
    <row r="73" spans="1:9" ht="15">
      <c r="A73" s="206"/>
      <c r="B73" s="206"/>
      <c r="C73" s="177"/>
      <c r="D73" s="177"/>
      <c r="E73" s="177"/>
      <c r="F73" s="177"/>
      <c r="G73" s="177"/>
      <c r="H73" s="177"/>
      <c r="I73" s="177"/>
    </row>
    <row r="74" spans="1:9">
      <c r="A74" s="203"/>
      <c r="B74" s="203"/>
      <c r="C74" s="203"/>
      <c r="D74" s="203"/>
      <c r="E74" s="203"/>
      <c r="F74" s="203"/>
      <c r="G74" s="203"/>
      <c r="H74" s="203"/>
      <c r="I74" s="203"/>
    </row>
    <row r="75" spans="1:9" ht="15">
      <c r="A75" s="183" t="s">
        <v>96</v>
      </c>
      <c r="B75" s="183"/>
      <c r="C75" s="177"/>
      <c r="D75" s="177"/>
      <c r="E75" s="177"/>
      <c r="F75" s="177"/>
      <c r="G75" s="177"/>
      <c r="H75" s="177"/>
      <c r="I75" s="177"/>
    </row>
    <row r="76" spans="1:9" ht="15">
      <c r="A76" s="177"/>
      <c r="B76" s="177"/>
      <c r="C76" s="177"/>
      <c r="D76" s="177"/>
      <c r="E76" s="177"/>
      <c r="F76" s="177"/>
      <c r="G76" s="177"/>
      <c r="H76" s="177"/>
      <c r="I76" s="177"/>
    </row>
    <row r="77" spans="1:9" ht="15">
      <c r="A77" s="177"/>
      <c r="B77" s="177"/>
      <c r="C77" s="177"/>
      <c r="D77" s="177"/>
      <c r="E77" s="181"/>
      <c r="F77" s="181"/>
      <c r="G77" s="181"/>
      <c r="H77" s="177"/>
      <c r="I77" s="177"/>
    </row>
    <row r="78" spans="1:9" ht="15">
      <c r="A78" s="183"/>
      <c r="B78" s="183"/>
      <c r="C78" s="183" t="s">
        <v>356</v>
      </c>
      <c r="D78" s="183"/>
      <c r="E78" s="183"/>
      <c r="F78" s="183"/>
      <c r="G78" s="183"/>
      <c r="H78" s="177"/>
      <c r="I78" s="177"/>
    </row>
    <row r="79" spans="1:9" ht="15">
      <c r="A79" s="177"/>
      <c r="B79" s="177"/>
      <c r="C79" s="177" t="s">
        <v>355</v>
      </c>
      <c r="D79" s="177"/>
      <c r="E79" s="177"/>
      <c r="F79" s="177"/>
      <c r="G79" s="177"/>
      <c r="H79" s="177"/>
      <c r="I79" s="177"/>
    </row>
    <row r="80" spans="1:9">
      <c r="A80" s="185"/>
      <c r="B80" s="185"/>
      <c r="C80" s="185" t="s">
        <v>127</v>
      </c>
      <c r="D80" s="185"/>
      <c r="E80" s="185"/>
      <c r="F80" s="185"/>
      <c r="G80" s="185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view="pageBreakPreview" zoomScale="80" zoomScaleSheetLayoutView="80" workbookViewId="0">
      <selection activeCell="G3" sqref="G3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2" t="s">
        <v>408</v>
      </c>
      <c r="B1" s="75"/>
      <c r="C1" s="75"/>
      <c r="D1" s="75"/>
      <c r="E1" s="75"/>
      <c r="F1" s="75"/>
      <c r="G1" s="487" t="s">
        <v>97</v>
      </c>
      <c r="H1" s="487"/>
      <c r="I1" s="347"/>
    </row>
    <row r="2" spans="1:9" ht="15">
      <c r="A2" s="74" t="s">
        <v>128</v>
      </c>
      <c r="B2" s="75"/>
      <c r="C2" s="75"/>
      <c r="D2" s="75"/>
      <c r="E2" s="75"/>
      <c r="F2" s="75"/>
      <c r="G2" s="491" t="str">
        <f>'ფორმა N1'!L2</f>
        <v>10/22/17-11/12/17</v>
      </c>
      <c r="H2" s="491"/>
      <c r="I2" s="74"/>
    </row>
    <row r="3" spans="1:9" ht="15">
      <c r="A3" s="74"/>
      <c r="B3" s="74"/>
      <c r="C3" s="74"/>
      <c r="D3" s="74"/>
      <c r="E3" s="74"/>
      <c r="F3" s="74"/>
      <c r="G3" s="252"/>
      <c r="H3" s="252"/>
      <c r="I3" s="347"/>
    </row>
    <row r="4" spans="1:9" ht="15">
      <c r="A4" s="75" t="s">
        <v>257</v>
      </c>
      <c r="B4" s="75"/>
      <c r="C4" s="75"/>
      <c r="D4" s="75"/>
      <c r="E4" s="75"/>
      <c r="F4" s="75"/>
      <c r="G4" s="74"/>
      <c r="H4" s="74"/>
      <c r="I4" s="74"/>
    </row>
    <row r="5" spans="1:9" ht="15">
      <c r="A5" s="78" t="str">
        <f>'ფორმა N1'!A5</f>
        <v>დავით თარხან-მოურავი ირმა ინაშვილი საქართველოს პატრიოტთა ალიანსი</v>
      </c>
      <c r="B5" s="78"/>
      <c r="C5" s="78"/>
      <c r="D5" s="78"/>
      <c r="E5" s="78"/>
      <c r="F5" s="78"/>
      <c r="G5" s="79"/>
      <c r="H5" s="79"/>
      <c r="I5" s="79"/>
    </row>
    <row r="6" spans="1:9" ht="15">
      <c r="A6" s="75"/>
      <c r="B6" s="75"/>
      <c r="C6" s="75"/>
      <c r="D6" s="75"/>
      <c r="E6" s="75"/>
      <c r="F6" s="75"/>
      <c r="G6" s="74"/>
      <c r="H6" s="74"/>
      <c r="I6" s="74"/>
    </row>
    <row r="7" spans="1:9" ht="15">
      <c r="A7" s="251"/>
      <c r="B7" s="251"/>
      <c r="C7" s="251"/>
      <c r="D7" s="251"/>
      <c r="E7" s="251"/>
      <c r="F7" s="251"/>
      <c r="G7" s="76"/>
      <c r="H7" s="76"/>
      <c r="I7" s="347"/>
    </row>
    <row r="8" spans="1:9" ht="45">
      <c r="A8" s="343" t="s">
        <v>64</v>
      </c>
      <c r="B8" s="77" t="s">
        <v>312</v>
      </c>
      <c r="C8" s="88" t="s">
        <v>313</v>
      </c>
      <c r="D8" s="88" t="s">
        <v>215</v>
      </c>
      <c r="E8" s="88" t="s">
        <v>316</v>
      </c>
      <c r="F8" s="88" t="s">
        <v>315</v>
      </c>
      <c r="G8" s="88" t="s">
        <v>352</v>
      </c>
      <c r="H8" s="77" t="s">
        <v>10</v>
      </c>
      <c r="I8" s="77" t="s">
        <v>9</v>
      </c>
    </row>
    <row r="9" spans="1:9" ht="15">
      <c r="A9" s="344"/>
      <c r="B9" s="345"/>
      <c r="C9" s="96"/>
      <c r="D9" s="96"/>
      <c r="E9" s="96"/>
      <c r="F9" s="96"/>
      <c r="G9" s="96"/>
      <c r="H9" s="4"/>
      <c r="I9" s="4"/>
    </row>
    <row r="10" spans="1:9" ht="15">
      <c r="A10" s="344"/>
      <c r="B10" s="345"/>
      <c r="C10" s="96"/>
      <c r="D10" s="96"/>
      <c r="E10" s="96"/>
      <c r="F10" s="96"/>
      <c r="G10" s="96"/>
      <c r="H10" s="4"/>
      <c r="I10" s="4"/>
    </row>
    <row r="11" spans="1:9" ht="15">
      <c r="A11" s="344"/>
      <c r="B11" s="345"/>
      <c r="C11" s="85"/>
      <c r="D11" s="85"/>
      <c r="E11" s="85"/>
      <c r="F11" s="85"/>
      <c r="G11" s="85"/>
      <c r="H11" s="4"/>
      <c r="I11" s="4"/>
    </row>
    <row r="12" spans="1:9" ht="15">
      <c r="A12" s="344"/>
      <c r="B12" s="345"/>
      <c r="C12" s="85"/>
      <c r="D12" s="85"/>
      <c r="E12" s="85"/>
      <c r="F12" s="85"/>
      <c r="G12" s="85"/>
      <c r="H12" s="4"/>
      <c r="I12" s="4"/>
    </row>
    <row r="13" spans="1:9" ht="15">
      <c r="A13" s="344"/>
      <c r="B13" s="345"/>
      <c r="C13" s="85"/>
      <c r="D13" s="85"/>
      <c r="E13" s="85"/>
      <c r="F13" s="85"/>
      <c r="G13" s="85"/>
      <c r="H13" s="4"/>
      <c r="I13" s="4"/>
    </row>
    <row r="14" spans="1:9" ht="15">
      <c r="A14" s="344"/>
      <c r="B14" s="345"/>
      <c r="C14" s="85"/>
      <c r="D14" s="85"/>
      <c r="E14" s="85"/>
      <c r="F14" s="85"/>
      <c r="G14" s="85"/>
      <c r="H14" s="4"/>
      <c r="I14" s="4"/>
    </row>
    <row r="15" spans="1:9" ht="15">
      <c r="A15" s="344"/>
      <c r="B15" s="345"/>
      <c r="C15" s="85"/>
      <c r="D15" s="85"/>
      <c r="E15" s="85"/>
      <c r="F15" s="85"/>
      <c r="G15" s="85"/>
      <c r="H15" s="4"/>
      <c r="I15" s="4"/>
    </row>
    <row r="16" spans="1:9" ht="15">
      <c r="A16" s="344"/>
      <c r="B16" s="345"/>
      <c r="C16" s="85"/>
      <c r="D16" s="85"/>
      <c r="E16" s="85"/>
      <c r="F16" s="85"/>
      <c r="G16" s="85"/>
      <c r="H16" s="4"/>
      <c r="I16" s="4"/>
    </row>
    <row r="17" spans="1:9" ht="15">
      <c r="A17" s="344"/>
      <c r="B17" s="345"/>
      <c r="C17" s="85"/>
      <c r="D17" s="85"/>
      <c r="E17" s="85"/>
      <c r="F17" s="85"/>
      <c r="G17" s="85"/>
      <c r="H17" s="4"/>
      <c r="I17" s="4"/>
    </row>
    <row r="18" spans="1:9" ht="15">
      <c r="A18" s="344"/>
      <c r="B18" s="345"/>
      <c r="C18" s="85"/>
      <c r="D18" s="85"/>
      <c r="E18" s="85"/>
      <c r="F18" s="85"/>
      <c r="G18" s="85"/>
      <c r="H18" s="4"/>
      <c r="I18" s="4"/>
    </row>
    <row r="19" spans="1:9" ht="15">
      <c r="A19" s="344"/>
      <c r="B19" s="345"/>
      <c r="C19" s="85"/>
      <c r="D19" s="85"/>
      <c r="E19" s="85"/>
      <c r="F19" s="85"/>
      <c r="G19" s="85"/>
      <c r="H19" s="4"/>
      <c r="I19" s="4"/>
    </row>
    <row r="20" spans="1:9" ht="15">
      <c r="A20" s="344"/>
      <c r="B20" s="345"/>
      <c r="C20" s="85"/>
      <c r="D20" s="85"/>
      <c r="E20" s="85"/>
      <c r="F20" s="85"/>
      <c r="G20" s="85"/>
      <c r="H20" s="4"/>
      <c r="I20" s="4"/>
    </row>
    <row r="21" spans="1:9" ht="15">
      <c r="A21" s="344"/>
      <c r="B21" s="345"/>
      <c r="C21" s="85"/>
      <c r="D21" s="85"/>
      <c r="E21" s="85"/>
      <c r="F21" s="85"/>
      <c r="G21" s="85"/>
      <c r="H21" s="4"/>
      <c r="I21" s="4"/>
    </row>
    <row r="22" spans="1:9" ht="15">
      <c r="A22" s="344"/>
      <c r="B22" s="345"/>
      <c r="C22" s="85"/>
      <c r="D22" s="85"/>
      <c r="E22" s="85"/>
      <c r="F22" s="85"/>
      <c r="G22" s="85"/>
      <c r="H22" s="4"/>
      <c r="I22" s="4"/>
    </row>
    <row r="23" spans="1:9" ht="15">
      <c r="A23" s="344"/>
      <c r="B23" s="345"/>
      <c r="C23" s="85"/>
      <c r="D23" s="85"/>
      <c r="E23" s="85"/>
      <c r="F23" s="85"/>
      <c r="G23" s="85"/>
      <c r="H23" s="4"/>
      <c r="I23" s="4"/>
    </row>
    <row r="24" spans="1:9" ht="15">
      <c r="A24" s="344"/>
      <c r="B24" s="345"/>
      <c r="C24" s="85"/>
      <c r="D24" s="85"/>
      <c r="E24" s="85"/>
      <c r="F24" s="85"/>
      <c r="G24" s="85"/>
      <c r="H24" s="4"/>
      <c r="I24" s="4"/>
    </row>
    <row r="25" spans="1:9" ht="15">
      <c r="A25" s="344"/>
      <c r="B25" s="345"/>
      <c r="C25" s="85"/>
      <c r="D25" s="85"/>
      <c r="E25" s="85"/>
      <c r="F25" s="85"/>
      <c r="G25" s="85"/>
      <c r="H25" s="4"/>
      <c r="I25" s="4"/>
    </row>
    <row r="26" spans="1:9" ht="15">
      <c r="A26" s="344"/>
      <c r="B26" s="345"/>
      <c r="C26" s="85"/>
      <c r="D26" s="85"/>
      <c r="E26" s="85"/>
      <c r="F26" s="85"/>
      <c r="G26" s="85"/>
      <c r="H26" s="4"/>
      <c r="I26" s="4"/>
    </row>
    <row r="27" spans="1:9" ht="15">
      <c r="A27" s="344"/>
      <c r="B27" s="345"/>
      <c r="C27" s="85"/>
      <c r="D27" s="85"/>
      <c r="E27" s="85"/>
      <c r="F27" s="85"/>
      <c r="G27" s="85"/>
      <c r="H27" s="4"/>
      <c r="I27" s="4"/>
    </row>
    <row r="28" spans="1:9" ht="15">
      <c r="A28" s="344"/>
      <c r="B28" s="345"/>
      <c r="C28" s="85"/>
      <c r="D28" s="85"/>
      <c r="E28" s="85"/>
      <c r="F28" s="85"/>
      <c r="G28" s="85"/>
      <c r="H28" s="4"/>
      <c r="I28" s="4"/>
    </row>
    <row r="29" spans="1:9" ht="15">
      <c r="A29" s="344"/>
      <c r="B29" s="345"/>
      <c r="C29" s="85"/>
      <c r="D29" s="85"/>
      <c r="E29" s="85"/>
      <c r="F29" s="85"/>
      <c r="G29" s="85"/>
      <c r="H29" s="4"/>
      <c r="I29" s="4"/>
    </row>
    <row r="30" spans="1:9" ht="15">
      <c r="A30" s="344"/>
      <c r="B30" s="345"/>
      <c r="C30" s="85"/>
      <c r="D30" s="85"/>
      <c r="E30" s="85"/>
      <c r="F30" s="85"/>
      <c r="G30" s="85"/>
      <c r="H30" s="4"/>
      <c r="I30" s="4"/>
    </row>
    <row r="31" spans="1:9" ht="15">
      <c r="A31" s="344"/>
      <c r="B31" s="345"/>
      <c r="C31" s="85"/>
      <c r="D31" s="85"/>
      <c r="E31" s="85"/>
      <c r="F31" s="85"/>
      <c r="G31" s="85"/>
      <c r="H31" s="4"/>
      <c r="I31" s="4"/>
    </row>
    <row r="32" spans="1:9" ht="15">
      <c r="A32" s="344"/>
      <c r="B32" s="345"/>
      <c r="C32" s="85"/>
      <c r="D32" s="85"/>
      <c r="E32" s="85"/>
      <c r="F32" s="85"/>
      <c r="G32" s="85"/>
      <c r="H32" s="4"/>
      <c r="I32" s="4"/>
    </row>
    <row r="33" spans="1:9" ht="15">
      <c r="A33" s="344"/>
      <c r="B33" s="345"/>
      <c r="C33" s="85"/>
      <c r="D33" s="85"/>
      <c r="E33" s="85"/>
      <c r="F33" s="85"/>
      <c r="G33" s="85"/>
      <c r="H33" s="4"/>
      <c r="I33" s="4"/>
    </row>
    <row r="34" spans="1:9" ht="15">
      <c r="A34" s="344"/>
      <c r="B34" s="346"/>
      <c r="C34" s="97"/>
      <c r="D34" s="97"/>
      <c r="E34" s="97"/>
      <c r="F34" s="97"/>
      <c r="G34" s="97" t="s">
        <v>311</v>
      </c>
      <c r="H34" s="84">
        <f>SUM(H9:H33)</f>
        <v>0</v>
      </c>
      <c r="I34" s="84">
        <f>SUM(I9:I33)</f>
        <v>0</v>
      </c>
    </row>
    <row r="35" spans="1:9" ht="15">
      <c r="A35" s="44"/>
      <c r="B35" s="44"/>
      <c r="C35" s="44"/>
      <c r="D35" s="44"/>
      <c r="E35" s="44"/>
      <c r="F35" s="44"/>
      <c r="G35" s="2"/>
      <c r="H35" s="2"/>
    </row>
    <row r="36" spans="1:9" ht="15">
      <c r="A36" s="194" t="s">
        <v>409</v>
      </c>
      <c r="B36" s="44"/>
      <c r="C36" s="44"/>
      <c r="D36" s="44"/>
      <c r="E36" s="44"/>
      <c r="F36" s="44"/>
      <c r="G36" s="2"/>
      <c r="H36" s="2"/>
    </row>
    <row r="37" spans="1:9" ht="15">
      <c r="A37" s="194"/>
      <c r="B37" s="44"/>
      <c r="C37" s="44"/>
      <c r="D37" s="44"/>
      <c r="E37" s="44"/>
      <c r="F37" s="44"/>
      <c r="G37" s="2"/>
      <c r="H37" s="2"/>
    </row>
    <row r="38" spans="1:9" ht="15">
      <c r="A38" s="194"/>
      <c r="B38" s="2"/>
      <c r="C38" s="2"/>
      <c r="D38" s="2"/>
      <c r="E38" s="2"/>
      <c r="F38" s="2"/>
      <c r="G38" s="2"/>
      <c r="H38" s="2"/>
    </row>
    <row r="39" spans="1:9" ht="15">
      <c r="A39" s="194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67" t="s">
        <v>96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67"/>
      <c r="B44" s="67" t="s">
        <v>254</v>
      </c>
      <c r="C44" s="67"/>
      <c r="D44" s="67"/>
      <c r="E44" s="67"/>
      <c r="F44" s="67"/>
      <c r="G44" s="2"/>
      <c r="H44" s="12"/>
    </row>
    <row r="45" spans="1:9" ht="15">
      <c r="A45" s="2"/>
      <c r="B45" s="2" t="s">
        <v>253</v>
      </c>
      <c r="C45" s="2"/>
      <c r="D45" s="2"/>
      <c r="E45" s="2"/>
      <c r="F45" s="2"/>
      <c r="G45" s="2"/>
      <c r="H45" s="12"/>
    </row>
    <row r="46" spans="1:9">
      <c r="A46" s="64"/>
      <c r="B46" s="64" t="s">
        <v>127</v>
      </c>
      <c r="C46" s="64"/>
      <c r="D46" s="64"/>
      <c r="E46" s="64"/>
      <c r="F46" s="64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80" zoomScaleSheetLayoutView="80" workbookViewId="0">
      <selection activeCell="G3" sqref="G3"/>
    </sheetView>
  </sheetViews>
  <sheetFormatPr defaultRowHeight="12.75"/>
  <cols>
    <col min="1" max="1" width="5.42578125" style="178" customWidth="1"/>
    <col min="2" max="2" width="13.140625" style="178" customWidth="1"/>
    <col min="3" max="3" width="15.140625" style="178" customWidth="1"/>
    <col min="4" max="4" width="18" style="178" customWidth="1"/>
    <col min="5" max="5" width="20.5703125" style="178" customWidth="1"/>
    <col min="6" max="6" width="21.28515625" style="178" customWidth="1"/>
    <col min="7" max="7" width="15.140625" style="178" customWidth="1"/>
    <col min="8" max="8" width="15.5703125" style="178" customWidth="1"/>
    <col min="9" max="9" width="13.42578125" style="178" customWidth="1"/>
    <col min="10" max="10" width="0" style="178" hidden="1" customWidth="1"/>
    <col min="11" max="16384" width="9.140625" style="178"/>
  </cols>
  <sheetData>
    <row r="1" spans="1:10" ht="15">
      <c r="A1" s="72" t="s">
        <v>410</v>
      </c>
      <c r="B1" s="72"/>
      <c r="C1" s="75"/>
      <c r="D1" s="75"/>
      <c r="E1" s="75"/>
      <c r="F1" s="75"/>
      <c r="G1" s="487" t="s">
        <v>97</v>
      </c>
      <c r="H1" s="487"/>
    </row>
    <row r="2" spans="1:10" ht="15">
      <c r="A2" s="74" t="s">
        <v>128</v>
      </c>
      <c r="B2" s="72"/>
      <c r="C2" s="75"/>
      <c r="D2" s="75"/>
      <c r="E2" s="75"/>
      <c r="F2" s="75"/>
      <c r="G2" s="491" t="str">
        <f>'ფორმა N1'!L2</f>
        <v>10/22/17-11/12/17</v>
      </c>
      <c r="H2" s="491"/>
    </row>
    <row r="3" spans="1:10" ht="15">
      <c r="A3" s="74"/>
      <c r="B3" s="74"/>
      <c r="C3" s="74"/>
      <c r="D3" s="74"/>
      <c r="E3" s="74"/>
      <c r="F3" s="74"/>
      <c r="G3" s="252"/>
      <c r="H3" s="252"/>
    </row>
    <row r="4" spans="1:10" ht="15">
      <c r="A4" s="75" t="s">
        <v>257</v>
      </c>
      <c r="B4" s="75"/>
      <c r="C4" s="75"/>
      <c r="D4" s="75"/>
      <c r="E4" s="75"/>
      <c r="F4" s="75"/>
      <c r="G4" s="74"/>
      <c r="H4" s="74"/>
    </row>
    <row r="5" spans="1:10" ht="15">
      <c r="A5" s="78" t="str">
        <f>'ფორმა N1'!A5</f>
        <v>დავით თარხან-მოურავი ირმა ინაშვილი საქართველოს პატრიოტთა ალიანსი</v>
      </c>
      <c r="B5" s="78"/>
      <c r="C5" s="78"/>
      <c r="D5" s="78"/>
      <c r="E5" s="78"/>
      <c r="F5" s="78"/>
      <c r="G5" s="79"/>
      <c r="H5" s="79"/>
    </row>
    <row r="6" spans="1:10" ht="15">
      <c r="A6" s="75"/>
      <c r="B6" s="75"/>
      <c r="C6" s="75"/>
      <c r="D6" s="75"/>
      <c r="E6" s="75"/>
      <c r="F6" s="75"/>
      <c r="G6" s="74"/>
      <c r="H6" s="74"/>
    </row>
    <row r="7" spans="1:10" ht="15">
      <c r="A7" s="251"/>
      <c r="B7" s="251"/>
      <c r="C7" s="251"/>
      <c r="D7" s="251"/>
      <c r="E7" s="251"/>
      <c r="F7" s="251"/>
      <c r="G7" s="76"/>
      <c r="H7" s="76"/>
    </row>
    <row r="8" spans="1:10" ht="30">
      <c r="A8" s="88" t="s">
        <v>64</v>
      </c>
      <c r="B8" s="88" t="s">
        <v>312</v>
      </c>
      <c r="C8" s="88" t="s">
        <v>313</v>
      </c>
      <c r="D8" s="88" t="s">
        <v>215</v>
      </c>
      <c r="E8" s="88" t="s">
        <v>320</v>
      </c>
      <c r="F8" s="88" t="s">
        <v>314</v>
      </c>
      <c r="G8" s="77" t="s">
        <v>10</v>
      </c>
      <c r="H8" s="77" t="s">
        <v>9</v>
      </c>
      <c r="J8" s="207" t="s">
        <v>319</v>
      </c>
    </row>
    <row r="9" spans="1:10" ht="15">
      <c r="A9" s="96"/>
      <c r="B9" s="96"/>
      <c r="C9" s="96"/>
      <c r="D9" s="96"/>
      <c r="E9" s="96"/>
      <c r="F9" s="96"/>
      <c r="G9" s="4"/>
      <c r="H9" s="4"/>
      <c r="J9" s="207" t="s">
        <v>0</v>
      </c>
    </row>
    <row r="10" spans="1:10" ht="15">
      <c r="A10" s="96"/>
      <c r="B10" s="96"/>
      <c r="C10" s="96"/>
      <c r="D10" s="96"/>
      <c r="E10" s="96"/>
      <c r="F10" s="96"/>
      <c r="G10" s="4"/>
      <c r="H10" s="4"/>
    </row>
    <row r="11" spans="1:10" ht="15">
      <c r="A11" s="85"/>
      <c r="B11" s="85"/>
      <c r="C11" s="85"/>
      <c r="D11" s="85"/>
      <c r="E11" s="85"/>
      <c r="F11" s="85"/>
      <c r="G11" s="4"/>
      <c r="H11" s="4"/>
    </row>
    <row r="12" spans="1:10" ht="15">
      <c r="A12" s="85"/>
      <c r="B12" s="85"/>
      <c r="C12" s="85"/>
      <c r="D12" s="85"/>
      <c r="E12" s="85"/>
      <c r="F12" s="85"/>
      <c r="G12" s="4"/>
      <c r="H12" s="4"/>
    </row>
    <row r="13" spans="1:10" ht="15">
      <c r="A13" s="85"/>
      <c r="B13" s="85"/>
      <c r="C13" s="85"/>
      <c r="D13" s="85"/>
      <c r="E13" s="85"/>
      <c r="F13" s="85"/>
      <c r="G13" s="4"/>
      <c r="H13" s="4"/>
    </row>
    <row r="14" spans="1:10" ht="15">
      <c r="A14" s="85"/>
      <c r="B14" s="85"/>
      <c r="C14" s="85"/>
      <c r="D14" s="85"/>
      <c r="E14" s="85"/>
      <c r="F14" s="85"/>
      <c r="G14" s="4"/>
      <c r="H14" s="4"/>
    </row>
    <row r="15" spans="1:10" ht="15">
      <c r="A15" s="85"/>
      <c r="B15" s="85"/>
      <c r="C15" s="85"/>
      <c r="D15" s="85"/>
      <c r="E15" s="85"/>
      <c r="F15" s="85"/>
      <c r="G15" s="4"/>
      <c r="H15" s="4"/>
    </row>
    <row r="16" spans="1:10" ht="15">
      <c r="A16" s="85"/>
      <c r="B16" s="85"/>
      <c r="C16" s="85"/>
      <c r="D16" s="85"/>
      <c r="E16" s="85"/>
      <c r="F16" s="85"/>
      <c r="G16" s="4"/>
      <c r="H16" s="4"/>
    </row>
    <row r="17" spans="1:8" ht="15">
      <c r="A17" s="85"/>
      <c r="B17" s="85"/>
      <c r="C17" s="85"/>
      <c r="D17" s="85"/>
      <c r="E17" s="85"/>
      <c r="F17" s="85"/>
      <c r="G17" s="4"/>
      <c r="H17" s="4"/>
    </row>
    <row r="18" spans="1:8" ht="15">
      <c r="A18" s="85"/>
      <c r="B18" s="85"/>
      <c r="C18" s="85"/>
      <c r="D18" s="85"/>
      <c r="E18" s="85"/>
      <c r="F18" s="85"/>
      <c r="G18" s="4"/>
      <c r="H18" s="4"/>
    </row>
    <row r="19" spans="1:8" ht="15">
      <c r="A19" s="85"/>
      <c r="B19" s="85"/>
      <c r="C19" s="85"/>
      <c r="D19" s="85"/>
      <c r="E19" s="85"/>
      <c r="F19" s="85"/>
      <c r="G19" s="4"/>
      <c r="H19" s="4"/>
    </row>
    <row r="20" spans="1:8" ht="15">
      <c r="A20" s="85"/>
      <c r="B20" s="85"/>
      <c r="C20" s="85"/>
      <c r="D20" s="85"/>
      <c r="E20" s="85"/>
      <c r="F20" s="85"/>
      <c r="G20" s="4"/>
      <c r="H20" s="4"/>
    </row>
    <row r="21" spans="1:8" ht="15">
      <c r="A21" s="85"/>
      <c r="B21" s="85"/>
      <c r="C21" s="85"/>
      <c r="D21" s="85"/>
      <c r="E21" s="85"/>
      <c r="F21" s="85"/>
      <c r="G21" s="4"/>
      <c r="H21" s="4"/>
    </row>
    <row r="22" spans="1:8" ht="15">
      <c r="A22" s="85"/>
      <c r="B22" s="85"/>
      <c r="C22" s="85"/>
      <c r="D22" s="85"/>
      <c r="E22" s="85"/>
      <c r="F22" s="85"/>
      <c r="G22" s="4"/>
      <c r="H22" s="4"/>
    </row>
    <row r="23" spans="1:8" ht="15">
      <c r="A23" s="85"/>
      <c r="B23" s="85"/>
      <c r="C23" s="85"/>
      <c r="D23" s="85"/>
      <c r="E23" s="85"/>
      <c r="F23" s="85"/>
      <c r="G23" s="4"/>
      <c r="H23" s="4"/>
    </row>
    <row r="24" spans="1:8" ht="15">
      <c r="A24" s="85"/>
      <c r="B24" s="85"/>
      <c r="C24" s="85"/>
      <c r="D24" s="85"/>
      <c r="E24" s="85"/>
      <c r="F24" s="85"/>
      <c r="G24" s="4"/>
      <c r="H24" s="4"/>
    </row>
    <row r="25" spans="1:8" ht="15">
      <c r="A25" s="85"/>
      <c r="B25" s="85"/>
      <c r="C25" s="85"/>
      <c r="D25" s="85"/>
      <c r="E25" s="85"/>
      <c r="F25" s="85"/>
      <c r="G25" s="4"/>
      <c r="H25" s="4"/>
    </row>
    <row r="26" spans="1:8" ht="15">
      <c r="A26" s="85"/>
      <c r="B26" s="85"/>
      <c r="C26" s="85"/>
      <c r="D26" s="85"/>
      <c r="E26" s="85"/>
      <c r="F26" s="85"/>
      <c r="G26" s="4"/>
      <c r="H26" s="4"/>
    </row>
    <row r="27" spans="1:8" ht="15">
      <c r="A27" s="85"/>
      <c r="B27" s="85"/>
      <c r="C27" s="85"/>
      <c r="D27" s="85"/>
      <c r="E27" s="85"/>
      <c r="F27" s="85"/>
      <c r="G27" s="4"/>
      <c r="H27" s="4"/>
    </row>
    <row r="28" spans="1:8" ht="15">
      <c r="A28" s="85"/>
      <c r="B28" s="85"/>
      <c r="C28" s="85"/>
      <c r="D28" s="85"/>
      <c r="E28" s="85"/>
      <c r="F28" s="85"/>
      <c r="G28" s="4"/>
      <c r="H28" s="4"/>
    </row>
    <row r="29" spans="1:8" ht="15">
      <c r="A29" s="85"/>
      <c r="B29" s="85"/>
      <c r="C29" s="85"/>
      <c r="D29" s="85"/>
      <c r="E29" s="85"/>
      <c r="F29" s="85"/>
      <c r="G29" s="4"/>
      <c r="H29" s="4"/>
    </row>
    <row r="30" spans="1:8" ht="15">
      <c r="A30" s="85"/>
      <c r="B30" s="85"/>
      <c r="C30" s="85"/>
      <c r="D30" s="85"/>
      <c r="E30" s="85"/>
      <c r="F30" s="85"/>
      <c r="G30" s="4"/>
      <c r="H30" s="4"/>
    </row>
    <row r="31" spans="1:8" ht="15">
      <c r="A31" s="85"/>
      <c r="B31" s="85"/>
      <c r="C31" s="85"/>
      <c r="D31" s="85"/>
      <c r="E31" s="85"/>
      <c r="F31" s="85"/>
      <c r="G31" s="4"/>
      <c r="H31" s="4"/>
    </row>
    <row r="32" spans="1:8" ht="15">
      <c r="A32" s="85"/>
      <c r="B32" s="85"/>
      <c r="C32" s="85"/>
      <c r="D32" s="85"/>
      <c r="E32" s="85"/>
      <c r="F32" s="85"/>
      <c r="G32" s="4"/>
      <c r="H32" s="4"/>
    </row>
    <row r="33" spans="1:9" ht="15">
      <c r="A33" s="85"/>
      <c r="B33" s="85"/>
      <c r="C33" s="85"/>
      <c r="D33" s="85"/>
      <c r="E33" s="85"/>
      <c r="F33" s="85"/>
      <c r="G33" s="4"/>
      <c r="H33" s="4"/>
    </row>
    <row r="34" spans="1:9" ht="15">
      <c r="A34" s="85"/>
      <c r="B34" s="97"/>
      <c r="C34" s="97"/>
      <c r="D34" s="97"/>
      <c r="E34" s="97"/>
      <c r="F34" s="97" t="s">
        <v>318</v>
      </c>
      <c r="G34" s="84">
        <f>SUM(G9:G33)</f>
        <v>0</v>
      </c>
      <c r="H34" s="84">
        <f>SUM(H9:H33)</f>
        <v>0</v>
      </c>
    </row>
    <row r="35" spans="1:9" ht="15">
      <c r="A35" s="205"/>
      <c r="B35" s="205"/>
      <c r="C35" s="205"/>
      <c r="D35" s="205"/>
      <c r="E35" s="205"/>
      <c r="F35" s="205"/>
      <c r="G35" s="205"/>
      <c r="H35" s="177"/>
      <c r="I35" s="177"/>
    </row>
    <row r="36" spans="1:9" ht="15">
      <c r="A36" s="206" t="s">
        <v>411</v>
      </c>
      <c r="B36" s="206"/>
      <c r="C36" s="205"/>
      <c r="D36" s="205"/>
      <c r="E36" s="205"/>
      <c r="F36" s="205"/>
      <c r="G36" s="205"/>
      <c r="H36" s="177"/>
      <c r="I36" s="177"/>
    </row>
    <row r="37" spans="1:9" ht="15">
      <c r="A37" s="206"/>
      <c r="B37" s="206"/>
      <c r="C37" s="205"/>
      <c r="D37" s="205"/>
      <c r="E37" s="205"/>
      <c r="F37" s="205"/>
      <c r="G37" s="205"/>
      <c r="H37" s="177"/>
      <c r="I37" s="177"/>
    </row>
    <row r="38" spans="1:9" ht="15">
      <c r="A38" s="206"/>
      <c r="B38" s="206"/>
      <c r="C38" s="177"/>
      <c r="D38" s="177"/>
      <c r="E38" s="177"/>
      <c r="F38" s="177"/>
      <c r="G38" s="177"/>
      <c r="H38" s="177"/>
      <c r="I38" s="177"/>
    </row>
    <row r="39" spans="1:9" ht="15">
      <c r="A39" s="206"/>
      <c r="B39" s="206"/>
      <c r="C39" s="177"/>
      <c r="D39" s="177"/>
      <c r="E39" s="177"/>
      <c r="F39" s="177"/>
      <c r="G39" s="177"/>
      <c r="H39" s="177"/>
      <c r="I39" s="177"/>
    </row>
    <row r="40" spans="1:9">
      <c r="A40" s="203"/>
      <c r="B40" s="203"/>
      <c r="C40" s="203"/>
      <c r="D40" s="203"/>
      <c r="E40" s="203"/>
      <c r="F40" s="203"/>
      <c r="G40" s="203"/>
      <c r="H40" s="203"/>
      <c r="I40" s="203"/>
    </row>
    <row r="41" spans="1:9" ht="15">
      <c r="A41" s="183" t="s">
        <v>96</v>
      </c>
      <c r="B41" s="183"/>
      <c r="C41" s="177"/>
      <c r="D41" s="177"/>
      <c r="E41" s="177"/>
      <c r="F41" s="177"/>
      <c r="G41" s="177"/>
      <c r="H41" s="177"/>
      <c r="I41" s="177"/>
    </row>
    <row r="42" spans="1:9" ht="15">
      <c r="A42" s="177"/>
      <c r="B42" s="177"/>
      <c r="C42" s="177"/>
      <c r="D42" s="177"/>
      <c r="E42" s="177"/>
      <c r="F42" s="177"/>
      <c r="G42" s="177"/>
      <c r="H42" s="177"/>
      <c r="I42" s="177"/>
    </row>
    <row r="43" spans="1:9" ht="15">
      <c r="A43" s="177"/>
      <c r="B43" s="177"/>
      <c r="C43" s="177"/>
      <c r="D43" s="177"/>
      <c r="E43" s="177"/>
      <c r="F43" s="177"/>
      <c r="G43" s="177"/>
      <c r="H43" s="177"/>
      <c r="I43" s="184"/>
    </row>
    <row r="44" spans="1:9" ht="15">
      <c r="A44" s="183"/>
      <c r="B44" s="183"/>
      <c r="C44" s="183" t="s">
        <v>376</v>
      </c>
      <c r="D44" s="183"/>
      <c r="E44" s="205"/>
      <c r="F44" s="183"/>
      <c r="G44" s="183"/>
      <c r="H44" s="177"/>
      <c r="I44" s="184"/>
    </row>
    <row r="45" spans="1:9" ht="15">
      <c r="A45" s="177"/>
      <c r="B45" s="177"/>
      <c r="C45" s="177" t="s">
        <v>253</v>
      </c>
      <c r="D45" s="177"/>
      <c r="E45" s="177"/>
      <c r="F45" s="177"/>
      <c r="G45" s="177"/>
      <c r="H45" s="177"/>
      <c r="I45" s="184"/>
    </row>
    <row r="46" spans="1:9">
      <c r="A46" s="185"/>
      <c r="B46" s="185"/>
      <c r="C46" s="185" t="s">
        <v>127</v>
      </c>
      <c r="D46" s="185"/>
      <c r="E46" s="185"/>
      <c r="F46" s="185"/>
      <c r="G46" s="185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18</vt:i4>
      </vt:variant>
    </vt:vector>
  </HeadingPairs>
  <TitlesOfParts>
    <vt:vector size="37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9.1</vt:lpstr>
      <vt:lpstr>ფორმა 9.2</vt:lpstr>
      <vt:lpstr>ფორმა 9.6</vt:lpstr>
      <vt:lpstr>ფორმა N 9.7</vt:lpstr>
      <vt:lpstr>შემაჯამებელი ფორმა</vt:lpstr>
      <vt:lpstr>'ფორმა 5.2'!Print_Area</vt:lpstr>
      <vt:lpstr>'ფორმა 5.4'!Print_Area</vt:lpstr>
      <vt:lpstr>'ფორმა 5.5'!Print_Area</vt:lpstr>
      <vt:lpstr>'ფორმა 9.1'!Print_Area</vt:lpstr>
      <vt:lpstr>'ფორმა 9.2'!Print_Area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'შემაჯამებელი ფორმა'!Print_Area</vt:lpstr>
    </vt:vector>
  </TitlesOfParts>
  <Company>ccg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Venera Koiava</cp:lastModifiedBy>
  <cp:lastPrinted>2017-11-17T11:54:27Z</cp:lastPrinted>
  <dcterms:created xsi:type="dcterms:W3CDTF">2011-12-27T13:20:18Z</dcterms:created>
  <dcterms:modified xsi:type="dcterms:W3CDTF">2017-11-17T13:35:43Z</dcterms:modified>
</cp:coreProperties>
</file>