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no\Desktop\pins\5\"/>
    </mc:Choice>
  </mc:AlternateContent>
  <bookViews>
    <workbookView xWindow="120" yWindow="390" windowWidth="14940" windowHeight="7275" tabRatio="954" firstSheet="8" activeTab="2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8" hidden="1">'ფორმა 5.4'!$A$8:$J$34</definedName>
    <definedName name="_xlnm._FilterDatabase" localSheetId="17" hidden="1">'ფორმა 9.4'!$A$7:$L$35</definedName>
    <definedName name="_xlnm._FilterDatabase" localSheetId="20" hidden="1">'ფორმა N 9.7'!$A$8:$L$568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5.4'!$A$1:$H$51</definedName>
    <definedName name="_xlnm.Print_Area" localSheetId="9">'ფორმა 5.5'!$A$1:$L$40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9.7'!$A$1:$I$578</definedName>
    <definedName name="_xlnm.Print_Area" localSheetId="0">'ფორმა N1'!$A$1:$L$36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62913"/>
</workbook>
</file>

<file path=xl/calcChain.xml><?xml version="1.0" encoding="utf-8"?>
<calcChain xmlns="http://schemas.openxmlformats.org/spreadsheetml/2006/main">
  <c r="J22" i="46" l="1"/>
  <c r="J19" i="46"/>
  <c r="J18" i="46"/>
  <c r="J17" i="46"/>
  <c r="J16" i="46"/>
  <c r="J15" i="46"/>
  <c r="J14" i="46"/>
  <c r="J13" i="46"/>
  <c r="J12" i="46"/>
  <c r="J11" i="46"/>
  <c r="J10" i="46"/>
  <c r="C10" i="7"/>
  <c r="C9" i="7" s="1"/>
  <c r="G572" i="35"/>
  <c r="F572" i="35"/>
  <c r="C48" i="47"/>
  <c r="C47" i="47"/>
  <c r="D18" i="47"/>
  <c r="C42" i="47"/>
  <c r="B24" i="10"/>
  <c r="A10" i="33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I572" i="35"/>
  <c r="A10" i="45"/>
  <c r="A11" i="45"/>
  <c r="A12" i="45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D47" i="47"/>
  <c r="D24" i="10"/>
  <c r="F24" i="10"/>
  <c r="I15" i="10"/>
  <c r="J16" i="10"/>
  <c r="J14" i="10"/>
  <c r="I16" i="10"/>
  <c r="I14" i="10"/>
  <c r="J31" i="10"/>
  <c r="J24" i="10" s="1"/>
  <c r="I31" i="10"/>
  <c r="I24" i="10"/>
  <c r="I12" i="9"/>
  <c r="I11" i="9"/>
  <c r="I10" i="9"/>
  <c r="A5" i="9"/>
  <c r="A5" i="4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/>
  <c r="H34" i="44"/>
  <c r="D31" i="7"/>
  <c r="C31" i="7"/>
  <c r="D27" i="7"/>
  <c r="C27" i="7"/>
  <c r="D26" i="7"/>
  <c r="D19" i="7"/>
  <c r="D10" i="7" s="1"/>
  <c r="D9" i="7" s="1"/>
  <c r="C19" i="7"/>
  <c r="D16" i="7"/>
  <c r="C16" i="7"/>
  <c r="D31" i="3"/>
  <c r="C31" i="3"/>
  <c r="D72" i="47"/>
  <c r="C72" i="47"/>
  <c r="D64" i="47"/>
  <c r="D58" i="47"/>
  <c r="C58" i="47"/>
  <c r="D53" i="47"/>
  <c r="C53" i="47"/>
  <c r="D36" i="47"/>
  <c r="C36" i="47"/>
  <c r="D32" i="47"/>
  <c r="C32" i="47"/>
  <c r="D23" i="47"/>
  <c r="D17" i="47" s="1"/>
  <c r="C23" i="47"/>
  <c r="C17" i="47"/>
  <c r="D14" i="47"/>
  <c r="C14" i="47"/>
  <c r="D10" i="47"/>
  <c r="C10" i="47"/>
  <c r="C9" i="47" s="1"/>
  <c r="K26" i="46"/>
  <c r="H39" i="45"/>
  <c r="G39" i="45"/>
  <c r="H30" i="43"/>
  <c r="G30" i="43"/>
  <c r="D27" i="3"/>
  <c r="C27" i="3"/>
  <c r="C12" i="3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/>
  <c r="C25" i="40"/>
  <c r="C19" i="40"/>
  <c r="C15" i="40" s="1"/>
  <c r="D16" i="40"/>
  <c r="D15" i="40"/>
  <c r="C16" i="40"/>
  <c r="D12" i="40"/>
  <c r="D11" i="40" s="1"/>
  <c r="C12" i="40"/>
  <c r="C11" i="40" s="1"/>
  <c r="A6" i="40"/>
  <c r="H39" i="10"/>
  <c r="H36" i="10"/>
  <c r="H32" i="10"/>
  <c r="H24" i="10"/>
  <c r="H19" i="10"/>
  <c r="H17" i="10"/>
  <c r="H14" i="10"/>
  <c r="A4" i="39"/>
  <c r="A4" i="35"/>
  <c r="A4" i="33"/>
  <c r="A4" i="32"/>
  <c r="D25" i="27"/>
  <c r="C25" i="27"/>
  <c r="A5" i="27"/>
  <c r="G39" i="18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/>
  <c r="H9" i="10" s="1"/>
  <c r="C64" i="12"/>
  <c r="D64" i="12"/>
  <c r="A4" i="17"/>
  <c r="A4" i="16"/>
  <c r="A4" i="10"/>
  <c r="A4" i="9"/>
  <c r="A4" i="12"/>
  <c r="A4" i="7"/>
  <c r="G24" i="10"/>
  <c r="E24" i="10"/>
  <c r="C24" i="10"/>
  <c r="I39" i="10"/>
  <c r="I36" i="10"/>
  <c r="I32" i="10"/>
  <c r="I19" i="10"/>
  <c r="I17" i="10" s="1"/>
  <c r="I9" i="10" s="1"/>
  <c r="I10" i="10"/>
  <c r="G39" i="10"/>
  <c r="G36" i="10"/>
  <c r="G32" i="10"/>
  <c r="G19" i="10"/>
  <c r="G17" i="10"/>
  <c r="G14" i="10"/>
  <c r="G9" i="10" s="1"/>
  <c r="G10" i="10"/>
  <c r="E39" i="10"/>
  <c r="E36" i="10"/>
  <c r="E32" i="10"/>
  <c r="E19" i="10"/>
  <c r="E17" i="10"/>
  <c r="E14" i="10"/>
  <c r="E10" i="10"/>
  <c r="E9" i="10" s="1"/>
  <c r="C39" i="10"/>
  <c r="C36" i="10"/>
  <c r="C32" i="10"/>
  <c r="C19" i="10"/>
  <c r="C17" i="10"/>
  <c r="C14" i="10"/>
  <c r="C10" i="10"/>
  <c r="D45" i="12"/>
  <c r="C45" i="12"/>
  <c r="C44" i="12"/>
  <c r="D34" i="12"/>
  <c r="C34" i="12"/>
  <c r="D11" i="12"/>
  <c r="D10" i="12"/>
  <c r="C11" i="12"/>
  <c r="C10" i="12" s="1"/>
  <c r="J39" i="10"/>
  <c r="J36" i="10"/>
  <c r="F39" i="10"/>
  <c r="F36" i="10"/>
  <c r="D39" i="10"/>
  <c r="D36" i="10"/>
  <c r="B39" i="10"/>
  <c r="B36" i="10"/>
  <c r="J32" i="10"/>
  <c r="F32" i="10"/>
  <c r="D32" i="10"/>
  <c r="B32" i="10"/>
  <c r="J19" i="10"/>
  <c r="J17" i="10"/>
  <c r="F19" i="10"/>
  <c r="F17" i="10"/>
  <c r="D19" i="10"/>
  <c r="D17" i="10" s="1"/>
  <c r="B19" i="10"/>
  <c r="B17" i="10"/>
  <c r="F14" i="10"/>
  <c r="F9" i="10" s="1"/>
  <c r="D14" i="10"/>
  <c r="B14" i="10"/>
  <c r="J10" i="10"/>
  <c r="J9" i="10" s="1"/>
  <c r="F10" i="10"/>
  <c r="D10" i="10"/>
  <c r="D9" i="10" s="1"/>
  <c r="B10" i="10"/>
  <c r="D19" i="3"/>
  <c r="C19" i="3"/>
  <c r="D16" i="3"/>
  <c r="C16" i="3"/>
  <c r="C10" i="3"/>
  <c r="C9" i="3" s="1"/>
  <c r="D12" i="3"/>
  <c r="C26" i="3"/>
  <c r="D10" i="3"/>
  <c r="D9" i="3" s="1"/>
  <c r="D26" i="3"/>
  <c r="I30" i="43"/>
  <c r="B9" i="10"/>
  <c r="D44" i="12"/>
  <c r="C13" i="47"/>
  <c r="D13" i="47" l="1"/>
  <c r="D9" i="47" s="1"/>
</calcChain>
</file>

<file path=xl/sharedStrings.xml><?xml version="1.0" encoding="utf-8"?>
<sst xmlns="http://schemas.openxmlformats.org/spreadsheetml/2006/main" count="3197" uniqueCount="1956">
  <si>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</si>
  <si>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</si>
  <si>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</si>
  <si>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</si>
  <si>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</si>
  <si>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</si>
  <si>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</si>
  <si>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</si>
  <si>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</si>
  <si>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</si>
  <si>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</si>
  <si>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</si>
  <si>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</si>
  <si>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</si>
  <si>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</si>
  <si>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</si>
  <si>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</si>
  <si>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</si>
  <si>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</si>
  <si>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</si>
  <si>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</si>
  <si>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</si>
  <si>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</si>
  <si>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</si>
  <si>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</si>
  <si>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</si>
  <si>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</si>
  <si>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</si>
  <si>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</si>
  <si>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</si>
  <si>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</si>
  <si>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</si>
  <si>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</si>
  <si>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</si>
  <si>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</si>
  <si>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</si>
  <si>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</si>
  <si>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</si>
  <si>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</si>
  <si>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</si>
  <si>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</si>
  <si>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</si>
  <si>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</si>
  <si>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</si>
  <si>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</si>
  <si>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</si>
  <si>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</si>
  <si>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</si>
  <si>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</si>
  <si>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</si>
  <si>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</si>
  <si>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</si>
  <si>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</si>
  <si>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</si>
  <si>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</si>
  <si>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</si>
  <si>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</si>
  <si>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</si>
  <si>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</si>
  <si>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</si>
  <si>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</si>
  <si>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</si>
  <si>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</si>
  <si>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</si>
  <si>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</si>
  <si>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</si>
  <si>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</si>
  <si>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</si>
  <si>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</si>
  <si>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</si>
  <si>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</si>
  <si>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</si>
  <si>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</si>
  <si>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</si>
  <si>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</si>
  <si>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</si>
  <si>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</si>
  <si>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</si>
  <si>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</si>
  <si>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</si>
  <si>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</si>
  <si>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</si>
  <si>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</si>
  <si>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</si>
  <si>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</si>
  <si>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</si>
  <si>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</si>
  <si>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</si>
  <si>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</si>
  <si>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</si>
  <si>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</si>
  <si>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</si>
  <si>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</si>
  <si>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</si>
  <si>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</si>
  <si>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</si>
  <si>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</si>
  <si>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</si>
  <si>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</si>
  <si>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</si>
  <si>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</si>
  <si>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</si>
  <si>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</si>
  <si>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</si>
  <si>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</si>
  <si>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</si>
  <si>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</si>
  <si>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</si>
  <si>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</si>
  <si>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</si>
  <si>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</si>
  <si>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</si>
  <si>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</si>
  <si>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</si>
  <si>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</si>
  <si>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</si>
  <si>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</si>
  <si>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</si>
  <si>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</si>
  <si>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</si>
  <si>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</si>
  <si>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</si>
  <si>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</si>
  <si>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</si>
  <si>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</si>
  <si>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</si>
  <si>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</si>
  <si>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</si>
  <si>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</si>
  <si>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</si>
  <si>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</si>
  <si>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</si>
  <si>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</si>
  <si>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</si>
  <si>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</si>
  <si>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</si>
  <si>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</si>
  <si>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</si>
  <si>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</si>
  <si>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</si>
  <si>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</si>
  <si>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</si>
  <si>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</si>
  <si>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</si>
  <si>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</si>
  <si>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</si>
  <si>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</si>
  <si>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</si>
  <si>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</si>
  <si>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</si>
  <si>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</si>
  <si>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</si>
  <si>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</si>
  <si>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</si>
  <si>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</si>
  <si>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</si>
  <si>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</si>
  <si>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</si>
  <si>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</si>
  <si>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</si>
  <si>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</si>
  <si>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</si>
  <si>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</si>
  <si>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</si>
  <si>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</si>
  <si>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</si>
  <si>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</si>
  <si>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</si>
  <si>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</si>
  <si>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</si>
  <si>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</si>
  <si>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</si>
  <si>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</si>
  <si>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</si>
  <si>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</si>
  <si>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</si>
  <si>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</si>
  <si>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</si>
  <si>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</si>
  <si>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</si>
  <si>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</si>
  <si>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</si>
  <si>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</si>
  <si>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</si>
  <si>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</si>
  <si>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</si>
  <si>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</si>
  <si>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</si>
  <si>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</si>
  <si>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</si>
  <si>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</si>
  <si>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</si>
  <si>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</si>
  <si>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</si>
  <si>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</si>
  <si>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</si>
  <si>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</si>
  <si>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</si>
  <si>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</si>
  <si>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</si>
  <si>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</si>
  <si>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</si>
  <si>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</si>
  <si>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</si>
  <si>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</si>
  <si>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</si>
  <si>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</si>
  <si>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</si>
  <si>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</si>
  <si>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</si>
  <si>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</si>
  <si>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</si>
  <si>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</si>
  <si>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</si>
  <si>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</si>
  <si>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</si>
  <si>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</si>
  <si>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</si>
  <si>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</si>
  <si>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</si>
  <si>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</si>
  <si>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</si>
  <si>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</si>
  <si>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</si>
  <si>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</si>
  <si>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</si>
  <si>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</si>
  <si>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</si>
  <si>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</si>
  <si>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</si>
  <si>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</si>
  <si>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</si>
  <si>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</si>
  <si>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</si>
  <si>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</si>
  <si>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</si>
  <si>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</si>
  <si>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</si>
  <si>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</si>
  <si>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</si>
  <si>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</si>
  <si>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</si>
  <si>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</si>
  <si>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</si>
  <si>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</si>
  <si>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</si>
  <si>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</si>
  <si>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</si>
  <si>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</si>
  <si>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</si>
  <si>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</si>
  <si>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</si>
  <si>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</si>
  <si>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</si>
  <si>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</si>
  <si>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</si>
  <si>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</si>
  <si>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</si>
  <si>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</si>
  <si>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</si>
  <si>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</si>
  <si>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</si>
  <si>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</si>
  <si>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</si>
  <si>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</si>
  <si>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</si>
  <si>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</si>
  <si>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</si>
  <si>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</si>
  <si>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</si>
  <si>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</si>
  <si>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</si>
  <si>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</si>
  <si>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</si>
  <si>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</si>
  <si>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</si>
  <si>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</si>
  <si>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</si>
  <si>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</si>
  <si>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</si>
  <si>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</si>
  <si>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</si>
  <si>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</si>
  <si>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</si>
  <si>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</si>
  <si>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</si>
  <si>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</si>
  <si>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</si>
  <si>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</si>
  <si>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</si>
  <si>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</si>
  <si>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</si>
  <si>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</si>
  <si>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</si>
  <si>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</si>
  <si>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</si>
  <si>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</si>
  <si>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</si>
  <si>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</si>
  <si>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</si>
  <si>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</si>
  <si>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</si>
  <si>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</si>
  <si>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</si>
  <si>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</si>
  <si>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</si>
  <si>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</si>
  <si>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</si>
  <si>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</si>
  <si>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</si>
  <si>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</si>
  <si>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</si>
  <si>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</si>
  <si>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</si>
  <si>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</si>
  <si>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</si>
  <si>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</si>
  <si>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</si>
  <si>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</si>
  <si>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</si>
  <si>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</si>
  <si>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</si>
  <si>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</si>
  <si>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</si>
  <si>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</si>
  <si>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</si>
  <si>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</si>
  <si>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</si>
  <si>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</si>
  <si>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</si>
  <si>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</si>
  <si>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</si>
  <si>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</si>
  <si>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</si>
  <si>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</si>
  <si>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</si>
  <si>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</si>
  <si>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</si>
  <si>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</si>
  <si>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</si>
  <si>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</si>
  <si>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</si>
  <si>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</si>
  <si>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</si>
  <si>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</si>
  <si>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</si>
  <si>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</si>
  <si>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</si>
  <si>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</si>
  <si>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</si>
  <si>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</si>
  <si>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</si>
  <si>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</si>
  <si>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</si>
  <si>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</si>
  <si>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</si>
  <si>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</si>
  <si>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</si>
  <si>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</si>
  <si>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</si>
  <si>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</si>
  <si>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</si>
  <si>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</si>
  <si>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</si>
  <si>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</si>
  <si>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</si>
  <si>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</si>
  <si>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</si>
  <si>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</si>
  <si>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</si>
  <si>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</si>
  <si>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</si>
  <si>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</si>
  <si>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</si>
  <si>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</si>
  <si>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</si>
  <si>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</si>
  <si>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</si>
  <si>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</si>
  <si>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</si>
  <si>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</si>
  <si>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</si>
  <si>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</si>
  <si>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</si>
  <si>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</si>
  <si>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</si>
  <si>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</si>
  <si>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</si>
  <si>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</si>
  <si>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</si>
  <si>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</si>
  <si>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</si>
  <si>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</si>
  <si>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</si>
  <si>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</si>
  <si>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</si>
  <si>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</si>
  <si>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</si>
  <si>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</si>
  <si>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</si>
  <si>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</si>
  <si>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</si>
  <si>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</si>
  <si>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</si>
  <si>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</si>
  <si>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</si>
  <si>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</si>
  <si>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</si>
  <si>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</si>
  <si>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</si>
  <si>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</si>
  <si>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</si>
  <si>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</si>
  <si>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</si>
  <si>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</si>
  <si>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</si>
  <si>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</si>
  <si>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</si>
  <si>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</si>
  <si>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</si>
  <si>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</si>
  <si>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</si>
  <si>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</si>
  <si>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</si>
  <si>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</si>
  <si>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</si>
  <si>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</si>
  <si>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</si>
  <si>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</si>
  <si>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</si>
  <si>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</si>
  <si>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</si>
  <si>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</si>
  <si>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</si>
  <si>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</si>
  <si>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</si>
  <si>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</si>
  <si>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</si>
  <si>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</si>
  <si>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</si>
  <si>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</si>
  <si>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</si>
  <si>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</si>
  <si>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</si>
  <si>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</si>
  <si>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</si>
  <si>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</si>
  <si>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</si>
  <si>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</si>
  <si>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</si>
  <si>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</si>
  <si>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</si>
  <si>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</si>
  <si>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</si>
  <si>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</si>
  <si>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</si>
  <si>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</si>
  <si>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</si>
  <si>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</si>
  <si>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</si>
  <si>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</si>
  <si>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</si>
  <si>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</si>
  <si>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</si>
  <si>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</si>
  <si>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</si>
  <si>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</si>
  <si>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</si>
  <si>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</si>
  <si>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</si>
  <si>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</si>
  <si>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</si>
  <si>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</si>
  <si>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</si>
  <si>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</si>
  <si>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</si>
  <si>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</si>
  <si>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</si>
  <si>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</si>
  <si>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მპგ თავისუფალი დემოკრატები</t>
  </si>
  <si>
    <t>GE61TB1908736080100003/GEL</t>
  </si>
  <si>
    <t>GE78TB1908736180100004/USD</t>
  </si>
  <si>
    <t>აშშ დოლარი</t>
  </si>
  <si>
    <t>GE78TB1908736180100004/EUR</t>
  </si>
  <si>
    <t>ევრო</t>
  </si>
  <si>
    <t>GE78TB1908736180100004/GBP</t>
  </si>
  <si>
    <t>ფუნტი სტერლინგი</t>
  </si>
  <si>
    <t>GE62TB7908745067800003/GEL</t>
  </si>
  <si>
    <t>ლარი ბიზნეს ბარათი</t>
  </si>
  <si>
    <t>GE62TB7908745067800003/USD</t>
  </si>
  <si>
    <t>GE62TB7908745067800003/EUR</t>
  </si>
  <si>
    <t>მსუბუქი მაღალი გამავლობის</t>
  </si>
  <si>
    <t>ტოიოტა</t>
  </si>
  <si>
    <t>პრადო</t>
  </si>
  <si>
    <t>OVO680</t>
  </si>
  <si>
    <t>მეორადი</t>
  </si>
  <si>
    <t xml:space="preserve">ტოიოტა </t>
  </si>
  <si>
    <t>RAV4</t>
  </si>
  <si>
    <t>JLJ106</t>
  </si>
  <si>
    <t>ქ. თბილისი, ი. ჭაჭავაძის გამზ. # 75, კორპ. 7/13,ფართი არის ზაგესში</t>
  </si>
  <si>
    <t>ოფისი</t>
  </si>
  <si>
    <t>3 თვე</t>
  </si>
  <si>
    <t>შპს „პიკაჯეო“</t>
  </si>
  <si>
    <t xml:space="preserve">ქ. თბილისი, ი. ჭაჭავაძის გამზ. # 7, </t>
  </si>
  <si>
    <t>48 თვე</t>
  </si>
  <si>
    <t>07.03.2015-07.03.2019</t>
  </si>
  <si>
    <t>5500აშშ</t>
  </si>
  <si>
    <t>შპს ვი თი  ჯგუფი</t>
  </si>
  <si>
    <t>ქ. თბილისი, ი. გამსახურდიას გამზ. # 31</t>
  </si>
  <si>
    <t>11თვე</t>
  </si>
  <si>
    <t>01009000123</t>
  </si>
  <si>
    <t>ნოდარი</t>
  </si>
  <si>
    <t>უჯმაჯურიძე</t>
  </si>
  <si>
    <t>ქ. თბილისი, ზანდუკელის # 7</t>
  </si>
  <si>
    <t>01005000618</t>
  </si>
  <si>
    <t xml:space="preserve">შალვა </t>
  </si>
  <si>
    <t>ჯანაშვილი</t>
  </si>
  <si>
    <t xml:space="preserve">ოზურგეთი,ი.ჭავჭავაძის ქუჩა #10 </t>
  </si>
  <si>
    <t>19თვე</t>
  </si>
  <si>
    <t>თამარ</t>
  </si>
  <si>
    <t>ქარცივაძე</t>
  </si>
  <si>
    <t>ქ. თბილისი, ნავთლუღის ქუჩა #6</t>
  </si>
  <si>
    <t>01012011566</t>
  </si>
  <si>
    <t>მირა</t>
  </si>
  <si>
    <t>მაისურაძე</t>
  </si>
  <si>
    <t>მარნეული,რუსთაველის ქუჩა #92</t>
  </si>
  <si>
    <t>18 თვე</t>
  </si>
  <si>
    <t>აკიფ</t>
  </si>
  <si>
    <t>გასანოვი</t>
  </si>
  <si>
    <t>11 თვე</t>
  </si>
  <si>
    <t>წყალტუბო,დედაენის  ქუჩა #11</t>
  </si>
  <si>
    <t>7 თვე</t>
  </si>
  <si>
    <t xml:space="preserve">ოლია </t>
  </si>
  <si>
    <t>კირთაძე</t>
  </si>
  <si>
    <t>ბათუმი, ფარნავაზ მეფის ქუჩა #41</t>
  </si>
  <si>
    <t>12 თვე</t>
  </si>
  <si>
    <t>ნინო</t>
  </si>
  <si>
    <t>ბასილია</t>
  </si>
  <si>
    <t>ქ. თბილისი, კალოუბნის ქუჩა #10</t>
  </si>
  <si>
    <t>01027015056</t>
  </si>
  <si>
    <t>ავთანდილ</t>
  </si>
  <si>
    <t>შათირიშვილი</t>
  </si>
  <si>
    <t>ქ. თბილისი, ც.დადიანის  ქუჩა #16/18</t>
  </si>
  <si>
    <t>01024062381</t>
  </si>
  <si>
    <t xml:space="preserve">მაია </t>
  </si>
  <si>
    <t>კოპალიანი</t>
  </si>
  <si>
    <t>ქ. თბილისი, ც.დადიანის  ქუჩა #16/19</t>
  </si>
  <si>
    <t>ირმა</t>
  </si>
  <si>
    <t>ზაალიშვილი</t>
  </si>
  <si>
    <t>ქ. თბილისი, ვეკუას ქუჩა #12</t>
  </si>
  <si>
    <t>01002008529</t>
  </si>
  <si>
    <t>ჯურხა</t>
  </si>
  <si>
    <t>კევლიშვილი</t>
  </si>
  <si>
    <t>ზუგდიდი,მეუნარგიას  ქუჩა #17</t>
  </si>
  <si>
    <t>თბილისი, კრწანისის ქ. #14, კორპ. 2,</t>
  </si>
  <si>
    <t>9 თვე</t>
  </si>
  <si>
    <t>მარეზი</t>
  </si>
  <si>
    <t>მესხი</t>
  </si>
  <si>
    <t>ქუთაისი, ნიუპორტის ქ. #5.</t>
  </si>
  <si>
    <t>10 თვე</t>
  </si>
  <si>
    <t>გიორგი</t>
  </si>
  <si>
    <t>ჯანელიძე</t>
  </si>
  <si>
    <t>ქ. ქარელი, ვარძელაშვილის ქ. #2. კ.2.</t>
  </si>
  <si>
    <t>5 თვე</t>
  </si>
  <si>
    <t>ი/მ ნანო იმერლიშვილი</t>
  </si>
  <si>
    <t>ხობი, სტალინის ქ. # 1.</t>
  </si>
  <si>
    <t xml:space="preserve">ნუგზარ </t>
  </si>
  <si>
    <t>ნადარაია</t>
  </si>
  <si>
    <t>სენაკი, ქურდოვანიძის ქ. # 5.</t>
  </si>
  <si>
    <t>ი/მ იოსებ მიხელაშვილი</t>
  </si>
  <si>
    <t>ახალციხე, შ. ახალციხელის ქ. #1.</t>
  </si>
  <si>
    <t>პავლე</t>
  </si>
  <si>
    <t>საანიშვილი</t>
  </si>
  <si>
    <t>01017036623</t>
  </si>
  <si>
    <t xml:space="preserve">თინათინ </t>
  </si>
  <si>
    <t>წიკლაური</t>
  </si>
  <si>
    <t>გარდაბანი, დ.აღმაშენებლის ქ. #40.</t>
  </si>
  <si>
    <t>ოფელია</t>
  </si>
  <si>
    <t>იუსუპოვა</t>
  </si>
  <si>
    <t>ჭიათურა, ნინოშვილის ქ. #5.</t>
  </si>
  <si>
    <t>შპს "იმედი 2011"</t>
  </si>
  <si>
    <t>ირმა ზავრადაშვილი</t>
  </si>
  <si>
    <t>24001034412</t>
  </si>
  <si>
    <t>სიების დაზუსტება</t>
  </si>
  <si>
    <t>დათო ტაბატაძე</t>
  </si>
  <si>
    <t>56001004807</t>
  </si>
  <si>
    <t>ნუგზარ ტაბატაძე</t>
  </si>
  <si>
    <t>56001022927</t>
  </si>
  <si>
    <t>გიორგი ტყემალაძე</t>
  </si>
  <si>
    <t>56001023127</t>
  </si>
  <si>
    <t>ინეზა არსენიძე</t>
  </si>
  <si>
    <t>41001024278</t>
  </si>
  <si>
    <t>სოფიო ლაბაძე</t>
  </si>
  <si>
    <t>38001012307</t>
  </si>
  <si>
    <t>ჟუჟუნა მახათაძე</t>
  </si>
  <si>
    <t>18001009187</t>
  </si>
  <si>
    <t>მანანა მურძენიძე</t>
  </si>
  <si>
    <t>38001041042</t>
  </si>
  <si>
    <t>ხვედელიძე მაია</t>
  </si>
  <si>
    <t>18001013581</t>
  </si>
  <si>
    <t>თინათინ გურგუჩიანი</t>
  </si>
  <si>
    <t>62003013057</t>
  </si>
  <si>
    <t>იასონ ბებიაშვილი</t>
  </si>
  <si>
    <t>18001010713</t>
  </si>
  <si>
    <t>ჩუბინიძე იაკობი</t>
  </si>
  <si>
    <t>18001049182</t>
  </si>
  <si>
    <t>ბადრი კვინიკაძე</t>
  </si>
  <si>
    <t>18001002398</t>
  </si>
  <si>
    <t>თამარ ხარაიშვილი</t>
  </si>
  <si>
    <t>62003015940</t>
  </si>
  <si>
    <t>ნანა შენგელია</t>
  </si>
  <si>
    <t>62006006554</t>
  </si>
  <si>
    <t>ეკატერინე ხვედელიძე</t>
  </si>
  <si>
    <t>18001003907</t>
  </si>
  <si>
    <t>ნინო ყურუა</t>
  </si>
  <si>
    <t>51001028403</t>
  </si>
  <si>
    <t>თეონა ლელაძე</t>
  </si>
  <si>
    <t>18001063036</t>
  </si>
  <si>
    <t>ნინო  გელაშვილი</t>
  </si>
  <si>
    <t>13001017451</t>
  </si>
  <si>
    <t>ნონა გელაშვილი</t>
  </si>
  <si>
    <t>62005003577</t>
  </si>
  <si>
    <t>ნაირა მეფარიძე</t>
  </si>
  <si>
    <t>13001015453</t>
  </si>
  <si>
    <t>სოფიკო სხილაძე</t>
  </si>
  <si>
    <t>18001013358</t>
  </si>
  <si>
    <t>თემურ კობერიძე</t>
  </si>
  <si>
    <t>37001014350</t>
  </si>
  <si>
    <t>ცისანა ცეცხალძე</t>
  </si>
  <si>
    <t>60002008505</t>
  </si>
  <si>
    <t>ლია კოპალეიშვილი</t>
  </si>
  <si>
    <t>60001079053</t>
  </si>
  <si>
    <t>ნათია ოკრიბაშვილი</t>
  </si>
  <si>
    <t>60001057132</t>
  </si>
  <si>
    <t>მაგდა ხაჭაპურიძე</t>
  </si>
  <si>
    <t>60001135446</t>
  </si>
  <si>
    <t>ნათია მელაძე</t>
  </si>
  <si>
    <t>60001137719</t>
  </si>
  <si>
    <t>ნათელა მახარაშვილი</t>
  </si>
  <si>
    <t>13001025023</t>
  </si>
  <si>
    <t>თინათინ გაბიანი</t>
  </si>
  <si>
    <t>27001002259</t>
  </si>
  <si>
    <t>თეა დადვანი</t>
  </si>
  <si>
    <t>62004003522</t>
  </si>
  <si>
    <t>ბაბო ყუფარაძე</t>
  </si>
  <si>
    <t>21001011421</t>
  </si>
  <si>
    <t>ნანა ყურუა</t>
  </si>
  <si>
    <t>51001028404</t>
  </si>
  <si>
    <t>ქრისტინა მაჩიტაძე</t>
  </si>
  <si>
    <t>60003001976</t>
  </si>
  <si>
    <t>ზოია გრძელიშვილი</t>
  </si>
  <si>
    <t>41001013293</t>
  </si>
  <si>
    <t>ირინე ლომთაძე</t>
  </si>
  <si>
    <t>41001021409</t>
  </si>
  <si>
    <t>ბელა ლოლაძე</t>
  </si>
  <si>
    <t>41001008756</t>
  </si>
  <si>
    <t>ნინო სოფრომაძე</t>
  </si>
  <si>
    <t>41001025846</t>
  </si>
  <si>
    <t>თენგიზ ნეფარიძე</t>
  </si>
  <si>
    <t>4100100283</t>
  </si>
  <si>
    <t>მალხაზ ცქიფურიშვილი</t>
  </si>
  <si>
    <t>62011004137</t>
  </si>
  <si>
    <t>ია კანდელაკი</t>
  </si>
  <si>
    <t>35001023561</t>
  </si>
  <si>
    <t>ვიტალი ბუაძე</t>
  </si>
  <si>
    <t>41001011093</t>
  </si>
  <si>
    <t>ეთერ ბუჭუხიშვილი</t>
  </si>
  <si>
    <t>33001041672</t>
  </si>
  <si>
    <t>ეკატერინე ჯიშიაშვილი</t>
  </si>
  <si>
    <t>60001007371</t>
  </si>
  <si>
    <t>ირმა ბუცხრიკიძე</t>
  </si>
  <si>
    <t>41001021765</t>
  </si>
  <si>
    <t>რუსუდან ბოჭორიშვილი</t>
  </si>
  <si>
    <t>41001008426</t>
  </si>
  <si>
    <t>სოსო ბუაძე</t>
  </si>
  <si>
    <t>62007015712</t>
  </si>
  <si>
    <t>ეკა გოგოლაშვილი</t>
  </si>
  <si>
    <t>41001017186</t>
  </si>
  <si>
    <t>მანანა ალავიძე</t>
  </si>
  <si>
    <t>41001022549</t>
  </si>
  <si>
    <t>მზია ბოჭორიშვილი</t>
  </si>
  <si>
    <t>41001001428</t>
  </si>
  <si>
    <t>ირინა არსენიშვილი</t>
  </si>
  <si>
    <t>41001025951</t>
  </si>
  <si>
    <t>ეკატერინე აბესაძე</t>
  </si>
  <si>
    <t>41001026532</t>
  </si>
  <si>
    <t>ზურაბ ბარიხაშვილი</t>
  </si>
  <si>
    <t>41001016307</t>
  </si>
  <si>
    <t>დავით ბუცხრიკიძე</t>
  </si>
  <si>
    <t>41001027764</t>
  </si>
  <si>
    <t>ნათია ამბროლაძე</t>
  </si>
  <si>
    <t>41001006472</t>
  </si>
  <si>
    <t>ალექსანდრე ცირეკიძე</t>
  </si>
  <si>
    <t>41001007708</t>
  </si>
  <si>
    <t>ფერიდე ივანეიშვილი</t>
  </si>
  <si>
    <t>41001030437</t>
  </si>
  <si>
    <t>ბექა ცნობილაძე</t>
  </si>
  <si>
    <t>41001077621</t>
  </si>
  <si>
    <t>მაკა გელაძე</t>
  </si>
  <si>
    <t>41001006984</t>
  </si>
  <si>
    <t>ნარგიზი ქათამაძე</t>
  </si>
  <si>
    <t>41001014101</t>
  </si>
  <si>
    <t>რატი სოფრომაძე</t>
  </si>
  <si>
    <t>41001009322</t>
  </si>
  <si>
    <t>შორენა კოკელაძე</t>
  </si>
  <si>
    <t>41001021381</t>
  </si>
  <si>
    <t>თამარა ჩაფიძე</t>
  </si>
  <si>
    <t>41001019400</t>
  </si>
  <si>
    <t>რომან გაბრიაძე</t>
  </si>
  <si>
    <t>41001009497</t>
  </si>
  <si>
    <t>როზა გაბრიაძე</t>
  </si>
  <si>
    <t>41001022192</t>
  </si>
  <si>
    <t>გენო ჭიქაბერიძე</t>
  </si>
  <si>
    <t>60001020201</t>
  </si>
  <si>
    <t>ეკატერინე ჯინჯიხაძე</t>
  </si>
  <si>
    <t>41001020659</t>
  </si>
  <si>
    <t>ქეთევან კეთილაძე</t>
  </si>
  <si>
    <t>41001010795</t>
  </si>
  <si>
    <t>გურგენ ცირეკიძე</t>
  </si>
  <si>
    <t>60001134704</t>
  </si>
  <si>
    <t>როლანდ კუპრაშვილი</t>
  </si>
  <si>
    <t>41001014473</t>
  </si>
  <si>
    <t>ფატმან აბესაძე</t>
  </si>
  <si>
    <t>41001004506</t>
  </si>
  <si>
    <t>ზურაბ ლოლუა</t>
  </si>
  <si>
    <t>41001010712</t>
  </si>
  <si>
    <t>ნაირა ივანეიშვილი</t>
  </si>
  <si>
    <t>41001004163</t>
  </si>
  <si>
    <t>ლამარა აბესაძე</t>
  </si>
  <si>
    <t>60001019460</t>
  </si>
  <si>
    <t>ცირა უკლება</t>
  </si>
  <si>
    <t>41001003870</t>
  </si>
  <si>
    <t>მანანა შანიძე</t>
  </si>
  <si>
    <t>41001024098</t>
  </si>
  <si>
    <t>ემზარ ჩუბინიძე</t>
  </si>
  <si>
    <t>41001018993</t>
  </si>
  <si>
    <t>ლეილა ნანიკაშვილი</t>
  </si>
  <si>
    <t>41001022899</t>
  </si>
  <si>
    <t>დავით გიორგაძე</t>
  </si>
  <si>
    <t>41001023412</t>
  </si>
  <si>
    <t>ნინო გვეტაძე</t>
  </si>
  <si>
    <t>41001014553</t>
  </si>
  <si>
    <t>მაია გაბადაძე</t>
  </si>
  <si>
    <t>41001010927</t>
  </si>
  <si>
    <t>გიორგი ლომთაძე</t>
  </si>
  <si>
    <t>60001108241</t>
  </si>
  <si>
    <t>ლეილა ცირეკიძე</t>
  </si>
  <si>
    <t>41001022703</t>
  </si>
  <si>
    <t>გულნაზ ბახუტშვილი</t>
  </si>
  <si>
    <t>41001004968</t>
  </si>
  <si>
    <t>ნუნუ ხარატიშვილი</t>
  </si>
  <si>
    <t>41001012653</t>
  </si>
  <si>
    <t>ლევან გორგიაშვილი</t>
  </si>
  <si>
    <t>41001014115</t>
  </si>
  <si>
    <t>ხატია ცირეკიძე</t>
  </si>
  <si>
    <t>41001022727</t>
  </si>
  <si>
    <t>ნინო ასათიანი</t>
  </si>
  <si>
    <t>49001013400</t>
  </si>
  <si>
    <t>ელზა ჭანტურიძე</t>
  </si>
  <si>
    <t>41001011549</t>
  </si>
  <si>
    <t>ემილია გაბრიაძე-კაკაბაძე</t>
  </si>
  <si>
    <t>41001009187</t>
  </si>
  <si>
    <t>ეკა ფანჩულიძე</t>
  </si>
  <si>
    <t>41001025767</t>
  </si>
  <si>
    <t>მირანდა სულამანიძე</t>
  </si>
  <si>
    <t>41001030658</t>
  </si>
  <si>
    <t>ვიქტორ ტეფნაძე</t>
  </si>
  <si>
    <t>41001004835</t>
  </si>
  <si>
    <t>მარიამ უკლება</t>
  </si>
  <si>
    <t>41001011240</t>
  </si>
  <si>
    <t>ელზა სირაძე</t>
  </si>
  <si>
    <t>10001014814</t>
  </si>
  <si>
    <t>კონსტანტინე ცირეკიძე</t>
  </si>
  <si>
    <t>53001002662</t>
  </si>
  <si>
    <t>თეონა ბოჭორიშვილი</t>
  </si>
  <si>
    <t>41001024613</t>
  </si>
  <si>
    <t>ჯულიეტა ქათამაძე</t>
  </si>
  <si>
    <t>41001021839</t>
  </si>
  <si>
    <t>მაია ბასილაძე</t>
  </si>
  <si>
    <t>41001017514</t>
  </si>
  <si>
    <t>ზვიად მაჩალაძე</t>
  </si>
  <si>
    <t>53001049156</t>
  </si>
  <si>
    <t>ლენა წერეთელი</t>
  </si>
  <si>
    <t>54001001937</t>
  </si>
  <si>
    <t>გიორგი ლორთქიფანიძე</t>
  </si>
  <si>
    <t>555001025754</t>
  </si>
  <si>
    <t>ქეთო გასვიანი</t>
  </si>
  <si>
    <t>55001011909</t>
  </si>
  <si>
    <t>ალექსანდრე სანოძე</t>
  </si>
  <si>
    <t>55001015773</t>
  </si>
  <si>
    <t>სულიკო იამანიძე</t>
  </si>
  <si>
    <t>21001007958</t>
  </si>
  <si>
    <t>მარიამ ყვავაძე</t>
  </si>
  <si>
    <t>21001010959</t>
  </si>
  <si>
    <t>ნატო გელაშვილი</t>
  </si>
  <si>
    <t>21001031152</t>
  </si>
  <si>
    <t>ვერა გურგენიძე</t>
  </si>
  <si>
    <t>21001031875</t>
  </si>
  <si>
    <t>ნაზი გრძელიძე</t>
  </si>
  <si>
    <t>21001006277</t>
  </si>
  <si>
    <t>ნათია ჩაფიძე</t>
  </si>
  <si>
    <t>21001033629</t>
  </si>
  <si>
    <t>ზვიად პატარიძე</t>
  </si>
  <si>
    <t>21001010251</t>
  </si>
  <si>
    <t>ნიკა სულამანიძე</t>
  </si>
  <si>
    <t>21001009648</t>
  </si>
  <si>
    <t>შალვა ნიკოლაძე</t>
  </si>
  <si>
    <t>21001003330</t>
  </si>
  <si>
    <t>ნათელა ბინკინაშვილი</t>
  </si>
  <si>
    <t>13001014492</t>
  </si>
  <si>
    <t>რამაზ ჩაფიძე</t>
  </si>
  <si>
    <t>21001003044</t>
  </si>
  <si>
    <t>დავით ვარდოსანიძე</t>
  </si>
  <si>
    <t>21001033700</t>
  </si>
  <si>
    <t>მამუკა მაჩიტიძე</t>
  </si>
  <si>
    <t>21001000734</t>
  </si>
  <si>
    <t>ზაზა სულამანიძე</t>
  </si>
  <si>
    <t>21001000159</t>
  </si>
  <si>
    <t>სალომე ედიბერიძე</t>
  </si>
  <si>
    <t>21001025866</t>
  </si>
  <si>
    <t>ზვიად რობაქიძე</t>
  </si>
  <si>
    <t>210010281</t>
  </si>
  <si>
    <t>ჭულუღაძე ფიქრია</t>
  </si>
  <si>
    <t>21001034018</t>
  </si>
  <si>
    <t>მაია ფურცხვანიძე</t>
  </si>
  <si>
    <t>21001024793</t>
  </si>
  <si>
    <t>ნინო ბუიძე</t>
  </si>
  <si>
    <t>21001012010</t>
  </si>
  <si>
    <t>ირინე დოღონაძე</t>
  </si>
  <si>
    <t>21001029092</t>
  </si>
  <si>
    <t>ავთანდილ კვანტიძე</t>
  </si>
  <si>
    <t>21001002789</t>
  </si>
  <si>
    <t>რამაზ ჭიტაძე</t>
  </si>
  <si>
    <t>01011000919</t>
  </si>
  <si>
    <t>ნაზიბროლა ყაზაიშვილი</t>
  </si>
  <si>
    <t>21001034480</t>
  </si>
  <si>
    <t>ციალა გელაძე</t>
  </si>
  <si>
    <t>01017015978</t>
  </si>
  <si>
    <t>ქეთინო კვანტიძე</t>
  </si>
  <si>
    <t>21001033008</t>
  </si>
  <si>
    <t>ნაზი კომლაძე</t>
  </si>
  <si>
    <t>21001035109</t>
  </si>
  <si>
    <t>ნათელა ქუბეშვილი</t>
  </si>
  <si>
    <t>13001030014</t>
  </si>
  <si>
    <t>მერი ფერიაშვილი</t>
  </si>
  <si>
    <t>13001012674</t>
  </si>
  <si>
    <t xml:space="preserve">სოფიკო გაბაძე </t>
  </si>
  <si>
    <t>38001021675</t>
  </si>
  <si>
    <t>ირმა ფუტკარაძე</t>
  </si>
  <si>
    <t>61010017345</t>
  </si>
  <si>
    <t>ზინა ფარტენაძე</t>
  </si>
  <si>
    <t>61006050791</t>
  </si>
  <si>
    <t>თამარ ჩხიკვაძე</t>
  </si>
  <si>
    <t>61006062275</t>
  </si>
  <si>
    <t>მალვინა აბულაძე</t>
  </si>
  <si>
    <t>61006065872</t>
  </si>
  <si>
    <t>ნანა ბოლქვაძე</t>
  </si>
  <si>
    <t>33001005383</t>
  </si>
  <si>
    <t>ციცინო ბაზღაძე</t>
  </si>
  <si>
    <t>61006064793</t>
  </si>
  <si>
    <t>ქეთევან გეგეჭკორი</t>
  </si>
  <si>
    <t>61001070411</t>
  </si>
  <si>
    <t>ხათუნა ხოროიშვილი</t>
  </si>
  <si>
    <t>6100607658</t>
  </si>
  <si>
    <t>მაგდანა მალაყმაძე</t>
  </si>
  <si>
    <t>61001046877</t>
  </si>
  <si>
    <t>მაია შუშანიძე</t>
  </si>
  <si>
    <t>61002012481</t>
  </si>
  <si>
    <t>ნანა კუჭავა</t>
  </si>
  <si>
    <t>61001042194</t>
  </si>
  <si>
    <t>ილონა კაზარიან</t>
  </si>
  <si>
    <t>61001065798</t>
  </si>
  <si>
    <t>ნათია მაკარაძე</t>
  </si>
  <si>
    <t>55001027202</t>
  </si>
  <si>
    <t>იათამზე კვნიწაშვილი</t>
  </si>
  <si>
    <t>23001005851</t>
  </si>
  <si>
    <t>ბაადურ მერებაშვილი</t>
  </si>
  <si>
    <t>23001005574</t>
  </si>
  <si>
    <t>ქეთევან ჩიტაური</t>
  </si>
  <si>
    <t>23001010913</t>
  </si>
  <si>
    <t>მაკა მაჭარაშვილი</t>
  </si>
  <si>
    <t>38001028225</t>
  </si>
  <si>
    <t>ნანა ქრისტესაშვილი</t>
  </si>
  <si>
    <t>13001036600</t>
  </si>
  <si>
    <t>თამარ ძინძიბაძე</t>
  </si>
  <si>
    <t>54001035508</t>
  </si>
  <si>
    <t>თინა შუბითიძე</t>
  </si>
  <si>
    <t>54001032371</t>
  </si>
  <si>
    <t>ნუნუ მაჭარაშვილი</t>
  </si>
  <si>
    <t>38001005386</t>
  </si>
  <si>
    <t>მამუკა შამანაძე</t>
  </si>
  <si>
    <t>38001032136</t>
  </si>
  <si>
    <t>მურადი იაკობაშვილი</t>
  </si>
  <si>
    <t>38001008764</t>
  </si>
  <si>
    <t>ვეფხვია მაჭარაშვილი</t>
  </si>
  <si>
    <t>38001032811</t>
  </si>
  <si>
    <t>ხათუნა შუკაკიძე</t>
  </si>
  <si>
    <t>38001035073</t>
  </si>
  <si>
    <t>თენგიზ კაციტაძე</t>
  </si>
  <si>
    <t>38001040028</t>
  </si>
  <si>
    <t>ნანული წერეთელი</t>
  </si>
  <si>
    <t>38001032427</t>
  </si>
  <si>
    <t>ცისმარი ხუტუნიშვილი</t>
  </si>
  <si>
    <t>38001003475</t>
  </si>
  <si>
    <t>ირინე ნასარიძე</t>
  </si>
  <si>
    <t>38001012963</t>
  </si>
  <si>
    <t>ლამარა გაბაძე</t>
  </si>
  <si>
    <t>38001009163</t>
  </si>
  <si>
    <t>ტარიელ ჩხიკვაძე</t>
  </si>
  <si>
    <t>38001006265</t>
  </si>
  <si>
    <t>გიგა მერმანიშვილი</t>
  </si>
  <si>
    <t>38001008160</t>
  </si>
  <si>
    <t>გოჩა ჭიღლაძე</t>
  </si>
  <si>
    <t>38001001710</t>
  </si>
  <si>
    <t>მიხეილ ჭიტაძე</t>
  </si>
  <si>
    <t>38001009226</t>
  </si>
  <si>
    <t>თამარ ბრეგვაძე</t>
  </si>
  <si>
    <t>54001003669</t>
  </si>
  <si>
    <t>გელა დეკანოიძე</t>
  </si>
  <si>
    <t>38001007817</t>
  </si>
  <si>
    <t>ბადრი შაორშაძე</t>
  </si>
  <si>
    <t>38001012943</t>
  </si>
  <si>
    <t>ქეთევან აბრამიშვილი</t>
  </si>
  <si>
    <t>38001008148</t>
  </si>
  <si>
    <t>ლევან მაჭარაშვილი</t>
  </si>
  <si>
    <t>38001003939</t>
  </si>
  <si>
    <t>ლილი ცურციძე</t>
  </si>
  <si>
    <t>38001026531</t>
  </si>
  <si>
    <t>ნონა შუკაკიძე</t>
  </si>
  <si>
    <t>38001025223</t>
  </si>
  <si>
    <t>ზურაბ ნოზაძე</t>
  </si>
  <si>
    <t>54001010767</t>
  </si>
  <si>
    <t>ლამარა კვიჟინაძე</t>
  </si>
  <si>
    <t>54001002438</t>
  </si>
  <si>
    <t>რუსუდან სოფრომაძე</t>
  </si>
  <si>
    <t>38001014791</t>
  </si>
  <si>
    <t>ნეჟნა მამულაშვილი</t>
  </si>
  <si>
    <t>13001026671</t>
  </si>
  <si>
    <t>მაშო შუკაკიძე</t>
  </si>
  <si>
    <t>38001041959</t>
  </si>
  <si>
    <t>ჯურსა სადღობელაშვილი</t>
  </si>
  <si>
    <t>38001008372</t>
  </si>
  <si>
    <t>მერაბ ჭიღლაძე</t>
  </si>
  <si>
    <t>01023010813</t>
  </si>
  <si>
    <t>მამუკა ამირანაშვილი</t>
  </si>
  <si>
    <t>38001010031</t>
  </si>
  <si>
    <t>პეტრე ჭიტაძე</t>
  </si>
  <si>
    <t>38001010368</t>
  </si>
  <si>
    <t>გიორგი ლომაურიძე</t>
  </si>
  <si>
    <t>54001008694</t>
  </si>
  <si>
    <t>ზურაბ გეგეშიძე</t>
  </si>
  <si>
    <t>38001037903</t>
  </si>
  <si>
    <t>თეა კაპანაძე</t>
  </si>
  <si>
    <t>38001031813</t>
  </si>
  <si>
    <t>თეა იაკობაშვილი</t>
  </si>
  <si>
    <t>38001000455</t>
  </si>
  <si>
    <t>გიორგი ჭიტაძე</t>
  </si>
  <si>
    <t>28001076708</t>
  </si>
  <si>
    <t>ღენტორ ჭიტაძე</t>
  </si>
  <si>
    <t>38001009542</t>
  </si>
  <si>
    <t>ლევან ჯიქურიძე</t>
  </si>
  <si>
    <t>38001010157</t>
  </si>
  <si>
    <t>ელისო ბერიძე</t>
  </si>
  <si>
    <t>38001037961</t>
  </si>
  <si>
    <t>კობა ძინძიბაძე</t>
  </si>
  <si>
    <t>38001008108</t>
  </si>
  <si>
    <t>გოგა მერმანიშვილი</t>
  </si>
  <si>
    <t>38001040536</t>
  </si>
  <si>
    <t>პაატა აბრამიშვილი</t>
  </si>
  <si>
    <t>38001013380</t>
  </si>
  <si>
    <t>თეა რაზმაძე</t>
  </si>
  <si>
    <t>38001011315</t>
  </si>
  <si>
    <t>რომან კილაძე</t>
  </si>
  <si>
    <t>38001027500</t>
  </si>
  <si>
    <t>როსტომ რიკაძე</t>
  </si>
  <si>
    <t>38001007706</t>
  </si>
  <si>
    <t>ბერიკა ხომასურიძე</t>
  </si>
  <si>
    <t>38001006439</t>
  </si>
  <si>
    <t>38001028800</t>
  </si>
  <si>
    <t>მადლენა შუბითიძე</t>
  </si>
  <si>
    <t>38001029033</t>
  </si>
  <si>
    <t>ზალიან ძინძიბაძე</t>
  </si>
  <si>
    <t>01011028849</t>
  </si>
  <si>
    <t>ფრიდონ ჩიკვილაძე</t>
  </si>
  <si>
    <t>38001040486</t>
  </si>
  <si>
    <t>ნანა მოცრაძე</t>
  </si>
  <si>
    <t>38001004453</t>
  </si>
  <si>
    <t>ლეილა ნოზაძე</t>
  </si>
  <si>
    <t>38001007716</t>
  </si>
  <si>
    <t>ნანა გოგატიშვილი</t>
  </si>
  <si>
    <t>38001028343</t>
  </si>
  <si>
    <t>ლელა ქამუშაძე</t>
  </si>
  <si>
    <t>38001026356</t>
  </si>
  <si>
    <t>ნონა მიქაძე</t>
  </si>
  <si>
    <t>38001005321</t>
  </si>
  <si>
    <t>ნინო კუტალაძე</t>
  </si>
  <si>
    <t>38001008040</t>
  </si>
  <si>
    <t>მარი ცუხიშვილი</t>
  </si>
  <si>
    <t>38001035236</t>
  </si>
  <si>
    <t>ელგუჯა ტერენტიევი</t>
  </si>
  <si>
    <t>61001059895</t>
  </si>
  <si>
    <t>გოჩა გაბაძე</t>
  </si>
  <si>
    <t>38001003435</t>
  </si>
  <si>
    <t>გურამ აბრამიშვილი</t>
  </si>
  <si>
    <t>38001006994</t>
  </si>
  <si>
    <t>ნინო წიკლაური</t>
  </si>
  <si>
    <t>13001047486</t>
  </si>
  <si>
    <t>ნონა გელიაშვილი</t>
  </si>
  <si>
    <t>38001005670</t>
  </si>
  <si>
    <t>ვლადიმერ ფარქოსაძე</t>
  </si>
  <si>
    <t>38001001066</t>
  </si>
  <si>
    <t>მაკა ნემსიწვერიძე</t>
  </si>
  <si>
    <t>54001010153</t>
  </si>
  <si>
    <t>ირმა ჩუმაშვილი</t>
  </si>
  <si>
    <t>38001011039</t>
  </si>
  <si>
    <t>ლალი ჭიხორია</t>
  </si>
  <si>
    <t>38001021215</t>
  </si>
  <si>
    <t>ოთარ ომიაძე</t>
  </si>
  <si>
    <t>38001013130</t>
  </si>
  <si>
    <t>მთვარისა მელაძე</t>
  </si>
  <si>
    <t>38001010511</t>
  </si>
  <si>
    <t>მარინა ზაბახიძე</t>
  </si>
  <si>
    <t>38001011207</t>
  </si>
  <si>
    <t>ნინო გველუკაშვილი</t>
  </si>
  <si>
    <t>13001033555</t>
  </si>
  <si>
    <t>თამარ ზაბახიძე</t>
  </si>
  <si>
    <t>38001026506</t>
  </si>
  <si>
    <t>ლამზირა კირვალიძე</t>
  </si>
  <si>
    <t>38001015253</t>
  </si>
  <si>
    <t>ზვიად ლომიძე</t>
  </si>
  <si>
    <t>38001039989</t>
  </si>
  <si>
    <t>ასმათ ყიფშიძე</t>
  </si>
  <si>
    <t>38001000429</t>
  </si>
  <si>
    <t>მერაბ კაპანაძე</t>
  </si>
  <si>
    <t>38001011990</t>
  </si>
  <si>
    <t>კახაბერ ტალახაძე</t>
  </si>
  <si>
    <t>38001012969</t>
  </si>
  <si>
    <t>მირზა ხარაიშვილი</t>
  </si>
  <si>
    <t>38001017138</t>
  </si>
  <si>
    <t>შოთა შუბითიძე</t>
  </si>
  <si>
    <t>38001025052</t>
  </si>
  <si>
    <t>მზია კარსელიშვილი</t>
  </si>
  <si>
    <t>13001045358</t>
  </si>
  <si>
    <t>ეკატერინე მაჭავარიანი</t>
  </si>
  <si>
    <t>38001010496</t>
  </si>
  <si>
    <t>ირაკლი ჩხიკვაძე</t>
  </si>
  <si>
    <t>38001002806</t>
  </si>
  <si>
    <t>ოლეგ კაპანაძე</t>
  </si>
  <si>
    <t>38001005536</t>
  </si>
  <si>
    <t>დავით ბუსხრიკიძე</t>
  </si>
  <si>
    <t>38001001655</t>
  </si>
  <si>
    <t>მალხაზ შაორშაძე</t>
  </si>
  <si>
    <t>38001035344</t>
  </si>
  <si>
    <t>მამუკა აბრამიშვილი</t>
  </si>
  <si>
    <t>38001030636</t>
  </si>
  <si>
    <t>ქეთო ღუღუნიშვილი</t>
  </si>
  <si>
    <t>38001006881</t>
  </si>
  <si>
    <t>ლალი ხარშილაძე</t>
  </si>
  <si>
    <t>38001039279</t>
  </si>
  <si>
    <t>ქეთევან სუთიძე</t>
  </si>
  <si>
    <t>38001025284</t>
  </si>
  <si>
    <t>ფატმან ქავთარაძე</t>
  </si>
  <si>
    <t>38001003012</t>
  </si>
  <si>
    <t>ნინო ღონღაძე</t>
  </si>
  <si>
    <t>38001036418</t>
  </si>
  <si>
    <t>მაია გოგოლიძე</t>
  </si>
  <si>
    <t>38001027763</t>
  </si>
  <si>
    <t>შორენა აბრამიშვილი</t>
  </si>
  <si>
    <t>38001028427</t>
  </si>
  <si>
    <t>ლია ჭიღლაძე</t>
  </si>
  <si>
    <t>38001001863</t>
  </si>
  <si>
    <t>იაგო გულიაშვილი</t>
  </si>
  <si>
    <t>38001026020</t>
  </si>
  <si>
    <t>ტარიელ სამხარაძე</t>
  </si>
  <si>
    <t>38001002057</t>
  </si>
  <si>
    <t>ლალა ჩუბინიძე</t>
  </si>
  <si>
    <t>38001029476</t>
  </si>
  <si>
    <t>თეა ჭიღლაძე</t>
  </si>
  <si>
    <t>38001030852</t>
  </si>
  <si>
    <t>ირინე აბდუშელაშვილი</t>
  </si>
  <si>
    <t>38001019241</t>
  </si>
  <si>
    <t>ნოდარ იობაშვილი</t>
  </si>
  <si>
    <t>38001038837</t>
  </si>
  <si>
    <t>მაკა სადუნიშვილი</t>
  </si>
  <si>
    <t>38001013798</t>
  </si>
  <si>
    <t>დარეჯან შუბითიძე</t>
  </si>
  <si>
    <t>38001000407</t>
  </si>
  <si>
    <t>მამუკა ფარქოსაძე</t>
  </si>
  <si>
    <t>38001032806</t>
  </si>
  <si>
    <t>ლიანა ბაწელაშვილი</t>
  </si>
  <si>
    <t>13001043880</t>
  </si>
  <si>
    <t>მეგი პაიჭაძე</t>
  </si>
  <si>
    <t>13001010282</t>
  </si>
  <si>
    <t>თამარ შავლიაშვილი</t>
  </si>
  <si>
    <t>13001059038</t>
  </si>
  <si>
    <t>ნაზი რიჟამაძე</t>
  </si>
  <si>
    <t>41001016493</t>
  </si>
  <si>
    <t>ჯუმბერ შაკიაშვილი</t>
  </si>
  <si>
    <t>13001057949</t>
  </si>
  <si>
    <t>ხატია ბურდულაძე</t>
  </si>
  <si>
    <t>13001004043</t>
  </si>
  <si>
    <t>ზურაბ კვირიკაშვილი</t>
  </si>
  <si>
    <t>13001046314</t>
  </si>
  <si>
    <t>მარადი ოქრუაშვილი</t>
  </si>
  <si>
    <t>13001014412</t>
  </si>
  <si>
    <t>მარიამ მატიაშვილი</t>
  </si>
  <si>
    <t>13001015707</t>
  </si>
  <si>
    <t>თამარ სულიაშვილი</t>
  </si>
  <si>
    <t>01022009513</t>
  </si>
  <si>
    <t>მაია კახიძე</t>
  </si>
  <si>
    <t>01001055704</t>
  </si>
  <si>
    <t>მაკა გოგინაშვილი</t>
  </si>
  <si>
    <t>13001063031</t>
  </si>
  <si>
    <t>ეკატერინე ბუთიაშვილი</t>
  </si>
  <si>
    <t>13001059811</t>
  </si>
  <si>
    <t>ნათელა მოსულიშვილი</t>
  </si>
  <si>
    <t>13001058678</t>
  </si>
  <si>
    <t>მანანა ჯინჯიბუხაშვილი</t>
  </si>
  <si>
    <t>1300100327</t>
  </si>
  <si>
    <t>გიორგი ნატროშვილი</t>
  </si>
  <si>
    <t>13001009641</t>
  </si>
  <si>
    <t>თამარ ამონაშვილი</t>
  </si>
  <si>
    <t>13001056582</t>
  </si>
  <si>
    <t>ნონა ელიკაშვილი</t>
  </si>
  <si>
    <t>13001051303</t>
  </si>
  <si>
    <t>ხათუნა რუაძე</t>
  </si>
  <si>
    <t>13001038674</t>
  </si>
  <si>
    <t>მაია თოდაშვილი</t>
  </si>
  <si>
    <t>13001032478</t>
  </si>
  <si>
    <t>ამალია ბეგაშვილი</t>
  </si>
  <si>
    <t>13001033426</t>
  </si>
  <si>
    <t>მადონა მეკოკიშვილი</t>
  </si>
  <si>
    <t>13001060259</t>
  </si>
  <si>
    <t>ნაზიბროლა ქაჩლიშვილი</t>
  </si>
  <si>
    <t>13001052976</t>
  </si>
  <si>
    <t>ნანული მურაკაშვილი</t>
  </si>
  <si>
    <t>13001055091</t>
  </si>
  <si>
    <t>მარინე სირბილაშვილი</t>
  </si>
  <si>
    <t>13001004101</t>
  </si>
  <si>
    <t>ნატალია წიკლაური</t>
  </si>
  <si>
    <t>13001045802</t>
  </si>
  <si>
    <t>დალი ყვავაძე</t>
  </si>
  <si>
    <t>41001010644</t>
  </si>
  <si>
    <t>შორენა ოსიაშვილი</t>
  </si>
  <si>
    <t>13001015368</t>
  </si>
  <si>
    <t>მანანა სპარსიაშვილი</t>
  </si>
  <si>
    <t>35001040724</t>
  </si>
  <si>
    <t>თეონა ნადაშვილი</t>
  </si>
  <si>
    <t>13001058019</t>
  </si>
  <si>
    <t>ხათუნა ბედენაშვილი</t>
  </si>
  <si>
    <t>13001008631</t>
  </si>
  <si>
    <t>ნანი ბაწელაშვილი</t>
  </si>
  <si>
    <t>13001044989</t>
  </si>
  <si>
    <t>დალი პატიურიშვილი</t>
  </si>
  <si>
    <t>13001035584</t>
  </si>
  <si>
    <t>ნანა ბერიაშვილი</t>
  </si>
  <si>
    <t>13001039697</t>
  </si>
  <si>
    <t>ლალი მინდიაშვილი</t>
  </si>
  <si>
    <t>13001051313</t>
  </si>
  <si>
    <t>ეთერ ვერძაძე</t>
  </si>
  <si>
    <t>61006033929</t>
  </si>
  <si>
    <t>ციალა ბადალაშვილი</t>
  </si>
  <si>
    <t>13001038218</t>
  </si>
  <si>
    <t>ლილი ამისულაშვილი-ვარსიმაშვილი</t>
  </si>
  <si>
    <t>13001008986</t>
  </si>
  <si>
    <t>მადონა ჯუღელი</t>
  </si>
  <si>
    <t>13001050090</t>
  </si>
  <si>
    <t>იზოლდა ზარდიაშვილი</t>
  </si>
  <si>
    <t>13001038829</t>
  </si>
  <si>
    <t>სიმონ ნაპირელი</t>
  </si>
  <si>
    <t>13001055416</t>
  </si>
  <si>
    <t>ქეთინო დათუაშვილი</t>
  </si>
  <si>
    <t>13001042199</t>
  </si>
  <si>
    <t>ნათია ბენდელიანი</t>
  </si>
  <si>
    <t>33001074344</t>
  </si>
  <si>
    <t>ნანა მახარაშვილი</t>
  </si>
  <si>
    <t>13001046435</t>
  </si>
  <si>
    <t>მარინე ბურდიაშვილი</t>
  </si>
  <si>
    <t>13001044946</t>
  </si>
  <si>
    <t>მაია თამლიანი</t>
  </si>
  <si>
    <t>13001059785</t>
  </si>
  <si>
    <t>რაია ბენიძე</t>
  </si>
  <si>
    <t>13001013295</t>
  </si>
  <si>
    <t>მაია პაპოშვილი</t>
  </si>
  <si>
    <t>13001042590</t>
  </si>
  <si>
    <t>1300103443</t>
  </si>
  <si>
    <t>ანნა სოლომნიშვილი</t>
  </si>
  <si>
    <t>13001016939</t>
  </si>
  <si>
    <t>მარიამ დვალიშვილი</t>
  </si>
  <si>
    <t>13001049441</t>
  </si>
  <si>
    <t>მაია შაიშმელაშვილი</t>
  </si>
  <si>
    <t>40001029078</t>
  </si>
  <si>
    <t>ნინო ზავრაშვილი</t>
  </si>
  <si>
    <t>13001047010</t>
  </si>
  <si>
    <t>იოსებ წიკლაური</t>
  </si>
  <si>
    <t>13001044516</t>
  </si>
  <si>
    <t>თამუნა შათირიშვილი</t>
  </si>
  <si>
    <t>33001072707</t>
  </si>
  <si>
    <t>ლელა დარჩიაშვილი</t>
  </si>
  <si>
    <t>13001040850</t>
  </si>
  <si>
    <t>მარიამ თევდორაშვილი</t>
  </si>
  <si>
    <t>13001016337</t>
  </si>
  <si>
    <t>მაკა კირვალიძე</t>
  </si>
  <si>
    <t>13001044921</t>
  </si>
  <si>
    <t>ნანი უზუნაშვილი</t>
  </si>
  <si>
    <t>40001035091</t>
  </si>
  <si>
    <t>ველტა ჩაკვეტაძე</t>
  </si>
  <si>
    <t>13001043773</t>
  </si>
  <si>
    <t>თინა ძებისაშვილი</t>
  </si>
  <si>
    <t>13001016312</t>
  </si>
  <si>
    <t>ლია ხუციშვილი</t>
  </si>
  <si>
    <t>13001027432</t>
  </si>
  <si>
    <t>კეკე ბენდელიანი-კარელიძე</t>
  </si>
  <si>
    <t>13001025231</t>
  </si>
  <si>
    <t>ხათუნა პავლიაშვილი</t>
  </si>
  <si>
    <t>14001000831</t>
  </si>
  <si>
    <t>ლიმარი აშკარელიშვილი</t>
  </si>
  <si>
    <t>13001059127</t>
  </si>
  <si>
    <t>ქეთევან მუნჯიშვილი</t>
  </si>
  <si>
    <t>13001034625</t>
  </si>
  <si>
    <t>მარიამ მექერიშვილი</t>
  </si>
  <si>
    <t>13001015009</t>
  </si>
  <si>
    <t>სოფიო ნადაშვილი</t>
  </si>
  <si>
    <t>13001014932</t>
  </si>
  <si>
    <t>ლალი მაისურაძე</t>
  </si>
  <si>
    <t>13001042070</t>
  </si>
  <si>
    <t>ლიანა თათარაშვილი</t>
  </si>
  <si>
    <t>13001051498</t>
  </si>
  <si>
    <t>მაყვალა ხელაშვილი</t>
  </si>
  <si>
    <t>13001009859</t>
  </si>
  <si>
    <t>მაყვალა ოსიაშვილი</t>
  </si>
  <si>
    <t>13001058628</t>
  </si>
  <si>
    <t>ლალი გოისაშვილი</t>
  </si>
  <si>
    <t>13001044636</t>
  </si>
  <si>
    <t>ლია ხოტენაშვილი</t>
  </si>
  <si>
    <t>13001045636</t>
  </si>
  <si>
    <t>ანა გულაშვილი</t>
  </si>
  <si>
    <t>13001059827</t>
  </si>
  <si>
    <t>ნინო მიმინოშვილი</t>
  </si>
  <si>
    <t>01002021640</t>
  </si>
  <si>
    <t>ნინო ჩუთლაშვილი</t>
  </si>
  <si>
    <t>01011056357</t>
  </si>
  <si>
    <t>ნანა მოსაშვილი</t>
  </si>
  <si>
    <t>35001010548</t>
  </si>
  <si>
    <t>40001035561</t>
  </si>
  <si>
    <t>მაკა ხანდოლიშვილი</t>
  </si>
  <si>
    <t>40001032644</t>
  </si>
  <si>
    <t>შორენა მოსაშვილი</t>
  </si>
  <si>
    <t>40001038726</t>
  </si>
  <si>
    <t>ნინო ტაბატაძე</t>
  </si>
  <si>
    <t>40001016731</t>
  </si>
  <si>
    <t>ნათია ცქიფურიშვილი</t>
  </si>
  <si>
    <t>21001033717</t>
  </si>
  <si>
    <t>ამირან სალდაძე</t>
  </si>
  <si>
    <t>21001004584</t>
  </si>
  <si>
    <t>მარინა გაბეხაძე</t>
  </si>
  <si>
    <t>21001011889</t>
  </si>
  <si>
    <t>ავთო ჩუბიბიძე</t>
  </si>
  <si>
    <t>21001004155</t>
  </si>
  <si>
    <t>მიხეილ ლომთაძე</t>
  </si>
  <si>
    <t>60001122564</t>
  </si>
  <si>
    <t>ნინო გორგიაშვილი</t>
  </si>
  <si>
    <t>01001042872</t>
  </si>
  <si>
    <t>დემეტრე მოდებაძე</t>
  </si>
  <si>
    <t>01001076833</t>
  </si>
  <si>
    <t>თეა ცხვარაძე</t>
  </si>
  <si>
    <t>62001001107</t>
  </si>
  <si>
    <t>მაკა ცხადაძე</t>
  </si>
  <si>
    <t>21001004364</t>
  </si>
  <si>
    <t>ქეთევენ კეზევაძე</t>
  </si>
  <si>
    <t>21001020469</t>
  </si>
  <si>
    <t>ნათია გალდავაძე</t>
  </si>
  <si>
    <t>55001000610</t>
  </si>
  <si>
    <t>ნინა კაკაბაძე</t>
  </si>
  <si>
    <t>55001014943</t>
  </si>
  <si>
    <t>ეკა ქუთათელაძე</t>
  </si>
  <si>
    <t>55001005235</t>
  </si>
  <si>
    <t>თეიმურაზ ბუაძე</t>
  </si>
  <si>
    <t>55001020291</t>
  </si>
  <si>
    <t>მიხეილ კუპრეიშვილი</t>
  </si>
  <si>
    <t>55001019081</t>
  </si>
  <si>
    <t>იამზე კუხალაშვილი</t>
  </si>
  <si>
    <t>55001011755</t>
  </si>
  <si>
    <t>ლალი მელქაძე</t>
  </si>
  <si>
    <t>55001007134</t>
  </si>
  <si>
    <t>ლევან უგულავა</t>
  </si>
  <si>
    <t>55001017177</t>
  </si>
  <si>
    <t>გურამ კაკაურიძე</t>
  </si>
  <si>
    <t>55001001883</t>
  </si>
  <si>
    <t>თენგიზ გოდერიძე</t>
  </si>
  <si>
    <t>55001006490</t>
  </si>
  <si>
    <t>ლევან გორდულაძე</t>
  </si>
  <si>
    <t>55001009857</t>
  </si>
  <si>
    <t>გრიგოლ ღაჭავა</t>
  </si>
  <si>
    <t>55001004226</t>
  </si>
  <si>
    <t>გოჩა მაჭარაძე</t>
  </si>
  <si>
    <t>55001002872</t>
  </si>
  <si>
    <t>დათიკო ონიანი</t>
  </si>
  <si>
    <t>55001026549</t>
  </si>
  <si>
    <t>მაია კუხალაშვილი</t>
  </si>
  <si>
    <t>55001016176</t>
  </si>
  <si>
    <t>მედული კინწურაშვილი</t>
  </si>
  <si>
    <t>55001017378</t>
  </si>
  <si>
    <t>თინათინ კაკაბაძე-ჩირგაძე</t>
  </si>
  <si>
    <t>55001002288</t>
  </si>
  <si>
    <t>მარინა კაკაბაძე</t>
  </si>
  <si>
    <t>55001000274</t>
  </si>
  <si>
    <t>კონსტანტინე რუხაძე</t>
  </si>
  <si>
    <t>55001006407</t>
  </si>
  <si>
    <t>მირანდა მოსეშვილი</t>
  </si>
  <si>
    <t>55001002272</t>
  </si>
  <si>
    <t>მარინე სულაბერიძე</t>
  </si>
  <si>
    <t>55001002234</t>
  </si>
  <si>
    <t>ბადრი ჯანელიძე</t>
  </si>
  <si>
    <t>55001023983</t>
  </si>
  <si>
    <t>კახა ჩხენკელი</t>
  </si>
  <si>
    <t>55001007490</t>
  </si>
  <si>
    <t>რუსუდან ხურცილავა</t>
  </si>
  <si>
    <t>55001021111</t>
  </si>
  <si>
    <t>ნანა ჩარგეიშვილი</t>
  </si>
  <si>
    <t>55001008541</t>
  </si>
  <si>
    <t>ციური საღარეიშვილი</t>
  </si>
  <si>
    <t>55001010340</t>
  </si>
  <si>
    <t>ლევან სანოძე</t>
  </si>
  <si>
    <t>55001010975</t>
  </si>
  <si>
    <t>პაატა ჯაიანი</t>
  </si>
  <si>
    <t>55001024293</t>
  </si>
  <si>
    <t>ლილი დანელია</t>
  </si>
  <si>
    <t>55001004185</t>
  </si>
  <si>
    <t>მანანა ბუაძე-სიმონიძე</t>
  </si>
  <si>
    <t>55001009487</t>
  </si>
  <si>
    <t>თამარ ბენდელიანი</t>
  </si>
  <si>
    <t>55001022714</t>
  </si>
  <si>
    <t>ლამარა სულაბერიძე</t>
  </si>
  <si>
    <t>55001011042</t>
  </si>
  <si>
    <t>ანა რუხაძე</t>
  </si>
  <si>
    <t>55001001091</t>
  </si>
  <si>
    <t>დიმიტრი დუმბაძე</t>
  </si>
  <si>
    <t>55001021635</t>
  </si>
  <si>
    <t>თედორე კუჭავა</t>
  </si>
  <si>
    <t>55001006113</t>
  </si>
  <si>
    <t>მზია ბადირეიშვილი</t>
  </si>
  <si>
    <t>55001020757</t>
  </si>
  <si>
    <t>მარიკა ზურაბიანი</t>
  </si>
  <si>
    <t>55001007615</t>
  </si>
  <si>
    <t>კახი კუპრეიშვილი</t>
  </si>
  <si>
    <t>55001019538</t>
  </si>
  <si>
    <t>ალექსქანდრე ჯალაღანია</t>
  </si>
  <si>
    <t>55001008585</t>
  </si>
  <si>
    <t>ნინო ყურაშვილი</t>
  </si>
  <si>
    <t>55001014409</t>
  </si>
  <si>
    <t>თამარ ცაგარეიშვილი</t>
  </si>
  <si>
    <t>55001009343</t>
  </si>
  <si>
    <t>ია ბარაბაძე</t>
  </si>
  <si>
    <t>55001002129</t>
  </si>
  <si>
    <t>ნათია ცაგარეიშვილი</t>
  </si>
  <si>
    <t>55001005886</t>
  </si>
  <si>
    <t>ერიდა ხუბუა</t>
  </si>
  <si>
    <t>62007010434</t>
  </si>
  <si>
    <t>მარინა მუკბანიანი</t>
  </si>
  <si>
    <t>53001043976</t>
  </si>
  <si>
    <t>ვლადიმერ ბაზაძე</t>
  </si>
  <si>
    <t>53001017229</t>
  </si>
  <si>
    <t>თამრიკო ჭაბუკიანი</t>
  </si>
  <si>
    <t>19001086792</t>
  </si>
  <si>
    <t>გია ეფრემიძე</t>
  </si>
  <si>
    <t>53001051102</t>
  </si>
  <si>
    <t>ირინე ბაკურაძე</t>
  </si>
  <si>
    <t>60001081973</t>
  </si>
  <si>
    <t>დარიკო კოპალიანი</t>
  </si>
  <si>
    <t>62005016323</t>
  </si>
  <si>
    <t>ნათია ხიკლაძე</t>
  </si>
  <si>
    <t>60003010626</t>
  </si>
  <si>
    <t>ლუნა ზარნაძე</t>
  </si>
  <si>
    <t>60001124047</t>
  </si>
  <si>
    <t>ნათელა ჯინჯახაძე</t>
  </si>
  <si>
    <t>62005013108</t>
  </si>
  <si>
    <t>ირინე ჩხეიძე</t>
  </si>
  <si>
    <t>60001106428</t>
  </si>
  <si>
    <t>მარინე ახალაძე</t>
  </si>
  <si>
    <t>60001014732</t>
  </si>
  <si>
    <t>ნატო ჩაჩხიანი</t>
  </si>
  <si>
    <t>60001039133</t>
  </si>
  <si>
    <t>ვენერა ქაჩიბაია</t>
  </si>
  <si>
    <t>39001009222</t>
  </si>
  <si>
    <t>მანანა ბერეკაშვილი</t>
  </si>
  <si>
    <t>60001116751</t>
  </si>
  <si>
    <t>ზაირა ჩუბინიძე</t>
  </si>
  <si>
    <t>60001023053</t>
  </si>
  <si>
    <t>ეკატერინე დვალი</t>
  </si>
  <si>
    <t>60001033919</t>
  </si>
  <si>
    <t>მაია დუდაშვილი</t>
  </si>
  <si>
    <t>60001095757</t>
  </si>
  <si>
    <t>ჩიტუნა დაშნიანი</t>
  </si>
  <si>
    <t>60001031703</t>
  </si>
  <si>
    <t>ელენა ნატიანი</t>
  </si>
  <si>
    <t>60001071587</t>
  </si>
  <si>
    <t>ნინო ყავრელაშვილი</t>
  </si>
  <si>
    <t>60001110491</t>
  </si>
  <si>
    <t>ქეთევან იოსელიანი</t>
  </si>
  <si>
    <t>60001113826</t>
  </si>
  <si>
    <t>ნინო ჩალაძე</t>
  </si>
  <si>
    <t>62001036634</t>
  </si>
  <si>
    <t>თინათინ ცხადაძე</t>
  </si>
  <si>
    <t>60001041284</t>
  </si>
  <si>
    <t>მთვარისა კობერიძე</t>
  </si>
  <si>
    <t>60001073900</t>
  </si>
  <si>
    <t>ლია ბუზაშვილი</t>
  </si>
  <si>
    <t>60001120336</t>
  </si>
  <si>
    <t>თამარ კაპანაძე</t>
  </si>
  <si>
    <t>60001031383</t>
  </si>
  <si>
    <t>ქეთევან კაპანაძე</t>
  </si>
  <si>
    <t>60001113260</t>
  </si>
  <si>
    <t>გიორგი ჯიმშელაშვილი</t>
  </si>
  <si>
    <t>60003008303</t>
  </si>
  <si>
    <t>ფიქრია გორგოძე-ნემსაძე</t>
  </si>
  <si>
    <t>60001009173</t>
  </si>
  <si>
    <t>ნატო ყურაშვილი</t>
  </si>
  <si>
    <t>60001023564</t>
  </si>
  <si>
    <t>25/06/12</t>
  </si>
  <si>
    <t>ნანა გელაშვილი</t>
  </si>
  <si>
    <t>40001020252</t>
  </si>
  <si>
    <t>მანანა ელაშვილი</t>
  </si>
  <si>
    <t>40001010715</t>
  </si>
  <si>
    <t>ნანა ხანდოლიშილი</t>
  </si>
  <si>
    <t>40001038758</t>
  </si>
  <si>
    <t xml:space="preserve">მაია ჯავაშვილი </t>
  </si>
  <si>
    <t>40001022643</t>
  </si>
  <si>
    <t>24/06/12</t>
  </si>
  <si>
    <t>მანანა ჯავაშვილი</t>
  </si>
  <si>
    <t>40001032282</t>
  </si>
  <si>
    <t>მაგული ფხოველიშვილი</t>
  </si>
  <si>
    <t>01007010629</t>
  </si>
  <si>
    <t>ნუნუ პოპიაშვილი</t>
  </si>
  <si>
    <t>40001034442</t>
  </si>
  <si>
    <t>ნინო კუსრაშვილი</t>
  </si>
  <si>
    <t>40001033898</t>
  </si>
  <si>
    <t>თმარ კუსრაშილი</t>
  </si>
  <si>
    <t>40001021774</t>
  </si>
  <si>
    <t>მზია ყალაბეგაშვილი</t>
  </si>
  <si>
    <t>40001022360</t>
  </si>
  <si>
    <t>ლია ვარდიაშვილი</t>
  </si>
  <si>
    <t>40001021746</t>
  </si>
  <si>
    <t>ნოდარი კიკალაშვილი</t>
  </si>
  <si>
    <t>40001019292</t>
  </si>
  <si>
    <t xml:space="preserve">მანანა ნარინდოშვილი </t>
  </si>
  <si>
    <t>40001030999</t>
  </si>
  <si>
    <t xml:space="preserve">ციალა გურაშვილი </t>
  </si>
  <si>
    <t>35001092866</t>
  </si>
  <si>
    <t>ტასო  ქურხულიშილი</t>
  </si>
  <si>
    <t>40001024356</t>
  </si>
  <si>
    <t>ლია მაძღარაშვილი</t>
  </si>
  <si>
    <t>01027021382</t>
  </si>
  <si>
    <t>რამაზ პაპალაშვილი</t>
  </si>
  <si>
    <t>40001018213</t>
  </si>
  <si>
    <t>ნანული ჯალიაშილი</t>
  </si>
  <si>
    <t>40001016695</t>
  </si>
  <si>
    <t>23/06/12</t>
  </si>
  <si>
    <t xml:space="preserve">არჩილ ჩიქვინიძე </t>
  </si>
  <si>
    <t>09001004096</t>
  </si>
  <si>
    <t>20/06/12</t>
  </si>
  <si>
    <t xml:space="preserve">ნათელა ხიდაშელი </t>
  </si>
  <si>
    <t>09001022155</t>
  </si>
  <si>
    <t xml:space="preserve">ნათია ენდელაძე </t>
  </si>
  <si>
    <t>09001022256</t>
  </si>
  <si>
    <t xml:space="preserve">გივი ვაჭრაძე </t>
  </si>
  <si>
    <t>09001003434</t>
  </si>
  <si>
    <t xml:space="preserve">ნაილი კოხოძე </t>
  </si>
  <si>
    <t>09001014250</t>
  </si>
  <si>
    <t xml:space="preserve">გელა ნატრიაშვილი </t>
  </si>
  <si>
    <t>09001018644</t>
  </si>
  <si>
    <t xml:space="preserve">ნინელი მშვილდაძე </t>
  </si>
  <si>
    <t>09001024219</t>
  </si>
  <si>
    <t xml:space="preserve">რამაზ ფხალაძე </t>
  </si>
  <si>
    <t>09001005257</t>
  </si>
  <si>
    <t xml:space="preserve">ნუკრი კოხოძე </t>
  </si>
  <si>
    <t>09001020112</t>
  </si>
  <si>
    <t xml:space="preserve">ვერა ხორავა </t>
  </si>
  <si>
    <t>09001005395</t>
  </si>
  <si>
    <t xml:space="preserve">მთვარისა მამისეიშვილი </t>
  </si>
  <si>
    <t>09001007532</t>
  </si>
  <si>
    <t>თმილა მამისეიშვილი</t>
  </si>
  <si>
    <t>09001007631</t>
  </si>
  <si>
    <t xml:space="preserve">ცისანა თევდორაძე </t>
  </si>
  <si>
    <t>09001019481</t>
  </si>
  <si>
    <t xml:space="preserve">ნათელა მესხი </t>
  </si>
  <si>
    <t>09001005194</t>
  </si>
  <si>
    <t xml:space="preserve">ეკა გრძელიძე </t>
  </si>
  <si>
    <t>09001014105</t>
  </si>
  <si>
    <t xml:space="preserve">გიორგი გრძელიძე </t>
  </si>
  <si>
    <t>09001001629</t>
  </si>
  <si>
    <t xml:space="preserve">მაია კვეიძე </t>
  </si>
  <si>
    <t>09001004389</t>
  </si>
  <si>
    <t xml:space="preserve">სალომე ქარჩხაძე </t>
  </si>
  <si>
    <t>09001001621</t>
  </si>
  <si>
    <t xml:space="preserve">ჯულიეტა თურქია </t>
  </si>
  <si>
    <t>09001013842</t>
  </si>
  <si>
    <t xml:space="preserve">გიზო ენდელაძე </t>
  </si>
  <si>
    <t>09001018793</t>
  </si>
  <si>
    <t xml:space="preserve">გულნაზი ენდულაძე </t>
  </si>
  <si>
    <t>09001018298</t>
  </si>
  <si>
    <t xml:space="preserve">ივერი ნერგაძე </t>
  </si>
  <si>
    <t>09001005137</t>
  </si>
  <si>
    <t xml:space="preserve">ფოთოლა ნერგაძე </t>
  </si>
  <si>
    <t>09001005249</t>
  </si>
  <si>
    <t xml:space="preserve">ნანა ჯაბიძე </t>
  </si>
  <si>
    <t>09001017949</t>
  </si>
  <si>
    <t xml:space="preserve">ციცინო გიგოლაშვილი </t>
  </si>
  <si>
    <t>09001000361</t>
  </si>
  <si>
    <t xml:space="preserve">გურამ ლომსიანიძე </t>
  </si>
  <si>
    <t>09001021113</t>
  </si>
  <si>
    <t xml:space="preserve">გიორგი კბილაშვილი </t>
  </si>
  <si>
    <t>09001015770</t>
  </si>
  <si>
    <t xml:space="preserve">გია კოხოძე </t>
  </si>
  <si>
    <t>09001003671</t>
  </si>
  <si>
    <t xml:space="preserve">იზოლდა შალამბერიძე </t>
  </si>
  <si>
    <t>09001020304</t>
  </si>
  <si>
    <t xml:space="preserve">ქეთევან მაისურაძე </t>
  </si>
  <si>
    <t>09001017085</t>
  </si>
  <si>
    <t xml:space="preserve">ემიკო შალამბერიძე </t>
  </si>
  <si>
    <t>09001009692</t>
  </si>
  <si>
    <t xml:space="preserve">ზაზა გარჩაკულაშვილი </t>
  </si>
  <si>
    <t>09001005560</t>
  </si>
  <si>
    <t>რუსიკო კოხოძე</t>
  </si>
  <si>
    <t>09001007176</t>
  </si>
  <si>
    <t xml:space="preserve">ელდარ გორგოძე </t>
  </si>
  <si>
    <t>60001079906</t>
  </si>
  <si>
    <t xml:space="preserve">იამზე გორგოძე </t>
  </si>
  <si>
    <t>09001022053</t>
  </si>
  <si>
    <t>მარიკა ნატრიაშვილი</t>
  </si>
  <si>
    <t>09001015678</t>
  </si>
  <si>
    <t xml:space="preserve">ირაკლი კიკნაველიძე </t>
  </si>
  <si>
    <t>09201029318</t>
  </si>
  <si>
    <t>ნინო ნატრიაშვილი</t>
  </si>
  <si>
    <t>09001014826</t>
  </si>
  <si>
    <t xml:space="preserve">ბაკურ ხეცურიანი </t>
  </si>
  <si>
    <t>09001027245</t>
  </si>
  <si>
    <t xml:space="preserve">ტარიელ კილაძე </t>
  </si>
  <si>
    <t>09001017575</t>
  </si>
  <si>
    <t xml:space="preserve">კახა კელენჯერიძე </t>
  </si>
  <si>
    <t>09001022086</t>
  </si>
  <si>
    <t xml:space="preserve">დარიკო მელაძე </t>
  </si>
  <si>
    <t>09001019287</t>
  </si>
  <si>
    <t>გიზო კბილაშვილი</t>
  </si>
  <si>
    <t>09001025439</t>
  </si>
  <si>
    <t xml:space="preserve">მურთაზ აბაშიძე </t>
  </si>
  <si>
    <t>09001003409</t>
  </si>
  <si>
    <t xml:space="preserve">ნინელი კაპანაძე </t>
  </si>
  <si>
    <t>09001020998</t>
  </si>
  <si>
    <t>ნატალია გელაშვილი</t>
  </si>
  <si>
    <t>09001021804</t>
  </si>
  <si>
    <t xml:space="preserve">ლელა ბრეგვაძე </t>
  </si>
  <si>
    <t>21001000428</t>
  </si>
  <si>
    <t xml:space="preserve">ავთანდილ ჭაუტიძე </t>
  </si>
  <si>
    <t>09001008170</t>
  </si>
  <si>
    <t xml:space="preserve">დავით ტაბატაძე </t>
  </si>
  <si>
    <t>54001004842</t>
  </si>
  <si>
    <t xml:space="preserve">გიორგი ტაბატაძე </t>
  </si>
  <si>
    <t>57001043146</t>
  </si>
  <si>
    <t xml:space="preserve">იამზე ბურჯანაძე </t>
  </si>
  <si>
    <t>54001042319</t>
  </si>
  <si>
    <t xml:space="preserve">ანზორი ციცვიძე </t>
  </si>
  <si>
    <t>54001038911</t>
  </si>
  <si>
    <t xml:space="preserve">პაატა გოგოლაძე </t>
  </si>
  <si>
    <t>54001005086</t>
  </si>
  <si>
    <t xml:space="preserve">მალხაზ კაპანაძე </t>
  </si>
  <si>
    <t>54001010162</t>
  </si>
  <si>
    <t xml:space="preserve">ნათია ცუცქირიძე </t>
  </si>
  <si>
    <t>54001042573</t>
  </si>
  <si>
    <t xml:space="preserve">ნანა ბიწაძე </t>
  </si>
  <si>
    <t>54001006539</t>
  </si>
  <si>
    <t xml:space="preserve">დალი გეგეშიძე </t>
  </si>
  <si>
    <t>54001031437</t>
  </si>
  <si>
    <t xml:space="preserve">სულხან შეყილაძე </t>
  </si>
  <si>
    <t>54001033925</t>
  </si>
  <si>
    <t>როლანდი ხოჯანაშვილი</t>
  </si>
  <si>
    <t>54001036929</t>
  </si>
  <si>
    <t xml:space="preserve">ლელა კურტანიძე </t>
  </si>
  <si>
    <t>54001017495</t>
  </si>
  <si>
    <t xml:space="preserve">გივი ყაველაშილი </t>
  </si>
  <si>
    <t>54001029425</t>
  </si>
  <si>
    <t>2010 წელი</t>
  </si>
  <si>
    <t>შპს "სტუდია მაესტრო"</t>
  </si>
  <si>
    <t>სარეკლამო მომსახურება</t>
  </si>
  <si>
    <t>ფონდი "მომავალს ვქმნით დღეს"</t>
  </si>
  <si>
    <t>შპს "ქარელის დასუფთავება"</t>
  </si>
  <si>
    <t>დასუფთავების სამსახური</t>
  </si>
  <si>
    <t>აჭარის ბუნებრივი აირი</t>
  </si>
  <si>
    <t>ბუნებრივი აირი</t>
  </si>
  <si>
    <t>კახეთის ენერგოდისტრიბუცია</t>
  </si>
  <si>
    <t>ელ. ენერგია</t>
  </si>
  <si>
    <t>სს "სილქნეტი"</t>
  </si>
  <si>
    <t>სატელეფონო მომსახურება</t>
  </si>
  <si>
    <t>07/31/12</t>
  </si>
  <si>
    <t xml:space="preserve">სოკარ-ჯორჯია გაზი </t>
  </si>
  <si>
    <t>შპს "მცხეთის წყალი"</t>
  </si>
  <si>
    <t>წყალმომარაგება</t>
  </si>
  <si>
    <t>საჩხერის გაზის მეურნ.</t>
  </si>
  <si>
    <t>შპს საჩხერის წყალკანალი</t>
  </si>
  <si>
    <r>
      <t xml:space="preserve">შპს </t>
    </r>
    <r>
      <rPr>
        <sz val="10"/>
        <color indexed="8"/>
        <rFont val="AcadNusx"/>
      </rPr>
      <t>lizi jorjia</t>
    </r>
  </si>
  <si>
    <t>საინფორმაციო მომსახურება</t>
  </si>
  <si>
    <t>შპს ,,გლობალ კონტაქტ კონსალტინგი"</t>
  </si>
  <si>
    <t>სააბონენტო გადასახადი</t>
  </si>
  <si>
    <t>PORTEK IC VE DIS TILARET"</t>
  </si>
  <si>
    <t>მაისურების რირებულება</t>
  </si>
  <si>
    <t>შპს ,,ავამარიამი"</t>
  </si>
  <si>
    <t>მომსახურების</t>
  </si>
  <si>
    <t>ზესტაფონის უ. ჩხეიძის სახ. სახელმწიფო დრამატული თეატრი</t>
  </si>
  <si>
    <t>ერთი დღით ფართის თხოვება</t>
  </si>
  <si>
    <t>07/29/2012</t>
  </si>
  <si>
    <t>შპს ,,ლაქტოზა"</t>
  </si>
  <si>
    <t>ოფისის იჯარა</t>
  </si>
  <si>
    <t>08/12/02012</t>
  </si>
  <si>
    <t>შპს ,,ახტელი"</t>
  </si>
  <si>
    <t>შპს ,,ახალი ქსელები"</t>
  </si>
  <si>
    <t>უტიაშვილი ვალერი</t>
  </si>
  <si>
    <t>13001017845</t>
  </si>
  <si>
    <t>საიჯარო ქირა</t>
  </si>
  <si>
    <t>28/09/12</t>
  </si>
  <si>
    <t>აივაზიანი სუსანა</t>
  </si>
  <si>
    <t>დავითაძე ამირან</t>
  </si>
  <si>
    <t>61010004477</t>
  </si>
  <si>
    <t>მესაბლიშვილი ნიკოლოზ</t>
  </si>
  <si>
    <t>45001015655</t>
  </si>
  <si>
    <t>ნანობაშვილი ცირა</t>
  </si>
  <si>
    <t>11001009245</t>
  </si>
  <si>
    <t>ოქრიაშვილი მამუკა</t>
  </si>
  <si>
    <t>15001002399</t>
  </si>
  <si>
    <t>17.03.2014</t>
  </si>
  <si>
    <t>შპს "პისიშოპ ჯი"</t>
  </si>
  <si>
    <t>205198481</t>
  </si>
  <si>
    <t>კომპიუტერული სახარჯი</t>
  </si>
  <si>
    <t>31,12,2014</t>
  </si>
  <si>
    <t>შპს „უნიქოლორი"</t>
  </si>
  <si>
    <t>204447713</t>
  </si>
  <si>
    <t>საკანც.საქ.</t>
  </si>
  <si>
    <t>30,09,2015</t>
  </si>
  <si>
    <t>შპს "ახალი ამბები“</t>
  </si>
  <si>
    <t>205075014</t>
  </si>
  <si>
    <t>22,04,2015</t>
  </si>
  <si>
    <t>შპს „თბილისის წყალი“</t>
  </si>
  <si>
    <t>404411347</t>
  </si>
  <si>
    <t>წყალკან. მომსახ.</t>
  </si>
  <si>
    <t>13,02,2015</t>
  </si>
  <si>
    <t>შპს „კავკასიის ავტოსერვისი“</t>
  </si>
  <si>
    <t>404436561</t>
  </si>
  <si>
    <t>ა/მ შეკეთება</t>
  </si>
  <si>
    <t>30,10,2015</t>
  </si>
  <si>
    <t>შპს „ვი თი ჯგუფი“</t>
  </si>
  <si>
    <t>205143824</t>
  </si>
  <si>
    <t>30,11,2015</t>
  </si>
  <si>
    <t>205172230</t>
  </si>
  <si>
    <t>04,12,2015</t>
  </si>
  <si>
    <t>შპს „41 გრადუსი“</t>
  </si>
  <si>
    <t>404393599</t>
  </si>
  <si>
    <t>წარმომადგ.</t>
  </si>
  <si>
    <t>06.11.2015</t>
  </si>
  <si>
    <t>შპს აიდიეს ბორჯომი თბილისი</t>
  </si>
  <si>
    <t>404888528</t>
  </si>
  <si>
    <t>მინერ. წყალი</t>
  </si>
  <si>
    <t>21.05.2015</t>
  </si>
  <si>
    <t>შპს პრომო შოპი</t>
  </si>
  <si>
    <t>400004366</t>
  </si>
  <si>
    <t>მაისურების ღირებულება</t>
  </si>
  <si>
    <t>შპს ქლაუდცხრა</t>
  </si>
  <si>
    <t>05.02.2015</t>
  </si>
  <si>
    <t>შპს სინგორი</t>
  </si>
  <si>
    <t>204959553</t>
  </si>
  <si>
    <t>საკ.ბეჭდის დამზადება</t>
  </si>
  <si>
    <t>12.11.2015-11.05.2016</t>
  </si>
  <si>
    <t>შპს სმარტრუსთაველი</t>
  </si>
  <si>
    <t>404899396</t>
  </si>
  <si>
    <t>.საქ.საკანც.საქ.და სამ</t>
  </si>
  <si>
    <t>05.11.2015</t>
  </si>
  <si>
    <t>სოციალური კვლევისა და ანალიზის ინსტიტუტი</t>
  </si>
  <si>
    <t>204939950</t>
  </si>
  <si>
    <t>სოციოლოგიური კვლევა</t>
  </si>
  <si>
    <t>10.11.2015</t>
  </si>
  <si>
    <t>შპს გლორია</t>
  </si>
  <si>
    <t>404379338</t>
  </si>
  <si>
    <t>კონფ.მომსახ.</t>
  </si>
  <si>
    <t>23.03.2016</t>
  </si>
  <si>
    <t>შპს დეგაპრინტი</t>
  </si>
  <si>
    <t>204444477</t>
  </si>
  <si>
    <t>ბეჭდვის ღირებულება</t>
  </si>
  <si>
    <t>14.03.2016</t>
  </si>
  <si>
    <t>შპს ტურინვესტი</t>
  </si>
  <si>
    <t>245555554</t>
  </si>
  <si>
    <t>13,05,2016</t>
  </si>
  <si>
    <t>შპს "ნიუფოსტინტერნეიშენალ ჯორჯია"</t>
  </si>
  <si>
    <t>404477507</t>
  </si>
  <si>
    <t>საკურიერო მომსახურება</t>
  </si>
  <si>
    <t>ჯამი:</t>
  </si>
  <si>
    <t xml:space="preserve">ფრიდონ </t>
  </si>
  <si>
    <t>ჩაკვეტაძე</t>
  </si>
  <si>
    <t>ტყიბული, გამსახურდიას ქ. # 49.</t>
  </si>
  <si>
    <t>4 თვე</t>
  </si>
  <si>
    <t xml:space="preserve">ნინო </t>
  </si>
  <si>
    <t>თეთრიწყარო, რუსთაველის ქ. კორპ. 1, ბ.2</t>
  </si>
  <si>
    <t>ელგუჯა</t>
  </si>
  <si>
    <t>როგავა</t>
  </si>
  <si>
    <t>თბილისი, ჩიქობავას ქ. # 35.</t>
  </si>
  <si>
    <t xml:space="preserve">ნია </t>
  </si>
  <si>
    <t>ხაჭაპურიძე</t>
  </si>
  <si>
    <t>თბილისი, გრ. რობაქიძის ქ. 7. კორპ.6,</t>
  </si>
  <si>
    <t>შპს "ამბიონი"</t>
  </si>
  <si>
    <t>თბილისი, თემქის დასახლება, მე-10 კვ. კორპ. 36ა. ბ 48.</t>
  </si>
  <si>
    <t xml:space="preserve">ავთანდილ </t>
  </si>
  <si>
    <t>თბილისი, დ. აღმაშენებლის გამზ. 144.</t>
  </si>
  <si>
    <t>საინფორმაციო მომსახურეობა</t>
  </si>
  <si>
    <t>შპს "დამზადებულია საქართველოში #1"</t>
  </si>
  <si>
    <t>შპს "კოლორადო გრუპი"</t>
  </si>
  <si>
    <t>შესაფუთი მასალა-სტიკერი</t>
  </si>
  <si>
    <t>პოსტერის, სტიკერის, ბანერის დამზადება</t>
  </si>
  <si>
    <t>შპს "ფავორიტი ედვერთისმენი"</t>
  </si>
  <si>
    <t>შპს "ჯორჯიან ექსპრესი"</t>
  </si>
  <si>
    <t>ფულადი შემოწირულობა</t>
  </si>
  <si>
    <t xml:space="preserve">დავით </t>
  </si>
  <si>
    <t>შპს ფავორიტი სტილი</t>
  </si>
  <si>
    <t>შპს ლუმა  დეველომპენტ</t>
  </si>
  <si>
    <t>თიბისი ბანკი</t>
  </si>
  <si>
    <t>კასპი,კოსტავას ქუჩა#2</t>
  </si>
  <si>
    <t>თელავი,თავისუფლების მოედანი#17</t>
  </si>
  <si>
    <t>დუშეთი,წმინდა ნინოს 17</t>
  </si>
  <si>
    <t>თბილისი,მუხიანის IIმ/რ,კ19მიმდებარედ</t>
  </si>
  <si>
    <t>თბილისი,ვაზისუბნის დასახლება Iმ/რ,კორპუსი 11ა</t>
  </si>
  <si>
    <t>თბილისი,ი.აბაშიძის 47</t>
  </si>
  <si>
    <t>თბილისი,დ.გურამიშვილის 58</t>
  </si>
  <si>
    <t>ხარაგაული,სოლომონ მეფის 27</t>
  </si>
  <si>
    <t xml:space="preserve">ქ. თბილისი, ი.აბაშიძის ქუჩა#47 </t>
  </si>
  <si>
    <t>ქ. წნორი, თავისუფლების ქუჩა #24</t>
  </si>
  <si>
    <t>ქ. თბილისი, გახოკძის #2/4 გაგარინის #5</t>
  </si>
  <si>
    <t>ვაჟა-ფშაველას VI კვარტალი კორპუსი #3</t>
  </si>
  <si>
    <t>ქ. ხონი თავისუფლების მოედანი #7</t>
  </si>
  <si>
    <t xml:space="preserve">ქ. თბილისი, ალ.ყაზბეგის  გამზ. #29ა </t>
  </si>
  <si>
    <t>ქ. თბილისი. ვარკეთილის-3 მიკრო/რაიონი III, კორპუსი#310</t>
  </si>
  <si>
    <t>ქ. თბილისი პეტრე იბერის ქუჩა #6</t>
  </si>
  <si>
    <t>ქ. თბილისი გოძიაშვილის ქუჩა #55</t>
  </si>
  <si>
    <t>ქ. დედოფლისწაყარო, სტალინის ქუჩა #41</t>
  </si>
  <si>
    <t>დაბა თიანეთი, დაბა წერეთლის ქუჩა #4</t>
  </si>
  <si>
    <t>ქ. ყვარელი ჭავჭავაძის ქუჩა #61</t>
  </si>
  <si>
    <t>ქ. ვანი ჯორჯიაშვილის ქუჩა #34</t>
  </si>
  <si>
    <t>შუახევის რაიონი რუსთაველის ქუჩა #20</t>
  </si>
  <si>
    <t>ქ. სამტრედია. რუსთაველის ქუჩა #20</t>
  </si>
  <si>
    <t>ქ. თბილისი, ჭიჭინაძის ქუჩა #16</t>
  </si>
  <si>
    <t>ქ. ხაშური, ძნელაძის ქუჩა #1</t>
  </si>
  <si>
    <t>4თვე</t>
  </si>
  <si>
    <t>3თვე10დღე</t>
  </si>
  <si>
    <t>3თვე</t>
  </si>
  <si>
    <t>3 თვე 10დღე</t>
  </si>
  <si>
    <t>28.60</t>
  </si>
  <si>
    <t>3 თვემდე</t>
  </si>
  <si>
    <t>3 თვე 10 დღე</t>
  </si>
  <si>
    <t>მარი</t>
  </si>
  <si>
    <t>ციხელაშვილი</t>
  </si>
  <si>
    <t>ჭიკაიძე</t>
  </si>
  <si>
    <t>ხათუნა</t>
  </si>
  <si>
    <t>ალხაზიშვილი</t>
  </si>
  <si>
    <t>ქველიძე</t>
  </si>
  <si>
    <t>ნათია</t>
  </si>
  <si>
    <t>ნიქაბაძე</t>
  </si>
  <si>
    <t>#01024000382</t>
  </si>
  <si>
    <t xml:space="preserve">ეკატერინე </t>
  </si>
  <si>
    <t>რაისნერ</t>
  </si>
  <si>
    <t xml:space="preserve">ზურაბ </t>
  </si>
  <si>
    <t>მჭედლიშვილი</t>
  </si>
  <si>
    <t>ლაგურაშვილი</t>
  </si>
  <si>
    <t>#01009002511</t>
  </si>
  <si>
    <t>მედიკო</t>
  </si>
  <si>
    <t>ილდირიმ</t>
  </si>
  <si>
    <t>#55001011908</t>
  </si>
  <si>
    <t xml:space="preserve">მანანა </t>
  </si>
  <si>
    <t>#010060011389</t>
  </si>
  <si>
    <t xml:space="preserve">ზვიად </t>
  </si>
  <si>
    <t>ორმოცაძე</t>
  </si>
  <si>
    <t>#01008006173</t>
  </si>
  <si>
    <t>პოპიაშვილი</t>
  </si>
  <si>
    <t>#01024052196</t>
  </si>
  <si>
    <t xml:space="preserve">ინგა </t>
  </si>
  <si>
    <t>ონიანი</t>
  </si>
  <si>
    <t>#01030016365</t>
  </si>
  <si>
    <t xml:space="preserve">ბაჭიკო </t>
  </si>
  <si>
    <t>ალადაშვილი</t>
  </si>
  <si>
    <t>#23001004046</t>
  </si>
  <si>
    <t>ბენდუქიძე</t>
  </si>
  <si>
    <t>#45001007227</t>
  </si>
  <si>
    <t xml:space="preserve">ნუგზარი </t>
  </si>
  <si>
    <t>ღონიაშვილი</t>
  </si>
  <si>
    <t>#17001001286</t>
  </si>
  <si>
    <t xml:space="preserve">ირინე </t>
  </si>
  <si>
    <t>დვალიშვილი</t>
  </si>
  <si>
    <t>#61010006321</t>
  </si>
  <si>
    <t xml:space="preserve">მერი </t>
  </si>
  <si>
    <t>თურმანიძე</t>
  </si>
  <si>
    <t xml:space="preserve">რუსუდან </t>
  </si>
  <si>
    <t>ელიზბარაშვილი</t>
  </si>
  <si>
    <t>ვაჟა</t>
  </si>
  <si>
    <t>ნიკურაძე</t>
  </si>
  <si>
    <t xml:space="preserve">ოთარ </t>
  </si>
  <si>
    <t>ხუჭუა</t>
  </si>
  <si>
    <t xml:space="preserve">ლევან </t>
  </si>
  <si>
    <t>შუბითიძე</t>
  </si>
  <si>
    <t>მარიამ</t>
  </si>
  <si>
    <t>გოგალაძე</t>
  </si>
  <si>
    <t>შპს "თეთრი გედი"</t>
  </si>
  <si>
    <t xml:space="preserve"> ი.მ. აკაკი ცისკარიძე</t>
  </si>
  <si>
    <t>01023006081</t>
  </si>
  <si>
    <t>01025017776</t>
  </si>
  <si>
    <t>შპს მუხიანი სითი</t>
  </si>
  <si>
    <t>#0100200013</t>
  </si>
  <si>
    <t>#01008001660</t>
  </si>
  <si>
    <t>#01030031001</t>
  </si>
  <si>
    <t>#01026016874</t>
  </si>
  <si>
    <t>#01024012603</t>
  </si>
  <si>
    <t>#01006008922</t>
  </si>
  <si>
    <t>#01033003480</t>
  </si>
  <si>
    <t>ნიკოლოზ ანდღულაძე</t>
  </si>
  <si>
    <t>01019006338</t>
  </si>
  <si>
    <t>GE83TB1961345064322337</t>
  </si>
  <si>
    <t>ფლაერის დარიგება</t>
  </si>
  <si>
    <t>წინასაარჩევნო კამპანია</t>
  </si>
  <si>
    <t>gadaricxulia kreditorebi</t>
  </si>
  <si>
    <t>ბანერი,სტიკერი</t>
  </si>
  <si>
    <t>საკანც.საქ. და სამ საქ</t>
  </si>
  <si>
    <t>ფლაერები,კითხვარები და სხვა</t>
  </si>
  <si>
    <t>შპს კორომი</t>
  </si>
  <si>
    <t>სამერნ.საქ.</t>
  </si>
  <si>
    <t>ბოლნისიორბელიანის ქუჩა 54</t>
  </si>
  <si>
    <t>აბაშა თავისუფლების 54</t>
  </si>
  <si>
    <t>თბილისი ავლაბრის შესახვევი</t>
  </si>
  <si>
    <t>თბილისი 101წერონისის 101</t>
  </si>
  <si>
    <t>თბილისი წერონისის 101</t>
  </si>
  <si>
    <t>2 თვე და 10დღე</t>
  </si>
  <si>
    <t>2 თვე და 13დღე</t>
  </si>
  <si>
    <t>2 თვე და 20დღე</t>
  </si>
  <si>
    <t>3 თვე და 20დღე</t>
  </si>
  <si>
    <t>*0101051973</t>
  </si>
  <si>
    <t>*02001000610</t>
  </si>
  <si>
    <t>*02001020737</t>
  </si>
  <si>
    <t xml:space="preserve">გიორგი </t>
  </si>
  <si>
    <t>ბეჟუაშვილი</t>
  </si>
  <si>
    <t xml:space="preserve">ამირან </t>
  </si>
  <si>
    <t>მიხეილ</t>
  </si>
  <si>
    <t>ეგიევი</t>
  </si>
  <si>
    <t>იზა</t>
  </si>
  <si>
    <t>ი.მ.ელისო ჩაჩანიძე</t>
  </si>
  <si>
    <t>ი.მ.მზისადარ ბაღიშვილი</t>
  </si>
  <si>
    <t>ქ. გურჯაანი დ.აღმაშენებლის ქუჩა #3</t>
  </si>
  <si>
    <t>ზანარდია</t>
  </si>
  <si>
    <t>არაფულადი შემოწირულობა</t>
  </si>
  <si>
    <t>შპს "გერტლაქსი"</t>
  </si>
  <si>
    <t>შპს "მუხიანი სითი"</t>
  </si>
  <si>
    <t>შპს "პროგრესი 2000"</t>
  </si>
  <si>
    <t>წყლის ხაჯი</t>
  </si>
  <si>
    <t>შპს "ოფის-1"</t>
  </si>
  <si>
    <t>ი/მ იმედეიშვილი მაია</t>
  </si>
  <si>
    <t>ავეჯი</t>
  </si>
  <si>
    <t>შპს "თეგეტა მოტორსი"</t>
  </si>
  <si>
    <t>შპს "ვესტა"</t>
  </si>
  <si>
    <t>საოფისე ავეჯი</t>
  </si>
  <si>
    <t>საკანცელარიო ხარჯი</t>
  </si>
  <si>
    <t>ავტოტექმომსახურება</t>
  </si>
  <si>
    <t>ი/მ მალხაზ ბურჯანაძე</t>
  </si>
  <si>
    <t>09001006976</t>
  </si>
  <si>
    <t xml:space="preserve">3 თვე </t>
  </si>
  <si>
    <t>ქ. ბაღდათი, რუსთაველის ქ. # 24.</t>
  </si>
  <si>
    <t>01020001606</t>
  </si>
  <si>
    <t>01002004781</t>
  </si>
  <si>
    <t>01011039643</t>
  </si>
  <si>
    <t>ი/მ ნინელი ჯიქურიძე</t>
  </si>
  <si>
    <t>18001029586</t>
  </si>
  <si>
    <t>2 თვე</t>
  </si>
  <si>
    <t>ზესტაფონი, წერეთლის ქ. 2.</t>
  </si>
  <si>
    <t>შპს "მოსახლეობის საკრედიტო და ფინანსური მომსახურების ცენტრი"</t>
  </si>
  <si>
    <t>2 თვე და 20 დღე</t>
  </si>
  <si>
    <t>თბილისი, ლიბანის ქ. # 7.</t>
  </si>
  <si>
    <t>თბილისი,დაბა წყნეთი სულხან-საბა ორბელიანის ქუჩა #21</t>
  </si>
  <si>
    <t>*01008032460</t>
  </si>
  <si>
    <t>ნიკოლოზ</t>
  </si>
  <si>
    <t>შახყულაშვილი</t>
  </si>
  <si>
    <t>31.08.2016-20.09.2016</t>
  </si>
  <si>
    <t>კახა</t>
  </si>
  <si>
    <t>ანდღულაძე</t>
  </si>
  <si>
    <t>აგვისტო 2016წ.</t>
  </si>
  <si>
    <t>მომსახურება</t>
  </si>
  <si>
    <t>*01007005448</t>
  </si>
  <si>
    <t>თორნიკე ბზიავა</t>
  </si>
  <si>
    <t>01008011027</t>
  </si>
  <si>
    <t>GE66TB7830636010100006</t>
  </si>
  <si>
    <t>თათია იმედაძე</t>
  </si>
  <si>
    <t>60002009596</t>
  </si>
  <si>
    <t>პროკრედიტ ბანკი</t>
  </si>
  <si>
    <t>GE59PC0013600100045422</t>
  </si>
  <si>
    <t>GE83TB7600945068100001</t>
  </si>
  <si>
    <t>01001016778</t>
  </si>
  <si>
    <t>ვალერიან გელაშვილი</t>
  </si>
  <si>
    <t>01019006342</t>
  </si>
  <si>
    <t>GE89TB0600000334201495</t>
  </si>
  <si>
    <t>შალვა ანდღულაძე</t>
  </si>
  <si>
    <t>ანი</t>
  </si>
  <si>
    <t>ოფისი40 კვ.მ საკადასტრო კოდი 54.01.14.337</t>
  </si>
  <si>
    <t>დავითი მაჭარაშვილი</t>
  </si>
  <si>
    <t>25001003277</t>
  </si>
  <si>
    <t>ოფისი33 კვ.მ საკადასტრო კოდი 57.02.56.356</t>
  </si>
  <si>
    <t>45001021548</t>
  </si>
  <si>
    <t>მამუკა თანდაშვილი</t>
  </si>
  <si>
    <t>გურამი მეტრეველი</t>
  </si>
  <si>
    <t>25001000490</t>
  </si>
  <si>
    <t>ოფისი60კვ.მ საკადასტრო კოდი 54.13.51.016</t>
  </si>
  <si>
    <t>შპს "ქებული კლიმატი"</t>
  </si>
  <si>
    <t>3 თვე და 18 დღე</t>
  </si>
  <si>
    <t>ი/მ "გურამ მეტრეველი"</t>
  </si>
  <si>
    <t>ლაგოდეხის რ-ნი, სოფ. აფენი</t>
  </si>
  <si>
    <t>ყვარლის რ-ნი, სოფ. ახალსოფელი</t>
  </si>
  <si>
    <t>თანდაშვილი</t>
  </si>
  <si>
    <t>მამუკა</t>
  </si>
  <si>
    <t>მაჭარაშვილი</t>
  </si>
  <si>
    <t>ლაგოდეხი, 300 არაგველის #1.</t>
  </si>
  <si>
    <t>პაატა</t>
  </si>
  <si>
    <t>შაიშმელაშვილი</t>
  </si>
  <si>
    <t>თბილისი, აეროპორტის დასახლება, კორპ. 34</t>
  </si>
  <si>
    <t>რობაქიძე</t>
  </si>
  <si>
    <t>ციური</t>
  </si>
  <si>
    <t>01032000591</t>
  </si>
  <si>
    <t>თერჯოლა, დ. აღმაშენებლის ქ. 6.</t>
  </si>
  <si>
    <t>1 თვე და 10 დღე</t>
  </si>
  <si>
    <t>სხვა ფულადი შემოსავლები (საქ. ცენტრალური საარჩევნო კომისია. უფასო სატ. რეკლამა)</t>
  </si>
  <si>
    <t>სექტემბერი 2016წ.</t>
  </si>
  <si>
    <t>სექტემბერი 2016 წ</t>
  </si>
  <si>
    <t>13280 ცალი ფლაერი</t>
  </si>
  <si>
    <t>20,09,16</t>
  </si>
  <si>
    <t>შპს "ცოდნისა"</t>
  </si>
  <si>
    <t>აუდიტორული მომსახურება</t>
  </si>
  <si>
    <t>იჯარა</t>
  </si>
  <si>
    <t>სატელევიზიო რეკლამის ხარჯი</t>
  </si>
  <si>
    <t>რადიო რეკლამა</t>
  </si>
  <si>
    <t>შპს ტელე-რადიო კომპანია თრიალეთი</t>
  </si>
  <si>
    <t>წუთი</t>
  </si>
  <si>
    <t>შპს ტელეკომპანია პირველი</t>
  </si>
  <si>
    <t>შპს დამოუკიდებელი ტელე-რადიო კომპანია ოდიში</t>
  </si>
  <si>
    <t>სს ქვემო ქართლის ტელე-რადიო კომპანია</t>
  </si>
  <si>
    <t>შპს სამაუწყებლო კომპანია  მეცხრე  ტალღა</t>
  </si>
  <si>
    <t>შპს ტელეკომპანია დია</t>
  </si>
  <si>
    <t>შპს ტელეკომპანია თანამგზავრი</t>
  </si>
  <si>
    <t>შპს  ტელეკომპანია კავკასია</t>
  </si>
  <si>
    <t>შპს ტელე-რადიო კომპანია რიონი</t>
  </si>
  <si>
    <t>შპს სამაუწყებლო კომპანია იმერვიზია</t>
  </si>
  <si>
    <t>ქუჩაში დამონტაჟებული ეკრანი</t>
  </si>
  <si>
    <t>შპს ჯითიეს გრუპი</t>
  </si>
  <si>
    <t>მხოლოდ ავანსია გადარიცხული</t>
  </si>
  <si>
    <t>ბილბორდი</t>
  </si>
  <si>
    <t>შპს ზებრა</t>
  </si>
  <si>
    <t>სარეკლამო ვიდეო რგოლის დამზადება</t>
  </si>
  <si>
    <t>ბეჭდური რეკლამი ხარჯი</t>
  </si>
  <si>
    <t>ტრიპლეტი ცალებში</t>
  </si>
  <si>
    <t>პოსტერი ცალებში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</si>
</sst>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2" formatCode="00,000.00"/>
    <numFmt numFmtId="173" formatCode="0,000.00"/>
    <numFmt numFmtId="174" formatCode="0,000,000.00"/>
    <numFmt numFmtId="175" formatCode="dd/mm/yy;@"/>
    <numFmt numFmtId="176" formatCode="\ს\ა\ტ\ე\ლ\ე\ვ\ი\ზ\ი\ო\ \რ\ე\კ\ლ\ა\მ\ა"/>
    <numFmt numFmtId="177" formatCode="0.0"/>
  </numFmts>
  <fonts count="36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0"/>
      <color indexed="8"/>
      <name val="Sylfaen"/>
      <family val="1"/>
    </font>
    <font>
      <b/>
      <sz val="10"/>
      <color indexed="8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sz val="9"/>
      <name val="Sylfaen"/>
      <family val="1"/>
    </font>
    <font>
      <sz val="10"/>
      <name val="AcadNusx"/>
    </font>
    <font>
      <sz val="10"/>
      <name val="Arial"/>
      <charset val="1"/>
    </font>
    <font>
      <sz val="8"/>
      <color indexed="8"/>
      <name val="Sylfaen"/>
      <family val="1"/>
    </font>
    <font>
      <sz val="8"/>
      <name val="Sylfaen"/>
      <family val="1"/>
    </font>
    <font>
      <i/>
      <sz val="10"/>
      <name val="Sylfaen"/>
      <family val="1"/>
    </font>
    <font>
      <sz val="10"/>
      <color indexed="8"/>
      <name val="AcadNusx"/>
    </font>
    <font>
      <b/>
      <sz val="10"/>
      <color indexed="8"/>
      <name val="Sylfaen"/>
      <family val="1"/>
      <charset val="204"/>
    </font>
    <font>
      <sz val="12"/>
      <name val="Sylfaen"/>
      <family val="1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9"/>
      <color theme="1"/>
      <name val="Sylfaen"/>
      <family val="1"/>
    </font>
    <font>
      <b/>
      <sz val="9"/>
      <color theme="1"/>
      <name val="Sylfaen"/>
      <family val="1"/>
    </font>
    <font>
      <b/>
      <sz val="11"/>
      <color theme="1"/>
      <name val="Sylfaen"/>
      <family val="1"/>
    </font>
    <font>
      <sz val="10"/>
      <color theme="0"/>
      <name val="Sylfaen"/>
      <family val="1"/>
    </font>
    <font>
      <sz val="12"/>
      <color theme="1"/>
      <name val="Sylfae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6">
    <xf numFmtId="0" fontId="0" fillId="0" borderId="0"/>
    <xf numFmtId="0" fontId="3" fillId="0" borderId="0"/>
    <xf numFmtId="0" fontId="3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1" fillId="0" borderId="0"/>
  </cellStyleXfs>
  <cellXfs count="555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5" applyFont="1" applyAlignment="1" applyProtection="1">
      <alignment horizontal="center" vertical="center"/>
      <protection locked="0"/>
    </xf>
    <xf numFmtId="3" fontId="10" fillId="2" borderId="1" xfId="15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5" applyFont="1" applyProtection="1">
      <protection locked="0"/>
    </xf>
    <xf numFmtId="0" fontId="10" fillId="0" borderId="0" xfId="15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11" fillId="0" borderId="0" xfId="15" applyFont="1" applyAlignment="1" applyProtection="1">
      <alignment horizontal="center" vertical="center" wrapText="1"/>
      <protection locked="0"/>
    </xf>
    <xf numFmtId="0" fontId="7" fillId="0" borderId="0" xfId="15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10" fillId="2" borderId="1" xfId="15" applyFont="1" applyFill="1" applyBorder="1" applyAlignment="1" applyProtection="1">
      <alignment horizontal="left" vertical="center" wrapText="1"/>
    </xf>
    <xf numFmtId="0" fontId="10" fillId="2" borderId="1" xfId="15" applyFont="1" applyFill="1" applyBorder="1" applyAlignment="1" applyProtection="1">
      <alignment horizontal="left" vertical="center" wrapText="1" indent="1"/>
    </xf>
    <xf numFmtId="0" fontId="7" fillId="2" borderId="1" xfId="15" applyFont="1" applyFill="1" applyBorder="1" applyAlignment="1" applyProtection="1">
      <alignment horizontal="left" vertical="center" wrapText="1" indent="1"/>
    </xf>
    <xf numFmtId="0" fontId="7" fillId="2" borderId="1" xfId="15" applyFont="1" applyFill="1" applyBorder="1" applyAlignment="1" applyProtection="1">
      <alignment horizontal="left" vertical="center" wrapText="1" indent="2"/>
    </xf>
    <xf numFmtId="0" fontId="7" fillId="2" borderId="1" xfId="15" applyFont="1" applyFill="1" applyBorder="1" applyAlignment="1" applyProtection="1">
      <alignment horizontal="left" vertical="center" wrapText="1" indent="3"/>
    </xf>
    <xf numFmtId="0" fontId="7" fillId="2" borderId="1" xfId="15" applyFont="1" applyFill="1" applyBorder="1" applyAlignment="1" applyProtection="1">
      <alignment horizontal="left" vertical="center" wrapText="1" indent="4"/>
    </xf>
    <xf numFmtId="0" fontId="7" fillId="0" borderId="0" xfId="3" applyFont="1" applyAlignment="1" applyProtection="1">
      <alignment horizontal="center" vertical="center"/>
      <protection locked="0"/>
    </xf>
    <xf numFmtId="0" fontId="26" fillId="0" borderId="0" xfId="3" applyFont="1" applyAlignment="1" applyProtection="1">
      <alignment horizontal="center" vertical="center"/>
      <protection locked="0"/>
    </xf>
    <xf numFmtId="0" fontId="7" fillId="0" borderId="0" xfId="3" applyFont="1" applyProtection="1">
      <protection locked="0"/>
    </xf>
    <xf numFmtId="0" fontId="7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27" fillId="0" borderId="0" xfId="4" applyFont="1" applyAlignment="1" applyProtection="1">
      <alignment vertical="center" wrapText="1"/>
      <protection locked="0"/>
    </xf>
    <xf numFmtId="0" fontId="28" fillId="0" borderId="0" xfId="4" applyFont="1" applyProtection="1">
      <protection locked="0"/>
    </xf>
    <xf numFmtId="0" fontId="27" fillId="0" borderId="1" xfId="4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left" indent="1"/>
      <protection locked="0"/>
    </xf>
    <xf numFmtId="0" fontId="10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10" fillId="2" borderId="1" xfId="15" applyNumberFormat="1" applyFont="1" applyFill="1" applyBorder="1" applyAlignment="1" applyProtection="1">
      <alignment horizontal="right" vertical="center" wrapText="1"/>
      <protection locked="0"/>
    </xf>
    <xf numFmtId="3" fontId="10" fillId="2" borderId="1" xfId="15" applyNumberFormat="1" applyFont="1" applyFill="1" applyBorder="1" applyAlignment="1" applyProtection="1">
      <alignment horizontal="right" vertical="center"/>
      <protection locked="0"/>
    </xf>
    <xf numFmtId="3" fontId="7" fillId="2" borderId="1" xfId="15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15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73" fontId="7" fillId="0" borderId="1" xfId="1" applyNumberFormat="1" applyFont="1" applyFill="1" applyBorder="1" applyAlignment="1" applyProtection="1">
      <alignment horizontal="right" vertical="center"/>
      <protection locked="0"/>
    </xf>
    <xf numFmtId="174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72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2" xfId="3" applyFont="1" applyFill="1" applyBorder="1" applyAlignment="1" applyProtection="1">
      <alignment horizontal="right"/>
      <protection locked="0"/>
    </xf>
    <xf numFmtId="0" fontId="7" fillId="0" borderId="2" xfId="3" applyFont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10" fillId="2" borderId="3" xfId="15" applyFont="1" applyFill="1" applyBorder="1" applyAlignment="1" applyProtection="1">
      <alignment horizontal="left" vertical="center" wrapText="1"/>
    </xf>
    <xf numFmtId="0" fontId="7" fillId="0" borderId="3" xfId="3" applyFont="1" applyBorder="1" applyAlignment="1" applyProtection="1">
      <alignment horizontal="left" vertical="center" indent="1"/>
    </xf>
    <xf numFmtId="0" fontId="10" fillId="0" borderId="0" xfId="0" applyFont="1" applyFill="1" applyBorder="1" applyAlignment="1" applyProtection="1">
      <alignment horizontal="center" wrapText="1"/>
    </xf>
    <xf numFmtId="0" fontId="10" fillId="0" borderId="0" xfId="0" applyFont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left"/>
    </xf>
    <xf numFmtId="0" fontId="10" fillId="0" borderId="1" xfId="0" applyFont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10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10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0" fontId="29" fillId="0" borderId="1" xfId="4" applyFont="1" applyBorder="1" applyAlignment="1" applyProtection="1">
      <alignment vertical="center" wrapText="1"/>
    </xf>
    <xf numFmtId="0" fontId="27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8" fillId="0" borderId="0" xfId="4" applyFont="1" applyBorder="1" applyProtection="1">
      <protection locked="0"/>
    </xf>
    <xf numFmtId="0" fontId="6" fillId="0" borderId="0" xfId="0" applyFont="1"/>
    <xf numFmtId="0" fontId="7" fillId="0" borderId="0" xfId="15" applyFont="1" applyBorder="1" applyAlignment="1" applyProtection="1">
      <alignment vertical="center"/>
      <protection locked="0"/>
    </xf>
    <xf numFmtId="0" fontId="27" fillId="0" borderId="1" xfId="4" applyFont="1" applyBorder="1" applyAlignment="1" applyProtection="1">
      <alignment horizontal="center" vertical="center" wrapText="1"/>
      <protection locked="0"/>
    </xf>
    <xf numFmtId="3" fontId="7" fillId="0" borderId="0" xfId="15" applyNumberFormat="1" applyFont="1" applyAlignment="1" applyProtection="1">
      <alignment horizontal="center" vertical="center" wrapText="1"/>
      <protection locked="0"/>
    </xf>
    <xf numFmtId="0" fontId="10" fillId="0" borderId="0" xfId="0" applyFont="1" applyProtection="1">
      <protection locked="0"/>
    </xf>
    <xf numFmtId="0" fontId="7" fillId="0" borderId="4" xfId="0" applyFont="1" applyBorder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4" xfId="0" applyBorder="1"/>
    <xf numFmtId="0" fontId="10" fillId="3" borderId="0" xfId="0" applyFont="1" applyFill="1" applyProtection="1"/>
    <xf numFmtId="0" fontId="7" fillId="3" borderId="0" xfId="15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7" fillId="3" borderId="0" xfId="0" applyFont="1" applyFill="1" applyBorder="1" applyProtection="1"/>
    <xf numFmtId="0" fontId="7" fillId="3" borderId="0" xfId="15" applyFont="1" applyFill="1" applyAlignment="1" applyProtection="1">
      <alignment vertical="center"/>
    </xf>
    <xf numFmtId="3" fontId="10" fillId="3" borderId="1" xfId="15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10" fillId="3" borderId="1" xfId="15" applyNumberFormat="1" applyFont="1" applyFill="1" applyBorder="1" applyAlignment="1" applyProtection="1">
      <alignment horizontal="right" vertical="center"/>
    </xf>
    <xf numFmtId="3" fontId="7" fillId="3" borderId="1" xfId="15" applyNumberFormat="1" applyFont="1" applyFill="1" applyBorder="1" applyAlignment="1" applyProtection="1">
      <alignment horizontal="right" vertical="center" wrapText="1"/>
    </xf>
    <xf numFmtId="3" fontId="10" fillId="3" borderId="1" xfId="15" applyNumberFormat="1" applyFont="1" applyFill="1" applyBorder="1" applyAlignment="1" applyProtection="1">
      <alignment horizontal="right" vertical="center" wrapText="1"/>
    </xf>
    <xf numFmtId="0" fontId="10" fillId="3" borderId="1" xfId="0" applyFont="1" applyFill="1" applyBorder="1" applyProtection="1"/>
    <xf numFmtId="3" fontId="10" fillId="3" borderId="1" xfId="0" applyNumberFormat="1" applyFont="1" applyFill="1" applyBorder="1" applyProtection="1"/>
    <xf numFmtId="0" fontId="10" fillId="0" borderId="1" xfId="15" applyFont="1" applyFill="1" applyBorder="1" applyAlignment="1" applyProtection="1">
      <alignment horizontal="left" vertical="center" wrapText="1" indent="1"/>
    </xf>
    <xf numFmtId="0" fontId="7" fillId="0" borderId="1" xfId="15" applyFont="1" applyFill="1" applyBorder="1" applyAlignment="1" applyProtection="1">
      <alignment horizontal="left" vertical="center" wrapText="1" indent="2"/>
    </xf>
    <xf numFmtId="3" fontId="10" fillId="4" borderId="1" xfId="15" applyNumberFormat="1" applyFont="1" applyFill="1" applyBorder="1" applyAlignment="1" applyProtection="1">
      <alignment horizontal="left" vertical="center" wrapText="1"/>
    </xf>
    <xf numFmtId="3" fontId="10" fillId="4" borderId="1" xfId="15" applyNumberFormat="1" applyFont="1" applyFill="1" applyBorder="1" applyAlignment="1" applyProtection="1">
      <alignment horizontal="center" vertical="center" wrapText="1"/>
    </xf>
    <xf numFmtId="0" fontId="7" fillId="4" borderId="0" xfId="15" applyFont="1" applyFill="1" applyProtection="1">
      <protection locked="0"/>
    </xf>
    <xf numFmtId="0" fontId="7" fillId="4" borderId="0" xfId="0" applyFont="1" applyFill="1" applyAlignment="1" applyProtection="1">
      <alignment horizontal="center" vertical="center"/>
      <protection locked="0"/>
    </xf>
    <xf numFmtId="0" fontId="11" fillId="4" borderId="0" xfId="15" applyFont="1" applyFill="1" applyAlignment="1" applyProtection="1">
      <alignment horizontal="center" vertical="center" wrapText="1"/>
      <protection locked="0"/>
    </xf>
    <xf numFmtId="0" fontId="7" fillId="4" borderId="0" xfId="15" applyFont="1" applyFill="1" applyAlignment="1" applyProtection="1">
      <alignment horizontal="center" vertical="center" wrapText="1"/>
      <protection locked="0"/>
    </xf>
    <xf numFmtId="0" fontId="7" fillId="4" borderId="0" xfId="15" applyFont="1" applyFill="1" applyAlignment="1" applyProtection="1">
      <alignment horizontal="center" vertical="center"/>
      <protection locked="0"/>
    </xf>
    <xf numFmtId="0" fontId="7" fillId="4" borderId="0" xfId="0" applyFont="1" applyFill="1" applyProtection="1">
      <protection locked="0"/>
    </xf>
    <xf numFmtId="0" fontId="7" fillId="0" borderId="1" xfId="15" applyFont="1" applyFill="1" applyBorder="1" applyAlignment="1" applyProtection="1">
      <alignment horizontal="left" vertical="center" wrapText="1" indent="3"/>
    </xf>
    <xf numFmtId="0" fontId="7" fillId="0" borderId="1" xfId="15" applyFont="1" applyFill="1" applyBorder="1" applyAlignment="1" applyProtection="1">
      <alignment horizontal="left" vertical="center" wrapText="1" indent="1"/>
    </xf>
    <xf numFmtId="0" fontId="10" fillId="0" borderId="1" xfId="0" applyFont="1" applyFill="1" applyBorder="1" applyProtection="1">
      <protection locked="0"/>
    </xf>
    <xf numFmtId="0" fontId="7" fillId="3" borderId="0" xfId="15" applyFont="1" applyFill="1" applyAlignment="1" applyProtection="1">
      <alignment horizontal="center" vertical="center"/>
    </xf>
    <xf numFmtId="0" fontId="0" fillId="3" borderId="0" xfId="0" applyFill="1" applyBorder="1"/>
    <xf numFmtId="0" fontId="7" fillId="3" borderId="0" xfId="15" applyFont="1" applyFill="1" applyBorder="1" applyAlignment="1" applyProtection="1">
      <alignment horizontal="right" vertical="center"/>
    </xf>
    <xf numFmtId="0" fontId="7" fillId="3" borderId="0" xfId="15" applyFont="1" applyFill="1" applyBorder="1" applyAlignment="1" applyProtection="1">
      <alignment horizontal="left" vertical="center"/>
    </xf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3" fontId="10" fillId="3" borderId="1" xfId="15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Protection="1"/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26" fillId="3" borderId="0" xfId="3" applyFont="1" applyFill="1" applyAlignment="1" applyProtection="1">
      <alignment horizontal="center" vertical="center" wrapText="1"/>
    </xf>
    <xf numFmtId="0" fontId="7" fillId="3" borderId="0" xfId="3" applyFont="1" applyFill="1" applyAlignment="1" applyProtection="1">
      <alignment horizontal="center" vertical="center"/>
      <protection locked="0"/>
    </xf>
    <xf numFmtId="0" fontId="7" fillId="3" borderId="0" xfId="3" applyFont="1" applyFill="1" applyProtection="1"/>
    <xf numFmtId="0" fontId="7" fillId="3" borderId="4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10" fillId="3" borderId="2" xfId="3" applyFont="1" applyFill="1" applyBorder="1" applyAlignment="1" applyProtection="1">
      <alignment horizontal="right"/>
    </xf>
    <xf numFmtId="0" fontId="10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3" borderId="0" xfId="0" applyFont="1" applyFill="1" applyBorder="1" applyAlignment="1" applyProtection="1">
      <alignment horizontal="left" wrapText="1"/>
    </xf>
    <xf numFmtId="0" fontId="7" fillId="3" borderId="4" xfId="0" applyFont="1" applyFill="1" applyBorder="1" applyAlignment="1" applyProtection="1">
      <alignment horizontal="left" wrapText="1"/>
    </xf>
    <xf numFmtId="0" fontId="7" fillId="3" borderId="4" xfId="0" applyFont="1" applyFill="1" applyBorder="1" applyProtection="1"/>
    <xf numFmtId="0" fontId="10" fillId="3" borderId="4" xfId="0" applyFont="1" applyFill="1" applyBorder="1" applyAlignment="1" applyProtection="1">
      <alignment horizontal="center" vertical="center" wrapText="1"/>
    </xf>
    <xf numFmtId="0" fontId="10" fillId="3" borderId="1" xfId="0" applyFont="1" applyFill="1" applyBorder="1" applyAlignment="1" applyProtection="1">
      <alignment horizontal="right" vertical="center" wrapText="1"/>
    </xf>
    <xf numFmtId="0" fontId="7" fillId="3" borderId="0" xfId="0" applyFont="1" applyFill="1" applyAlignment="1" applyProtection="1">
      <alignment horizontal="center" vertical="center"/>
    </xf>
    <xf numFmtId="0" fontId="7" fillId="3" borderId="4" xfId="15" applyFont="1" applyFill="1" applyBorder="1" applyAlignment="1" applyProtection="1">
      <alignment horizontal="left" vertical="center"/>
    </xf>
    <xf numFmtId="0" fontId="12" fillId="3" borderId="5" xfId="1" applyFont="1" applyFill="1" applyBorder="1" applyAlignment="1" applyProtection="1">
      <alignment horizontal="center" vertical="top" wrapText="1"/>
    </xf>
    <xf numFmtId="0" fontId="12" fillId="3" borderId="6" xfId="1" applyFont="1" applyFill="1" applyBorder="1" applyAlignment="1" applyProtection="1">
      <alignment horizontal="center" vertical="top" wrapText="1"/>
    </xf>
    <xf numFmtId="1" fontId="12" fillId="3" borderId="6" xfId="1" applyNumberFormat="1" applyFont="1" applyFill="1" applyBorder="1" applyAlignment="1" applyProtection="1">
      <alignment horizontal="center" vertical="top" wrapText="1"/>
    </xf>
    <xf numFmtId="1" fontId="12" fillId="3" borderId="5" xfId="1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27" fillId="3" borderId="1" xfId="4" applyFont="1" applyFill="1" applyBorder="1" applyAlignment="1" applyProtection="1">
      <alignment vertical="center" wrapText="1"/>
    </xf>
    <xf numFmtId="0" fontId="29" fillId="3" borderId="3" xfId="4" applyFont="1" applyFill="1" applyBorder="1" applyAlignment="1" applyProtection="1">
      <alignment horizontal="center" vertical="center" wrapText="1"/>
    </xf>
    <xf numFmtId="0" fontId="29" fillId="3" borderId="2" xfId="4" applyFont="1" applyFill="1" applyBorder="1" applyAlignment="1" applyProtection="1">
      <alignment horizontal="center" vertical="center" wrapText="1"/>
    </xf>
    <xf numFmtId="0" fontId="29" fillId="3" borderId="1" xfId="4" applyFont="1" applyFill="1" applyBorder="1" applyAlignment="1" applyProtection="1">
      <alignment horizontal="center" vertical="center" wrapText="1"/>
    </xf>
    <xf numFmtId="0" fontId="6" fillId="3" borderId="0" xfId="0" applyFont="1" applyFill="1" applyProtection="1"/>
    <xf numFmtId="0" fontId="0" fillId="3" borderId="0" xfId="0" applyFill="1" applyProtection="1"/>
    <xf numFmtId="14" fontId="7" fillId="3" borderId="0" xfId="15" applyNumberFormat="1" applyFont="1" applyFill="1" applyBorder="1" applyAlignment="1" applyProtection="1">
      <alignment vertical="center"/>
    </xf>
    <xf numFmtId="0" fontId="7" fillId="3" borderId="0" xfId="15" applyFont="1" applyFill="1" applyBorder="1" applyAlignment="1" applyProtection="1">
      <alignment vertical="center"/>
    </xf>
    <xf numFmtId="14" fontId="7" fillId="3" borderId="0" xfId="15" applyNumberFormat="1" applyFont="1" applyFill="1" applyBorder="1" applyAlignment="1" applyProtection="1">
      <alignment horizontal="center" vertical="center"/>
    </xf>
    <xf numFmtId="0" fontId="2" fillId="3" borderId="0" xfId="15" applyFont="1" applyFill="1" applyAlignment="1" applyProtection="1">
      <alignment horizontal="left" vertical="center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28" fillId="3" borderId="0" xfId="4" applyFont="1" applyFill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9" fillId="3" borderId="3" xfId="4" applyFont="1" applyFill="1" applyBorder="1" applyAlignment="1" applyProtection="1">
      <alignment horizontal="left" vertical="center" wrapText="1"/>
    </xf>
    <xf numFmtId="0" fontId="7" fillId="3" borderId="0" xfId="15" applyFont="1" applyFill="1" applyBorder="1" applyAlignment="1" applyProtection="1">
      <alignment vertical="center"/>
      <protection locked="0"/>
    </xf>
    <xf numFmtId="0" fontId="28" fillId="3" borderId="0" xfId="4" applyFont="1" applyFill="1" applyBorder="1" applyProtection="1">
      <protection locked="0"/>
    </xf>
    <xf numFmtId="0" fontId="7" fillId="3" borderId="0" xfId="3" applyFont="1" applyFill="1" applyProtection="1">
      <protection locked="0"/>
    </xf>
    <xf numFmtId="0" fontId="7" fillId="3" borderId="0" xfId="15" applyFont="1" applyFill="1" applyProtection="1">
      <protection locked="0"/>
    </xf>
    <xf numFmtId="0" fontId="11" fillId="3" borderId="0" xfId="15" applyFont="1" applyFill="1" applyAlignment="1" applyProtection="1">
      <alignment horizontal="center" vertical="center" wrapText="1"/>
      <protection locked="0"/>
    </xf>
    <xf numFmtId="0" fontId="27" fillId="3" borderId="1" xfId="4" applyFont="1" applyFill="1" applyBorder="1" applyAlignment="1" applyProtection="1">
      <alignment horizontal="center" vertical="center" wrapText="1"/>
    </xf>
    <xf numFmtId="14" fontId="30" fillId="0" borderId="7" xfId="5" applyNumberFormat="1" applyFont="1" applyBorder="1" applyAlignment="1" applyProtection="1">
      <alignment wrapText="1"/>
      <protection locked="0"/>
    </xf>
    <xf numFmtId="14" fontId="10" fillId="0" borderId="0" xfId="0" applyNumberFormat="1" applyFont="1" applyFill="1" applyBorder="1" applyAlignment="1" applyProtection="1">
      <alignment horizontal="center" vertical="center" wrapText="1"/>
    </xf>
    <xf numFmtId="0" fontId="14" fillId="3" borderId="1" xfId="1" applyFont="1" applyFill="1" applyBorder="1" applyAlignment="1" applyProtection="1">
      <alignment horizontal="center" vertical="top" wrapText="1"/>
    </xf>
    <xf numFmtId="1" fontId="14" fillId="3" borderId="1" xfId="1" applyNumberFormat="1" applyFont="1" applyFill="1" applyBorder="1" applyAlignment="1" applyProtection="1">
      <alignment horizontal="center" vertical="top" wrapText="1"/>
    </xf>
    <xf numFmtId="0" fontId="7" fillId="3" borderId="0" xfId="15" applyFont="1" applyFill="1" applyAlignment="1" applyProtection="1">
      <alignment horizontal="center" vertical="center"/>
    </xf>
    <xf numFmtId="0" fontId="7" fillId="3" borderId="0" xfId="15" applyFont="1" applyFill="1" applyBorder="1" applyAlignment="1" applyProtection="1">
      <alignment horizontal="center" vertical="center"/>
    </xf>
    <xf numFmtId="0" fontId="7" fillId="3" borderId="0" xfId="15" applyFont="1" applyFill="1" applyAlignment="1" applyProtection="1">
      <alignment horizontal="right" vertical="center"/>
    </xf>
    <xf numFmtId="0" fontId="7" fillId="3" borderId="0" xfId="15" applyFont="1" applyFill="1" applyBorder="1" applyAlignment="1" applyProtection="1">
      <alignment horizontal="center" vertical="center"/>
      <protection locked="0"/>
    </xf>
    <xf numFmtId="0" fontId="14" fillId="3" borderId="8" xfId="1" applyFont="1" applyFill="1" applyBorder="1" applyAlignment="1" applyProtection="1">
      <alignment horizontal="center" vertical="top" wrapText="1"/>
    </xf>
    <xf numFmtId="1" fontId="14" fillId="3" borderId="8" xfId="1" applyNumberFormat="1" applyFont="1" applyFill="1" applyBorder="1" applyAlignment="1" applyProtection="1">
      <alignment horizontal="center" vertical="top" wrapText="1"/>
    </xf>
    <xf numFmtId="0" fontId="14" fillId="0" borderId="8" xfId="1" applyFont="1" applyFill="1" applyBorder="1" applyAlignment="1" applyProtection="1">
      <alignment horizontal="left" vertical="top"/>
    </xf>
    <xf numFmtId="0" fontId="12" fillId="0" borderId="8" xfId="1" applyFont="1" applyFill="1" applyBorder="1" applyAlignment="1" applyProtection="1">
      <alignment horizontal="center" vertical="top" wrapText="1"/>
      <protection locked="0"/>
    </xf>
    <xf numFmtId="0" fontId="12" fillId="0" borderId="0" xfId="1" applyFont="1" applyFill="1" applyBorder="1" applyAlignment="1" applyProtection="1">
      <alignment horizontal="center" vertical="top" wrapText="1"/>
      <protection locked="0"/>
    </xf>
    <xf numFmtId="1" fontId="12" fillId="0" borderId="0" xfId="1" applyNumberFormat="1" applyFont="1" applyFill="1" applyBorder="1" applyAlignment="1" applyProtection="1">
      <alignment horizontal="center" vertical="top" wrapText="1"/>
      <protection locked="0"/>
    </xf>
    <xf numFmtId="1" fontId="12" fillId="3" borderId="8" xfId="1" applyNumberFormat="1" applyFont="1" applyFill="1" applyBorder="1" applyAlignment="1" applyProtection="1">
      <alignment horizontal="center" vertical="top" wrapText="1"/>
      <protection locked="0"/>
    </xf>
    <xf numFmtId="0" fontId="12" fillId="0" borderId="8" xfId="1" applyFont="1" applyFill="1" applyBorder="1" applyAlignment="1" applyProtection="1">
      <alignment horizontal="left" vertical="top" wrapText="1"/>
      <protection locked="0"/>
    </xf>
    <xf numFmtId="1" fontId="12" fillId="0" borderId="8" xfId="1" applyNumberFormat="1" applyFont="1" applyFill="1" applyBorder="1" applyAlignment="1" applyProtection="1">
      <alignment horizontal="left" vertical="top" wrapText="1"/>
      <protection locked="0"/>
    </xf>
    <xf numFmtId="0" fontId="13" fillId="3" borderId="8" xfId="1" applyFont="1" applyFill="1" applyBorder="1" applyAlignment="1" applyProtection="1">
      <alignment horizontal="right" vertical="top" wrapText="1"/>
      <protection locked="0"/>
    </xf>
    <xf numFmtId="0" fontId="12" fillId="0" borderId="9" xfId="1" applyFont="1" applyFill="1" applyBorder="1" applyAlignment="1" applyProtection="1">
      <alignment horizontal="left" vertical="top" wrapText="1"/>
      <protection locked="0"/>
    </xf>
    <xf numFmtId="1" fontId="12" fillId="0" borderId="9" xfId="1" applyNumberFormat="1" applyFont="1" applyFill="1" applyBorder="1" applyAlignment="1" applyProtection="1">
      <alignment horizontal="left" vertical="top" wrapText="1"/>
      <protection locked="0"/>
    </xf>
    <xf numFmtId="0" fontId="14" fillId="3" borderId="10" xfId="1" applyFont="1" applyFill="1" applyBorder="1" applyAlignment="1" applyProtection="1">
      <alignment horizontal="left" vertical="top"/>
      <protection locked="0"/>
    </xf>
    <xf numFmtId="0" fontId="12" fillId="3" borderId="10" xfId="1" applyFont="1" applyFill="1" applyBorder="1" applyAlignment="1" applyProtection="1">
      <alignment horizontal="left" vertical="top" wrapText="1"/>
      <protection locked="0"/>
    </xf>
    <xf numFmtId="0" fontId="12" fillId="3" borderId="11" xfId="1" applyFont="1" applyFill="1" applyBorder="1" applyAlignment="1" applyProtection="1">
      <alignment horizontal="left" vertical="top" wrapText="1"/>
      <protection locked="0"/>
    </xf>
    <xf numFmtId="1" fontId="12" fillId="3" borderId="11" xfId="1" applyNumberFormat="1" applyFont="1" applyFill="1" applyBorder="1" applyAlignment="1" applyProtection="1">
      <alignment horizontal="left" vertical="top" wrapText="1"/>
      <protection locked="0"/>
    </xf>
    <xf numFmtId="1" fontId="12" fillId="3" borderId="12" xfId="1" applyNumberFormat="1" applyFont="1" applyFill="1" applyBorder="1" applyAlignment="1" applyProtection="1">
      <alignment horizontal="left" vertical="top" wrapText="1"/>
      <protection locked="0"/>
    </xf>
    <xf numFmtId="0" fontId="13" fillId="3" borderId="9" xfId="1" applyFont="1" applyFill="1" applyBorder="1" applyAlignment="1" applyProtection="1">
      <alignment horizontal="right" vertical="top" wrapText="1"/>
      <protection locked="0"/>
    </xf>
    <xf numFmtId="0" fontId="7" fillId="2" borderId="0" xfId="0" applyFont="1" applyFill="1" applyProtection="1">
      <protection locked="0"/>
    </xf>
    <xf numFmtId="0" fontId="0" fillId="2" borderId="0" xfId="0" applyFill="1"/>
    <xf numFmtId="0" fontId="10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4" xfId="0" applyFont="1" applyFill="1" applyBorder="1" applyProtection="1">
      <protection locked="0"/>
    </xf>
    <xf numFmtId="0" fontId="0" fillId="2" borderId="0" xfId="0" applyFill="1" applyBorder="1"/>
    <xf numFmtId="0" fontId="10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3" borderId="0" xfId="3" applyFont="1" applyFill="1" applyProtection="1"/>
    <xf numFmtId="0" fontId="1" fillId="3" borderId="0" xfId="3" applyFill="1" applyProtection="1"/>
    <xf numFmtId="0" fontId="1" fillId="3" borderId="0" xfId="3" applyFill="1" applyBorder="1" applyProtection="1"/>
    <xf numFmtId="0" fontId="1" fillId="0" borderId="0" xfId="3" applyProtection="1">
      <protection locked="0"/>
    </xf>
    <xf numFmtId="0" fontId="1" fillId="3" borderId="0" xfId="3" applyFill="1" applyProtection="1">
      <protection locked="0"/>
    </xf>
    <xf numFmtId="0" fontId="1" fillId="3" borderId="0" xfId="3" applyFill="1" applyBorder="1" applyProtection="1">
      <protection locked="0"/>
    </xf>
    <xf numFmtId="0" fontId="1" fillId="0" borderId="0" xfId="3" applyFill="1" applyProtection="1"/>
    <xf numFmtId="0" fontId="1" fillId="0" borderId="0" xfId="3" applyFill="1" applyBorder="1" applyProtection="1"/>
    <xf numFmtId="0" fontId="1" fillId="3" borderId="4" xfId="3" applyFill="1" applyBorder="1" applyProtection="1"/>
    <xf numFmtId="0" fontId="6" fillId="3" borderId="1" xfId="3" applyFont="1" applyFill="1" applyBorder="1" applyAlignment="1" applyProtection="1">
      <alignment horizontal="center" vertical="center"/>
    </xf>
    <xf numFmtId="0" fontId="6" fillId="3" borderId="1" xfId="3" applyFont="1" applyFill="1" applyBorder="1" applyAlignment="1" applyProtection="1">
      <alignment horizontal="center" vertical="center" wrapText="1"/>
    </xf>
    <xf numFmtId="0" fontId="6" fillId="3" borderId="7" xfId="3" applyFont="1" applyFill="1" applyBorder="1" applyAlignment="1" applyProtection="1">
      <alignment horizontal="center" vertical="center" wrapText="1"/>
    </xf>
    <xf numFmtId="0" fontId="1" fillId="0" borderId="1" xfId="3" applyBorder="1" applyProtection="1">
      <protection locked="0"/>
    </xf>
    <xf numFmtId="14" fontId="1" fillId="0" borderId="1" xfId="3" applyNumberFormat="1" applyBorder="1" applyProtection="1">
      <protection locked="0"/>
    </xf>
    <xf numFmtId="0" fontId="10" fillId="0" borderId="0" xfId="3" applyFont="1" applyProtection="1">
      <protection locked="0"/>
    </xf>
    <xf numFmtId="0" fontId="7" fillId="0" borderId="0" xfId="3" applyFont="1" applyBorder="1" applyProtection="1">
      <protection locked="0"/>
    </xf>
    <xf numFmtId="0" fontId="7" fillId="0" borderId="4" xfId="3" applyFont="1" applyBorder="1" applyProtection="1">
      <protection locked="0"/>
    </xf>
    <xf numFmtId="0" fontId="10" fillId="0" borderId="0" xfId="3" applyFont="1" applyAlignment="1" applyProtection="1">
      <alignment horizontal="left"/>
      <protection locked="0"/>
    </xf>
    <xf numFmtId="0" fontId="7" fillId="0" borderId="0" xfId="3" applyFont="1" applyAlignment="1" applyProtection="1">
      <alignment horizontal="left"/>
      <protection locked="0"/>
    </xf>
    <xf numFmtId="0" fontId="1" fillId="0" borderId="0" xfId="3"/>
    <xf numFmtId="0" fontId="1" fillId="0" borderId="0" xfId="3" applyBorder="1" applyProtection="1">
      <protection locked="0"/>
    </xf>
    <xf numFmtId="0" fontId="1" fillId="0" borderId="1" xfId="3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3" xfId="1" applyFont="1" applyFill="1" applyBorder="1" applyAlignment="1" applyProtection="1">
      <alignment horizontal="left" vertical="center" wrapText="1" indent="2"/>
    </xf>
    <xf numFmtId="4" fontId="7" fillId="0" borderId="2" xfId="1" applyNumberFormat="1" applyFont="1" applyFill="1" applyBorder="1" applyAlignment="1" applyProtection="1">
      <alignment horizontal="right" vertical="center"/>
      <protection locked="0"/>
    </xf>
    <xf numFmtId="0" fontId="27" fillId="0" borderId="7" xfId="4" applyFont="1" applyBorder="1" applyAlignment="1" applyProtection="1">
      <alignment vertical="center" wrapText="1"/>
      <protection locked="0"/>
    </xf>
    <xf numFmtId="0" fontId="10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8" fillId="2" borderId="0" xfId="4" applyFont="1" applyFill="1" applyProtection="1">
      <protection locked="0"/>
    </xf>
    <xf numFmtId="0" fontId="10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4" xfId="0" applyFill="1" applyBorder="1"/>
    <xf numFmtId="0" fontId="6" fillId="3" borderId="7" xfId="3" applyFont="1" applyFill="1" applyBorder="1" applyAlignment="1" applyProtection="1">
      <alignment horizontal="center" vertical="center"/>
    </xf>
    <xf numFmtId="0" fontId="10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7" fillId="3" borderId="0" xfId="15" applyFont="1" applyFill="1" applyAlignment="1" applyProtection="1">
      <alignment horizontal="center" vertical="center"/>
    </xf>
    <xf numFmtId="0" fontId="7" fillId="3" borderId="0" xfId="15" applyFont="1" applyFill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/>
    </xf>
    <xf numFmtId="0" fontId="10" fillId="0" borderId="1" xfId="15" applyFont="1" applyFill="1" applyBorder="1" applyAlignment="1" applyProtection="1">
      <alignment horizontal="left" vertical="center" wrapText="1"/>
    </xf>
    <xf numFmtId="0" fontId="10" fillId="4" borderId="0" xfId="15" applyFont="1" applyFill="1" applyAlignment="1" applyProtection="1">
      <alignment horizontal="center" vertical="center"/>
      <protection locked="0"/>
    </xf>
    <xf numFmtId="3" fontId="10" fillId="2" borderId="1" xfId="15" applyNumberFormat="1" applyFont="1" applyFill="1" applyBorder="1" applyAlignment="1" applyProtection="1">
      <alignment horizontal="center" vertical="center"/>
      <protection locked="0"/>
    </xf>
    <xf numFmtId="3" fontId="7" fillId="4" borderId="0" xfId="15" applyNumberFormat="1" applyFont="1" applyFill="1" applyAlignment="1" applyProtection="1">
      <alignment horizontal="center" vertical="center"/>
      <protection locked="0"/>
    </xf>
    <xf numFmtId="3" fontId="7" fillId="0" borderId="0" xfId="15" applyNumberFormat="1" applyFont="1" applyAlignment="1" applyProtection="1">
      <alignment horizontal="center" vertical="center"/>
      <protection locked="0"/>
    </xf>
    <xf numFmtId="0" fontId="7" fillId="0" borderId="1" xfId="1" applyFont="1" applyFill="1" applyBorder="1" applyAlignment="1" applyProtection="1">
      <alignment horizontal="left" vertical="top"/>
      <protection locked="0"/>
    </xf>
    <xf numFmtId="0" fontId="16" fillId="4" borderId="0" xfId="0" applyFont="1" applyFill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7" fillId="0" borderId="1" xfId="15" applyFont="1" applyFill="1" applyBorder="1" applyAlignment="1" applyProtection="1">
      <alignment horizontal="left" vertical="center" wrapText="1" indent="4"/>
    </xf>
    <xf numFmtId="0" fontId="7" fillId="3" borderId="1" xfId="0" applyFont="1" applyFill="1" applyBorder="1" applyAlignment="1" applyProtection="1">
      <alignment horizontal="center"/>
    </xf>
    <xf numFmtId="0" fontId="7" fillId="0" borderId="3" xfId="0" applyFont="1" applyFill="1" applyBorder="1" applyAlignment="1" applyProtection="1">
      <alignment horizontal="left" vertical="center" indent="1"/>
    </xf>
    <xf numFmtId="0" fontId="7" fillId="3" borderId="13" xfId="0" applyFont="1" applyFill="1" applyBorder="1" applyAlignment="1" applyProtection="1">
      <alignment horizontal="center"/>
    </xf>
    <xf numFmtId="0" fontId="7" fillId="3" borderId="7" xfId="0" applyFont="1" applyFill="1" applyBorder="1" applyAlignment="1" applyProtection="1">
      <alignment horizontal="center"/>
    </xf>
    <xf numFmtId="0" fontId="7" fillId="3" borderId="0" xfId="15" applyFont="1" applyFill="1" applyAlignment="1" applyProtection="1">
      <alignment wrapText="1"/>
    </xf>
    <xf numFmtId="0" fontId="7" fillId="3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3" applyFont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Fill="1" applyBorder="1" applyAlignment="1" applyProtection="1">
      <alignment horizontal="left" vertical="center" wrapText="1" indent="2"/>
    </xf>
    <xf numFmtId="0" fontId="17" fillId="3" borderId="0" xfId="15" applyFont="1" applyFill="1" applyAlignment="1" applyProtection="1">
      <alignment horizontal="right" vertical="center"/>
    </xf>
    <xf numFmtId="0" fontId="1" fillId="3" borderId="0" xfId="3" applyFill="1" applyBorder="1" applyAlignment="1" applyProtection="1">
      <alignment horizontal="left"/>
      <protection locked="0"/>
    </xf>
    <xf numFmtId="0" fontId="1" fillId="3" borderId="14" xfId="3" applyFill="1" applyBorder="1" applyProtection="1"/>
    <xf numFmtId="0" fontId="1" fillId="3" borderId="1" xfId="3" applyFont="1" applyFill="1" applyBorder="1" applyAlignment="1" applyProtection="1">
      <alignment horizontal="center" vertical="center"/>
    </xf>
    <xf numFmtId="0" fontId="1" fillId="3" borderId="1" xfId="3" applyFill="1" applyBorder="1" applyAlignment="1" applyProtection="1">
      <alignment horizontal="center" vertical="center" wrapText="1"/>
    </xf>
    <xf numFmtId="0" fontId="1" fillId="3" borderId="7" xfId="3" applyFill="1" applyBorder="1" applyAlignment="1" applyProtection="1">
      <alignment horizontal="center" vertical="center" wrapText="1"/>
    </xf>
    <xf numFmtId="0" fontId="1" fillId="3" borderId="1" xfId="3" applyFont="1" applyFill="1" applyBorder="1" applyAlignment="1" applyProtection="1">
      <alignment horizontal="center" vertical="center" wrapText="1"/>
    </xf>
    <xf numFmtId="0" fontId="1" fillId="3" borderId="7" xfId="3" applyFont="1" applyFill="1" applyBorder="1" applyAlignment="1" applyProtection="1">
      <alignment horizontal="center" vertical="center" wrapText="1"/>
    </xf>
    <xf numFmtId="0" fontId="30" fillId="0" borderId="1" xfId="7" applyFont="1" applyBorder="1" applyAlignment="1" applyProtection="1">
      <alignment wrapText="1"/>
      <protection locked="0"/>
    </xf>
    <xf numFmtId="14" fontId="1" fillId="3" borderId="1" xfId="3" applyNumberFormat="1" applyFill="1" applyBorder="1" applyProtection="1"/>
    <xf numFmtId="0" fontId="1" fillId="0" borderId="1" xfId="3" applyBorder="1" applyAlignment="1" applyProtection="1">
      <alignment horizontal="left" vertical="center"/>
      <protection locked="0"/>
    </xf>
    <xf numFmtId="0" fontId="7" fillId="3" borderId="1" xfId="0" applyFont="1" applyFill="1" applyBorder="1" applyProtection="1">
      <protection locked="0"/>
    </xf>
    <xf numFmtId="0" fontId="10" fillId="2" borderId="1" xfId="15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horizontal="center"/>
    </xf>
    <xf numFmtId="0" fontId="10" fillId="0" borderId="3" xfId="15" applyFont="1" applyFill="1" applyBorder="1" applyAlignment="1" applyProtection="1">
      <alignment horizontal="left" vertical="center" wrapText="1"/>
    </xf>
    <xf numFmtId="0" fontId="10" fillId="2" borderId="2" xfId="0" applyFont="1" applyFill="1" applyBorder="1" applyProtection="1"/>
    <xf numFmtId="3" fontId="7" fillId="3" borderId="15" xfId="15" applyNumberFormat="1" applyFont="1" applyFill="1" applyBorder="1" applyAlignment="1" applyProtection="1">
      <alignment horizontal="right" vertical="center" wrapText="1"/>
    </xf>
    <xf numFmtId="0" fontId="10" fillId="3" borderId="7" xfId="0" applyFont="1" applyFill="1" applyBorder="1" applyProtection="1"/>
    <xf numFmtId="3" fontId="7" fillId="3" borderId="13" xfId="15" applyNumberFormat="1" applyFont="1" applyFill="1" applyBorder="1" applyAlignment="1" applyProtection="1">
      <alignment horizontal="right" vertical="center" wrapText="1"/>
    </xf>
    <xf numFmtId="0" fontId="7" fillId="3" borderId="4" xfId="0" applyFont="1" applyFill="1" applyBorder="1" applyProtection="1">
      <protection locked="0"/>
    </xf>
    <xf numFmtId="0" fontId="0" fillId="3" borderId="4" xfId="0" applyFill="1" applyBorder="1"/>
    <xf numFmtId="0" fontId="7" fillId="3" borderId="0" xfId="15" applyFont="1" applyFill="1" applyAlignment="1" applyProtection="1">
      <alignment horizontal="center" vertical="center"/>
    </xf>
    <xf numFmtId="0" fontId="7" fillId="3" borderId="0" xfId="15" applyFont="1" applyFill="1" applyBorder="1" applyAlignment="1" applyProtection="1">
      <alignment horizontal="center" vertical="center"/>
    </xf>
    <xf numFmtId="0" fontId="7" fillId="3" borderId="0" xfId="15" applyFont="1" applyFill="1" applyAlignment="1" applyProtection="1">
      <alignment horizontal="right" vertical="center"/>
    </xf>
    <xf numFmtId="0" fontId="30" fillId="0" borderId="0" xfId="11" applyFont="1" applyAlignment="1" applyProtection="1">
      <alignment vertical="center"/>
      <protection locked="0"/>
    </xf>
    <xf numFmtId="49" fontId="30" fillId="0" borderId="0" xfId="11" applyNumberFormat="1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27" fillId="2" borderId="0" xfId="11" applyFont="1" applyFill="1" applyBorder="1" applyAlignment="1" applyProtection="1">
      <alignment vertical="center"/>
      <protection locked="0"/>
    </xf>
    <xf numFmtId="14" fontId="27" fillId="2" borderId="0" xfId="11" applyNumberFormat="1" applyFont="1" applyFill="1" applyBorder="1" applyAlignment="1" applyProtection="1">
      <alignment vertical="center"/>
    </xf>
    <xf numFmtId="0" fontId="7" fillId="0" borderId="0" xfId="0" applyFont="1" applyAlignment="1" applyProtection="1">
      <alignment vertical="center"/>
      <protection locked="0"/>
    </xf>
    <xf numFmtId="14" fontId="29" fillId="2" borderId="0" xfId="11" applyNumberFormat="1" applyFont="1" applyFill="1" applyBorder="1" applyAlignment="1" applyProtection="1">
      <alignment vertical="center" wrapText="1"/>
    </xf>
    <xf numFmtId="14" fontId="27" fillId="2" borderId="4" xfId="11" applyNumberFormat="1" applyFont="1" applyFill="1" applyBorder="1" applyAlignment="1" applyProtection="1">
      <alignment horizontal="center" vertical="center"/>
    </xf>
    <xf numFmtId="14" fontId="27" fillId="2" borderId="4" xfId="11" applyNumberFormat="1" applyFont="1" applyFill="1" applyBorder="1" applyAlignment="1" applyProtection="1">
      <alignment vertical="center"/>
    </xf>
    <xf numFmtId="0" fontId="27" fillId="2" borderId="4" xfId="11" applyFont="1" applyFill="1" applyBorder="1" applyAlignment="1" applyProtection="1">
      <alignment vertical="center"/>
      <protection locked="0"/>
    </xf>
    <xf numFmtId="49" fontId="27" fillId="2" borderId="0" xfId="11" applyNumberFormat="1" applyFont="1" applyFill="1" applyBorder="1" applyAlignment="1" applyProtection="1">
      <alignment vertical="center"/>
      <protection locked="0"/>
    </xf>
    <xf numFmtId="0" fontId="27" fillId="0" borderId="0" xfId="11" applyFont="1" applyAlignment="1" applyProtection="1">
      <alignment vertical="center"/>
      <protection locked="0"/>
    </xf>
    <xf numFmtId="0" fontId="1" fillId="0" borderId="0" xfId="3" applyAlignment="1" applyProtection="1">
      <alignment vertical="center"/>
      <protection locked="0"/>
    </xf>
    <xf numFmtId="0" fontId="31" fillId="0" borderId="16" xfId="11" applyFont="1" applyBorder="1" applyAlignment="1" applyProtection="1">
      <alignment vertical="center" wrapText="1"/>
      <protection locked="0"/>
    </xf>
    <xf numFmtId="0" fontId="31" fillId="5" borderId="17" xfId="11" applyFont="1" applyFill="1" applyBorder="1" applyAlignment="1" applyProtection="1">
      <alignment vertical="center"/>
      <protection locked="0"/>
    </xf>
    <xf numFmtId="0" fontId="31" fillId="5" borderId="18" xfId="11" applyFont="1" applyFill="1" applyBorder="1" applyAlignment="1" applyProtection="1">
      <alignment vertical="center" wrapText="1"/>
      <protection locked="0"/>
    </xf>
    <xf numFmtId="0" fontId="31" fillId="5" borderId="19" xfId="11" applyFont="1" applyFill="1" applyBorder="1" applyAlignment="1" applyProtection="1">
      <alignment vertical="center" wrapText="1"/>
      <protection locked="0"/>
    </xf>
    <xf numFmtId="49" fontId="31" fillId="0" borderId="18" xfId="11" applyNumberFormat="1" applyFont="1" applyBorder="1" applyAlignment="1" applyProtection="1">
      <alignment vertical="center"/>
      <protection locked="0"/>
    </xf>
    <xf numFmtId="0" fontId="31" fillId="0" borderId="19" xfId="11" applyFont="1" applyBorder="1" applyAlignment="1" applyProtection="1">
      <alignment vertical="center" wrapText="1"/>
      <protection locked="0"/>
    </xf>
    <xf numFmtId="0" fontId="31" fillId="0" borderId="20" xfId="11" applyFont="1" applyBorder="1" applyAlignment="1" applyProtection="1">
      <alignment vertical="center"/>
      <protection locked="0"/>
    </xf>
    <xf numFmtId="0" fontId="31" fillId="0" borderId="18" xfId="11" applyFont="1" applyBorder="1" applyAlignment="1" applyProtection="1">
      <alignment vertical="center" wrapText="1"/>
      <protection locked="0"/>
    </xf>
    <xf numFmtId="14" fontId="31" fillId="0" borderId="18" xfId="11" applyNumberFormat="1" applyFont="1" applyBorder="1" applyAlignment="1" applyProtection="1">
      <alignment vertical="center" wrapText="1"/>
      <protection locked="0"/>
    </xf>
    <xf numFmtId="0" fontId="31" fillId="0" borderId="19" xfId="11" applyFont="1" applyBorder="1" applyAlignment="1" applyProtection="1">
      <alignment horizontal="center" vertical="center"/>
      <protection locked="0"/>
    </xf>
    <xf numFmtId="0" fontId="31" fillId="0" borderId="21" xfId="11" applyFont="1" applyBorder="1" applyAlignment="1" applyProtection="1">
      <alignment vertical="center" wrapText="1"/>
      <protection locked="0"/>
    </xf>
    <xf numFmtId="0" fontId="31" fillId="5" borderId="22" xfId="11" applyFont="1" applyFill="1" applyBorder="1" applyAlignment="1" applyProtection="1">
      <alignment vertical="center"/>
      <protection locked="0"/>
    </xf>
    <xf numFmtId="0" fontId="31" fillId="5" borderId="1" xfId="11" applyFont="1" applyFill="1" applyBorder="1" applyAlignment="1" applyProtection="1">
      <alignment vertical="center" wrapText="1"/>
      <protection locked="0"/>
    </xf>
    <xf numFmtId="0" fontId="31" fillId="5" borderId="23" xfId="11" applyFont="1" applyFill="1" applyBorder="1" applyAlignment="1" applyProtection="1">
      <alignment vertical="center" wrapText="1"/>
      <protection locked="0"/>
    </xf>
    <xf numFmtId="49" fontId="31" fillId="0" borderId="1" xfId="11" applyNumberFormat="1" applyFont="1" applyBorder="1" applyAlignment="1" applyProtection="1">
      <alignment vertical="center"/>
      <protection locked="0"/>
    </xf>
    <xf numFmtId="0" fontId="31" fillId="0" borderId="23" xfId="11" applyFont="1" applyBorder="1" applyAlignment="1" applyProtection="1">
      <alignment vertical="center" wrapText="1"/>
      <protection locked="0"/>
    </xf>
    <xf numFmtId="0" fontId="31" fillId="0" borderId="3" xfId="11" applyFont="1" applyBorder="1" applyAlignment="1" applyProtection="1">
      <alignment vertical="center"/>
      <protection locked="0"/>
    </xf>
    <xf numFmtId="0" fontId="31" fillId="0" borderId="7" xfId="11" applyFont="1" applyBorder="1" applyAlignment="1" applyProtection="1">
      <alignment vertical="center" wrapText="1"/>
      <protection locked="0"/>
    </xf>
    <xf numFmtId="14" fontId="31" fillId="0" borderId="7" xfId="11" applyNumberFormat="1" applyFont="1" applyBorder="1" applyAlignment="1" applyProtection="1">
      <alignment vertical="center" wrapText="1"/>
      <protection locked="0"/>
    </xf>
    <xf numFmtId="0" fontId="31" fillId="0" borderId="23" xfId="11" applyFont="1" applyBorder="1" applyAlignment="1" applyProtection="1">
      <alignment horizontal="center" vertical="center"/>
      <protection locked="0"/>
    </xf>
    <xf numFmtId="0" fontId="31" fillId="0" borderId="24" xfId="11" applyFont="1" applyBorder="1" applyAlignment="1" applyProtection="1">
      <alignment vertical="center" wrapText="1"/>
      <protection locked="0"/>
    </xf>
    <xf numFmtId="0" fontId="31" fillId="5" borderId="25" xfId="11" applyFont="1" applyFill="1" applyBorder="1" applyAlignment="1" applyProtection="1">
      <alignment vertical="center"/>
      <protection locked="0"/>
    </xf>
    <xf numFmtId="0" fontId="31" fillId="5" borderId="7" xfId="11" applyFont="1" applyFill="1" applyBorder="1" applyAlignment="1" applyProtection="1">
      <alignment vertical="center" wrapText="1"/>
      <protection locked="0"/>
    </xf>
    <xf numFmtId="0" fontId="30" fillId="0" borderId="0" xfId="11" applyFont="1" applyAlignment="1" applyProtection="1">
      <alignment horizontal="center" vertical="center"/>
      <protection locked="0"/>
    </xf>
    <xf numFmtId="0" fontId="32" fillId="3" borderId="26" xfId="11" applyFont="1" applyFill="1" applyBorder="1" applyAlignment="1" applyProtection="1">
      <alignment horizontal="center" vertical="center"/>
    </xf>
    <xf numFmtId="0" fontId="32" fillId="3" borderId="27" xfId="11" applyFont="1" applyFill="1" applyBorder="1" applyAlignment="1" applyProtection="1">
      <alignment horizontal="center" vertical="center"/>
    </xf>
    <xf numFmtId="0" fontId="32" fillId="3" borderId="28" xfId="11" applyFont="1" applyFill="1" applyBorder="1" applyAlignment="1" applyProtection="1">
      <alignment horizontal="center" vertical="center"/>
    </xf>
    <xf numFmtId="0" fontId="32" fillId="3" borderId="29" xfId="11" applyFont="1" applyFill="1" applyBorder="1" applyAlignment="1" applyProtection="1">
      <alignment horizontal="center" vertical="center"/>
    </xf>
    <xf numFmtId="0" fontId="32" fillId="3" borderId="30" xfId="11" applyFont="1" applyFill="1" applyBorder="1" applyAlignment="1" applyProtection="1">
      <alignment horizontal="center" vertical="center"/>
    </xf>
    <xf numFmtId="0" fontId="32" fillId="0" borderId="0" xfId="11" applyFont="1" applyAlignment="1" applyProtection="1">
      <alignment horizontal="center" vertical="center" wrapText="1"/>
      <protection locked="0"/>
    </xf>
    <xf numFmtId="0" fontId="32" fillId="3" borderId="31" xfId="11" applyFont="1" applyFill="1" applyBorder="1" applyAlignment="1" applyProtection="1">
      <alignment horizontal="center" vertical="center" wrapText="1"/>
    </xf>
    <xf numFmtId="0" fontId="32" fillId="5" borderId="27" xfId="11" applyFont="1" applyFill="1" applyBorder="1" applyAlignment="1" applyProtection="1">
      <alignment horizontal="center" vertical="center" wrapText="1"/>
    </xf>
    <xf numFmtId="0" fontId="32" fillId="5" borderId="30" xfId="11" applyFont="1" applyFill="1" applyBorder="1" applyAlignment="1" applyProtection="1">
      <alignment horizontal="center" vertical="center" wrapText="1"/>
    </xf>
    <xf numFmtId="0" fontId="32" fillId="5" borderId="29" xfId="11" applyFont="1" applyFill="1" applyBorder="1" applyAlignment="1" applyProtection="1">
      <alignment horizontal="center" vertical="center" wrapText="1"/>
    </xf>
    <xf numFmtId="0" fontId="32" fillId="6" borderId="27" xfId="11" applyFont="1" applyFill="1" applyBorder="1" applyAlignment="1" applyProtection="1">
      <alignment horizontal="center" vertical="center" wrapText="1"/>
    </xf>
    <xf numFmtId="0" fontId="32" fillId="6" borderId="32" xfId="11" applyFont="1" applyFill="1" applyBorder="1" applyAlignment="1" applyProtection="1">
      <alignment horizontal="center" vertical="center" wrapText="1"/>
    </xf>
    <xf numFmtId="49" fontId="32" fillId="6" borderId="30" xfId="11" applyNumberFormat="1" applyFont="1" applyFill="1" applyBorder="1" applyAlignment="1" applyProtection="1">
      <alignment horizontal="center" vertical="center" wrapText="1"/>
    </xf>
    <xf numFmtId="0" fontId="32" fillId="6" borderId="33" xfId="11" applyFont="1" applyFill="1" applyBorder="1" applyAlignment="1" applyProtection="1">
      <alignment horizontal="center" vertical="center" wrapText="1"/>
    </xf>
    <xf numFmtId="0" fontId="32" fillId="3" borderId="28" xfId="11" applyFont="1" applyFill="1" applyBorder="1" applyAlignment="1" applyProtection="1">
      <alignment horizontal="center" vertical="center" wrapText="1"/>
    </xf>
    <xf numFmtId="0" fontId="32" fillId="3" borderId="30" xfId="11" applyFont="1" applyFill="1" applyBorder="1" applyAlignment="1" applyProtection="1">
      <alignment horizontal="center" vertical="center" wrapText="1"/>
    </xf>
    <xf numFmtId="0" fontId="32" fillId="3" borderId="29" xfId="11" applyFont="1" applyFill="1" applyBorder="1" applyAlignment="1" applyProtection="1">
      <alignment horizontal="center" vertical="center" wrapText="1"/>
    </xf>
    <xf numFmtId="0" fontId="30" fillId="3" borderId="34" xfId="11" applyFont="1" applyFill="1" applyBorder="1" applyAlignment="1" applyProtection="1">
      <alignment vertical="center"/>
    </xf>
    <xf numFmtId="0" fontId="7" fillId="3" borderId="0" xfId="0" applyFont="1" applyFill="1" applyBorder="1" applyAlignment="1">
      <alignment vertical="center"/>
    </xf>
    <xf numFmtId="0" fontId="30" fillId="3" borderId="0" xfId="11" applyFont="1" applyFill="1" applyBorder="1" applyAlignment="1" applyProtection="1">
      <alignment vertical="center"/>
    </xf>
    <xf numFmtId="0" fontId="33" fillId="3" borderId="0" xfId="11" applyFont="1" applyFill="1" applyBorder="1" applyAlignment="1" applyProtection="1">
      <alignment vertical="center"/>
    </xf>
    <xf numFmtId="0" fontId="30" fillId="3" borderId="35" xfId="11" applyFont="1" applyFill="1" applyBorder="1" applyAlignment="1" applyProtection="1">
      <alignment vertical="center"/>
    </xf>
    <xf numFmtId="0" fontId="27" fillId="3" borderId="34" xfId="11" applyFont="1" applyFill="1" applyBorder="1" applyAlignment="1" applyProtection="1">
      <alignment vertical="center"/>
      <protection locked="0"/>
    </xf>
    <xf numFmtId="0" fontId="27" fillId="3" borderId="0" xfId="11" applyFont="1" applyFill="1" applyBorder="1" applyAlignment="1" applyProtection="1">
      <alignment vertical="center"/>
    </xf>
    <xf numFmtId="0" fontId="27" fillId="3" borderId="0" xfId="11" applyFont="1" applyFill="1" applyBorder="1" applyAlignment="1" applyProtection="1">
      <alignment vertical="center"/>
      <protection locked="0"/>
    </xf>
    <xf numFmtId="49" fontId="27" fillId="3" borderId="0" xfId="11" applyNumberFormat="1" applyFont="1" applyFill="1" applyBorder="1" applyAlignment="1" applyProtection="1">
      <alignment vertical="center"/>
      <protection locked="0"/>
    </xf>
    <xf numFmtId="175" fontId="27" fillId="3" borderId="0" xfId="11" applyNumberFormat="1" applyFont="1" applyFill="1" applyBorder="1" applyAlignment="1" applyProtection="1">
      <alignment vertical="center"/>
      <protection locked="0"/>
    </xf>
    <xf numFmtId="0" fontId="29" fillId="3" borderId="0" xfId="11" applyFont="1" applyFill="1" applyBorder="1" applyAlignment="1" applyProtection="1">
      <alignment horizontal="right" vertical="center"/>
      <protection locked="0"/>
    </xf>
    <xf numFmtId="0" fontId="7" fillId="3" borderId="35" xfId="15" applyFont="1" applyFill="1" applyBorder="1" applyAlignment="1" applyProtection="1">
      <alignment horizontal="left" vertical="center"/>
    </xf>
    <xf numFmtId="14" fontId="27" fillId="3" borderId="0" xfId="11" applyNumberFormat="1" applyFont="1" applyFill="1" applyBorder="1" applyAlignment="1" applyProtection="1">
      <alignment vertical="center"/>
    </xf>
    <xf numFmtId="175" fontId="27" fillId="3" borderId="0" xfId="11" applyNumberFormat="1" applyFont="1" applyFill="1" applyBorder="1" applyAlignment="1" applyProtection="1">
      <alignment vertical="center"/>
    </xf>
    <xf numFmtId="0" fontId="29" fillId="3" borderId="0" xfId="11" applyFont="1" applyFill="1" applyBorder="1" applyAlignment="1" applyProtection="1">
      <alignment horizontal="right" vertical="center"/>
    </xf>
    <xf numFmtId="0" fontId="27" fillId="3" borderId="35" xfId="11" applyFont="1" applyFill="1" applyBorder="1" applyAlignment="1" applyProtection="1">
      <alignment vertical="center"/>
    </xf>
    <xf numFmtId="14" fontId="27" fillId="0" borderId="34" xfId="11" applyNumberFormat="1" applyFont="1" applyBorder="1" applyAlignment="1" applyProtection="1">
      <alignment vertical="center"/>
      <protection locked="0"/>
    </xf>
    <xf numFmtId="0" fontId="7" fillId="3" borderId="0" xfId="0" applyFont="1" applyFill="1" applyBorder="1" applyAlignment="1" applyProtection="1">
      <alignment vertical="center"/>
    </xf>
    <xf numFmtId="0" fontId="7" fillId="3" borderId="35" xfId="0" applyFont="1" applyFill="1" applyBorder="1" applyAlignment="1" applyProtection="1">
      <alignment vertical="center"/>
    </xf>
    <xf numFmtId="0" fontId="27" fillId="3" borderId="34" xfId="11" applyFont="1" applyFill="1" applyBorder="1" applyAlignment="1" applyProtection="1">
      <alignment horizontal="right" vertical="center"/>
    </xf>
    <xf numFmtId="0" fontId="10" fillId="3" borderId="0" xfId="0" applyFont="1" applyFill="1" applyBorder="1" applyAlignment="1" applyProtection="1">
      <alignment vertical="center"/>
    </xf>
    <xf numFmtId="0" fontId="10" fillId="3" borderId="35" xfId="0" applyFont="1" applyFill="1" applyBorder="1" applyAlignment="1" applyProtection="1">
      <alignment vertical="center"/>
    </xf>
    <xf numFmtId="0" fontId="7" fillId="3" borderId="0" xfId="15" applyFont="1" applyFill="1" applyAlignment="1" applyProtection="1">
      <alignment horizontal="center" vertical="center"/>
    </xf>
    <xf numFmtId="0" fontId="7" fillId="3" borderId="0" xfId="15" applyFont="1" applyFill="1" applyBorder="1" applyAlignment="1" applyProtection="1">
      <alignment horizontal="center" vertical="center"/>
    </xf>
    <xf numFmtId="0" fontId="10" fillId="3" borderId="0" xfId="0" applyFont="1" applyFill="1" applyAlignment="1" applyProtection="1">
      <alignment horizontal="left" vertical="center"/>
    </xf>
    <xf numFmtId="176" fontId="31" fillId="2" borderId="7" xfId="12" applyNumberFormat="1" applyFont="1" applyFill="1" applyBorder="1" applyAlignment="1" applyProtection="1">
      <alignment horizontal="left" vertical="center" wrapText="1"/>
      <protection locked="0"/>
    </xf>
    <xf numFmtId="14" fontId="27" fillId="2" borderId="0" xfId="12" applyNumberFormat="1" applyFont="1" applyFill="1" applyBorder="1" applyAlignment="1" applyProtection="1">
      <alignment vertical="center"/>
    </xf>
    <xf numFmtId="0" fontId="27" fillId="2" borderId="0" xfId="12" applyFont="1" applyFill="1" applyBorder="1" applyAlignment="1" applyProtection="1">
      <alignment vertical="center"/>
      <protection locked="0"/>
    </xf>
    <xf numFmtId="14" fontId="27" fillId="2" borderId="0" xfId="12" applyNumberFormat="1" applyFont="1" applyFill="1" applyBorder="1" applyAlignment="1" applyProtection="1">
      <alignment horizontal="center" vertical="center"/>
    </xf>
    <xf numFmtId="14" fontId="29" fillId="2" borderId="0" xfId="12" applyNumberFormat="1" applyFont="1" applyFill="1" applyBorder="1" applyAlignment="1" applyProtection="1">
      <alignment horizontal="center" vertical="center"/>
    </xf>
    <xf numFmtId="14" fontId="29" fillId="2" borderId="0" xfId="12" applyNumberFormat="1" applyFont="1" applyFill="1" applyBorder="1" applyAlignment="1" applyProtection="1">
      <alignment vertical="center"/>
    </xf>
    <xf numFmtId="14" fontId="29" fillId="2" borderId="0" xfId="12" applyNumberFormat="1" applyFont="1" applyFill="1" applyBorder="1" applyAlignment="1" applyProtection="1">
      <alignment vertical="center" wrapText="1"/>
    </xf>
    <xf numFmtId="0" fontId="7" fillId="2" borderId="0" xfId="15" applyFont="1" applyFill="1" applyBorder="1" applyAlignment="1" applyProtection="1">
      <alignment horizontal="left" vertical="center" wrapText="1" inden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10" fillId="3" borderId="1" xfId="15" applyFont="1" applyFill="1" applyBorder="1" applyAlignment="1" applyProtection="1">
      <alignment horizontal="left" vertical="center" wrapText="1" indent="1"/>
    </xf>
    <xf numFmtId="0" fontId="10" fillId="3" borderId="1" xfId="0" applyFont="1" applyFill="1" applyBorder="1" applyProtection="1">
      <protection locked="0"/>
    </xf>
    <xf numFmtId="0" fontId="7" fillId="3" borderId="0" xfId="15" applyFont="1" applyFill="1" applyBorder="1" applyAlignment="1" applyProtection="1">
      <alignment horizontal="center" vertical="center"/>
    </xf>
    <xf numFmtId="0" fontId="7" fillId="3" borderId="0" xfId="15" applyFont="1" applyFill="1" applyAlignment="1" applyProtection="1">
      <alignment horizontal="right" vertical="center"/>
    </xf>
    <xf numFmtId="14" fontId="29" fillId="2" borderId="0" xfId="11" applyNumberFormat="1" applyFont="1" applyFill="1" applyBorder="1" applyAlignment="1" applyProtection="1">
      <alignment vertical="center"/>
    </xf>
    <xf numFmtId="0" fontId="27" fillId="2" borderId="0" xfId="11" applyFont="1" applyFill="1" applyBorder="1" applyAlignment="1" applyProtection="1">
      <alignment horizontal="left" vertical="center"/>
    </xf>
    <xf numFmtId="0" fontId="27" fillId="2" borderId="0" xfId="11" applyFont="1" applyFill="1" applyBorder="1" applyAlignment="1" applyProtection="1">
      <alignment vertical="center"/>
    </xf>
    <xf numFmtId="0" fontId="27" fillId="2" borderId="34" xfId="11" applyFont="1" applyFill="1" applyBorder="1" applyAlignment="1" applyProtection="1">
      <alignment vertical="center"/>
      <protection locked="0"/>
    </xf>
    <xf numFmtId="0" fontId="14" fillId="3" borderId="8" xfId="1" applyFont="1" applyFill="1" applyBorder="1" applyAlignment="1" applyProtection="1">
      <alignment horizontal="center" vertical="center" wrapText="1"/>
    </xf>
    <xf numFmtId="1" fontId="14" fillId="3" borderId="8" xfId="1" applyNumberFormat="1" applyFont="1" applyFill="1" applyBorder="1" applyAlignment="1" applyProtection="1">
      <alignment horizontal="center" vertical="center" wrapText="1"/>
    </xf>
    <xf numFmtId="0" fontId="34" fillId="2" borderId="0" xfId="0" applyFont="1" applyFill="1" applyBorder="1" applyProtection="1"/>
    <xf numFmtId="0" fontId="34" fillId="2" borderId="0" xfId="0" applyFont="1" applyFill="1" applyBorder="1" applyAlignment="1" applyProtection="1">
      <alignment horizontal="center" vertical="center"/>
    </xf>
    <xf numFmtId="0" fontId="16" fillId="3" borderId="35" xfId="0" applyFont="1" applyFill="1" applyBorder="1" applyAlignment="1">
      <alignment vertical="center"/>
    </xf>
    <xf numFmtId="0" fontId="10" fillId="0" borderId="0" xfId="0" applyFont="1" applyBorder="1" applyProtection="1"/>
    <xf numFmtId="0" fontId="10" fillId="2" borderId="0" xfId="0" applyFont="1" applyFill="1" applyBorder="1" applyAlignment="1">
      <alignment horizontal="left" vertical="center"/>
    </xf>
    <xf numFmtId="0" fontId="7" fillId="0" borderId="0" xfId="0" applyFont="1" applyAlignment="1" applyProtection="1">
      <alignment vertical="top" wrapText="1"/>
      <protection locked="0"/>
    </xf>
    <xf numFmtId="0" fontId="8" fillId="0" borderId="36" xfId="1" applyFont="1" applyFill="1" applyBorder="1" applyAlignment="1" applyProtection="1">
      <alignment horizontal="center" vertical="top" wrapText="1"/>
      <protection locked="0"/>
    </xf>
    <xf numFmtId="0" fontId="8" fillId="0" borderId="8" xfId="1" applyFont="1" applyFill="1" applyBorder="1" applyAlignment="1" applyProtection="1">
      <alignment horizontal="left" vertical="top" wrapText="1"/>
      <protection locked="0"/>
    </xf>
    <xf numFmtId="1" fontId="8" fillId="0" borderId="8" xfId="1" applyNumberFormat="1" applyFont="1" applyFill="1" applyBorder="1" applyAlignment="1" applyProtection="1">
      <alignment horizontal="left" vertical="top" wrapText="1"/>
      <protection locked="0"/>
    </xf>
    <xf numFmtId="1" fontId="8" fillId="0" borderId="37" xfId="1" applyNumberFormat="1" applyFont="1" applyFill="1" applyBorder="1" applyAlignment="1" applyProtection="1">
      <alignment horizontal="center" vertical="top" wrapText="1"/>
      <protection locked="0"/>
    </xf>
    <xf numFmtId="14" fontId="8" fillId="0" borderId="8" xfId="1" applyNumberFormat="1" applyFont="1" applyFill="1" applyBorder="1" applyAlignment="1" applyProtection="1">
      <alignment horizontal="center" vertical="center" wrapText="1"/>
      <protection locked="0"/>
    </xf>
    <xf numFmtId="1" fontId="9" fillId="3" borderId="7" xfId="1" applyNumberFormat="1" applyFont="1" applyFill="1" applyBorder="1" applyAlignment="1" applyProtection="1">
      <alignment horizontal="center" vertical="top" wrapText="1"/>
    </xf>
    <xf numFmtId="1" fontId="8" fillId="0" borderId="38" xfId="1" applyNumberFormat="1" applyFont="1" applyFill="1" applyBorder="1" applyAlignment="1" applyProtection="1">
      <alignment horizontal="center" vertical="top" wrapText="1"/>
      <protection locked="0"/>
    </xf>
    <xf numFmtId="1" fontId="8" fillId="0" borderId="39" xfId="1" applyNumberFormat="1" applyFont="1" applyFill="1" applyBorder="1" applyAlignment="1" applyProtection="1">
      <alignment horizontal="center" vertical="top" wrapText="1"/>
      <protection locked="0"/>
    </xf>
    <xf numFmtId="177" fontId="9" fillId="3" borderId="1" xfId="1" applyNumberFormat="1" applyFont="1" applyFill="1" applyBorder="1" applyAlignment="1" applyProtection="1">
      <alignment horizontal="center" vertical="top" wrapText="1"/>
    </xf>
    <xf numFmtId="0" fontId="9" fillId="3" borderId="1" xfId="1" applyFont="1" applyFill="1" applyBorder="1" applyAlignment="1" applyProtection="1">
      <alignment horizontal="center" vertical="top" wrapText="1"/>
    </xf>
    <xf numFmtId="1" fontId="9" fillId="3" borderId="1" xfId="1" applyNumberFormat="1" applyFont="1" applyFill="1" applyBorder="1" applyAlignment="1" applyProtection="1">
      <alignment horizontal="center" vertical="top" wrapText="1"/>
    </xf>
    <xf numFmtId="0" fontId="35" fillId="0" borderId="1" xfId="4" applyFont="1" applyBorder="1" applyAlignment="1" applyProtection="1">
      <alignment horizontal="center" vertical="center" wrapText="1"/>
      <protection locked="0"/>
    </xf>
    <xf numFmtId="0" fontId="35" fillId="0" borderId="1" xfId="4" applyFont="1" applyBorder="1" applyAlignment="1" applyProtection="1">
      <alignment vertical="center" wrapText="1"/>
      <protection locked="0"/>
    </xf>
    <xf numFmtId="0" fontId="35" fillId="0" borderId="1" xfId="4" applyFont="1" applyBorder="1" applyAlignment="1" applyProtection="1">
      <alignment horizontal="right" vertical="center" wrapText="1"/>
      <protection locked="0"/>
    </xf>
    <xf numFmtId="0" fontId="35" fillId="0" borderId="7" xfId="4" applyFont="1" applyBorder="1" applyAlignment="1" applyProtection="1">
      <alignment vertical="center" wrapText="1"/>
      <protection locked="0"/>
    </xf>
    <xf numFmtId="49" fontId="35" fillId="0" borderId="1" xfId="4" applyNumberFormat="1" applyFont="1" applyFill="1" applyBorder="1" applyAlignment="1" applyProtection="1">
      <alignment horizontal="right" vertical="center" wrapText="1"/>
      <protection locked="0"/>
    </xf>
    <xf numFmtId="0" fontId="35" fillId="0" borderId="1" xfId="4" applyFont="1" applyFill="1" applyBorder="1" applyAlignment="1" applyProtection="1">
      <alignment horizontal="right" vertical="center" wrapText="1"/>
      <protection locked="0"/>
    </xf>
    <xf numFmtId="0" fontId="8" fillId="2" borderId="8" xfId="2" applyFont="1" applyFill="1" applyBorder="1" applyAlignment="1" applyProtection="1">
      <alignment horizontal="center" vertical="top" wrapText="1"/>
      <protection locked="0"/>
    </xf>
    <xf numFmtId="175" fontId="8" fillId="2" borderId="7" xfId="10" applyNumberFormat="1" applyFont="1" applyFill="1" applyBorder="1" applyProtection="1">
      <protection locked="0"/>
    </xf>
    <xf numFmtId="1" fontId="8" fillId="2" borderId="40" xfId="2" applyNumberFormat="1" applyFont="1" applyFill="1" applyBorder="1" applyAlignment="1" applyProtection="1">
      <alignment horizontal="left" vertical="center" wrapText="1"/>
      <protection locked="0"/>
    </xf>
    <xf numFmtId="49" fontId="8" fillId="2" borderId="1" xfId="2" applyNumberFormat="1" applyFont="1" applyFill="1" applyBorder="1" applyAlignment="1" applyProtection="1">
      <alignment horizontal="left" vertical="top" wrapText="1"/>
      <protection locked="0"/>
    </xf>
    <xf numFmtId="0" fontId="19" fillId="2" borderId="1" xfId="2" applyFont="1" applyFill="1" applyBorder="1" applyAlignment="1" applyProtection="1">
      <alignment horizontal="left" vertical="top" wrapText="1"/>
      <protection locked="0"/>
    </xf>
    <xf numFmtId="0" fontId="8" fillId="2" borderId="1" xfId="2" applyFont="1" applyFill="1" applyBorder="1" applyAlignment="1" applyProtection="1">
      <alignment horizontal="left" vertical="top" wrapText="1"/>
      <protection locked="0"/>
    </xf>
    <xf numFmtId="0" fontId="8" fillId="2" borderId="8" xfId="1" applyFont="1" applyFill="1" applyBorder="1" applyAlignment="1" applyProtection="1">
      <alignment horizontal="left" vertical="top" wrapText="1"/>
      <protection locked="0"/>
    </xf>
    <xf numFmtId="0" fontId="7" fillId="2" borderId="8" xfId="2" applyFont="1" applyFill="1" applyBorder="1" applyAlignment="1" applyProtection="1">
      <alignment horizontal="center" vertical="top" wrapText="1"/>
      <protection locked="0"/>
    </xf>
    <xf numFmtId="175" fontId="7" fillId="2" borderId="7" xfId="10" applyNumberFormat="1" applyFont="1" applyFill="1" applyBorder="1" applyProtection="1">
      <protection locked="0"/>
    </xf>
    <xf numFmtId="1" fontId="7" fillId="2" borderId="40" xfId="2" applyNumberFormat="1" applyFont="1" applyFill="1" applyBorder="1" applyAlignment="1" applyProtection="1">
      <alignment horizontal="left" vertical="center" wrapText="1"/>
      <protection locked="0"/>
    </xf>
    <xf numFmtId="49" fontId="7" fillId="2" borderId="1" xfId="2" applyNumberFormat="1" applyFont="1" applyFill="1" applyBorder="1" applyAlignment="1" applyProtection="1">
      <alignment horizontal="left" vertical="top" wrapText="1"/>
      <protection locked="0"/>
    </xf>
    <xf numFmtId="0" fontId="20" fillId="2" borderId="1" xfId="2" applyFont="1" applyFill="1" applyBorder="1" applyAlignment="1" applyProtection="1">
      <alignment horizontal="left" vertical="top" wrapText="1"/>
      <protection locked="0"/>
    </xf>
    <xf numFmtId="0" fontId="7" fillId="2" borderId="1" xfId="2" applyFont="1" applyFill="1" applyBorder="1" applyAlignment="1" applyProtection="1">
      <alignment horizontal="left" vertical="top" wrapText="1"/>
      <protection locked="0"/>
    </xf>
    <xf numFmtId="0" fontId="7" fillId="2" borderId="8" xfId="1" applyFont="1" applyFill="1" applyBorder="1" applyAlignment="1" applyProtection="1">
      <alignment horizontal="left" vertical="top" wrapText="1"/>
      <protection locked="0"/>
    </xf>
    <xf numFmtId="175" fontId="8" fillId="0" borderId="7" xfId="10" applyNumberFormat="1" applyFont="1" applyFill="1" applyBorder="1" applyProtection="1">
      <protection locked="0"/>
    </xf>
    <xf numFmtId="1" fontId="8" fillId="0" borderId="40" xfId="2" applyNumberFormat="1" applyFont="1" applyFill="1" applyBorder="1" applyAlignment="1" applyProtection="1">
      <alignment horizontal="left" vertical="center" wrapText="1"/>
      <protection locked="0"/>
    </xf>
    <xf numFmtId="49" fontId="8" fillId="0" borderId="1" xfId="2" applyNumberFormat="1" applyFont="1" applyFill="1" applyBorder="1" applyAlignment="1" applyProtection="1">
      <alignment horizontal="left" vertical="top" wrapText="1"/>
      <protection locked="0"/>
    </xf>
    <xf numFmtId="0" fontId="19" fillId="0" borderId="1" xfId="2" applyFont="1" applyFill="1" applyBorder="1" applyAlignment="1" applyProtection="1">
      <alignment horizontal="left" vertical="top" wrapText="1"/>
      <protection locked="0"/>
    </xf>
    <xf numFmtId="0" fontId="8" fillId="0" borderId="1" xfId="2" applyFont="1" applyFill="1" applyBorder="1" applyAlignment="1" applyProtection="1">
      <alignment horizontal="left" vertical="top" wrapText="1"/>
      <protection locked="0"/>
    </xf>
    <xf numFmtId="1" fontId="8" fillId="0" borderId="41" xfId="2" applyNumberFormat="1" applyFont="1" applyFill="1" applyBorder="1" applyAlignment="1" applyProtection="1">
      <alignment horizontal="left" vertical="center" wrapText="1"/>
      <protection locked="0"/>
    </xf>
    <xf numFmtId="1" fontId="8" fillId="0" borderId="42" xfId="2" applyNumberFormat="1" applyFont="1" applyFill="1" applyBorder="1" applyAlignment="1" applyProtection="1">
      <alignment horizontal="left" vertical="center" wrapText="1"/>
      <protection locked="0"/>
    </xf>
    <xf numFmtId="175" fontId="7" fillId="0" borderId="7" xfId="10" applyNumberFormat="1" applyFont="1" applyFill="1" applyBorder="1" applyProtection="1">
      <protection locked="0"/>
    </xf>
    <xf numFmtId="1" fontId="7" fillId="0" borderId="40" xfId="2" applyNumberFormat="1" applyFont="1" applyFill="1" applyBorder="1" applyAlignment="1" applyProtection="1">
      <alignment horizontal="left" vertical="center" wrapText="1"/>
      <protection locked="0"/>
    </xf>
    <xf numFmtId="49" fontId="7" fillId="0" borderId="1" xfId="2" applyNumberFormat="1" applyFont="1" applyFill="1" applyBorder="1" applyAlignment="1" applyProtection="1">
      <alignment horizontal="left" vertical="top" wrapText="1"/>
      <protection locked="0"/>
    </xf>
    <xf numFmtId="0" fontId="20" fillId="0" borderId="1" xfId="2" applyFont="1" applyFill="1" applyBorder="1" applyAlignment="1" applyProtection="1">
      <alignment horizontal="left" vertical="top" wrapText="1"/>
      <protection locked="0"/>
    </xf>
    <xf numFmtId="0" fontId="7" fillId="0" borderId="1" xfId="2" applyFont="1" applyFill="1" applyBorder="1" applyAlignment="1" applyProtection="1">
      <alignment horizontal="left" vertical="top" wrapText="1"/>
      <protection locked="0"/>
    </xf>
    <xf numFmtId="0" fontId="7" fillId="0" borderId="8" xfId="1" applyFont="1" applyFill="1" applyBorder="1" applyAlignment="1" applyProtection="1">
      <alignment horizontal="left" vertical="top" wrapText="1"/>
      <protection locked="0"/>
    </xf>
    <xf numFmtId="0" fontId="7" fillId="0" borderId="0" xfId="1" applyFont="1" applyFill="1" applyAlignment="1" applyProtection="1">
      <alignment vertical="center"/>
      <protection locked="0"/>
    </xf>
    <xf numFmtId="175" fontId="21" fillId="0" borderId="7" xfId="10" applyNumberFormat="1" applyFont="1" applyFill="1" applyBorder="1" applyProtection="1">
      <protection locked="0"/>
    </xf>
    <xf numFmtId="1" fontId="21" fillId="0" borderId="40" xfId="2" applyNumberFormat="1" applyFont="1" applyFill="1" applyBorder="1" applyAlignment="1" applyProtection="1">
      <alignment horizontal="left" vertical="center" wrapText="1"/>
      <protection locked="0"/>
    </xf>
    <xf numFmtId="1" fontId="8" fillId="0" borderId="43" xfId="2" applyNumberFormat="1" applyFont="1" applyFill="1" applyBorder="1" applyAlignment="1" applyProtection="1">
      <alignment horizontal="left" vertical="center" wrapText="1"/>
      <protection locked="0"/>
    </xf>
    <xf numFmtId="0" fontId="20" fillId="0" borderId="1" xfId="1" applyFont="1" applyFill="1" applyBorder="1" applyProtection="1">
      <protection locked="0"/>
    </xf>
    <xf numFmtId="0" fontId="7" fillId="0" borderId="1" xfId="1" applyFont="1" applyFill="1" applyBorder="1" applyAlignment="1" applyProtection="1">
      <alignment horizontal="left"/>
      <protection locked="0"/>
    </xf>
    <xf numFmtId="1" fontId="7" fillId="0" borderId="43" xfId="2" applyNumberFormat="1" applyFont="1" applyFill="1" applyBorder="1" applyAlignment="1" applyProtection="1">
      <alignment horizontal="left" vertical="center" wrapText="1"/>
      <protection locked="0"/>
    </xf>
    <xf numFmtId="1" fontId="8" fillId="0" borderId="44" xfId="2" applyNumberFormat="1" applyFont="1" applyFill="1" applyBorder="1" applyAlignment="1" applyProtection="1">
      <alignment horizontal="left" vertical="center" wrapText="1"/>
      <protection locked="0"/>
    </xf>
    <xf numFmtId="175" fontId="8" fillId="0" borderId="15" xfId="10" applyNumberFormat="1" applyFont="1" applyFill="1" applyBorder="1" applyProtection="1">
      <protection locked="0"/>
    </xf>
    <xf numFmtId="1" fontId="8" fillId="0" borderId="45" xfId="2" applyNumberFormat="1" applyFont="1" applyFill="1" applyBorder="1" applyAlignment="1" applyProtection="1">
      <alignment horizontal="left" vertical="center" wrapText="1"/>
      <protection locked="0"/>
    </xf>
    <xf numFmtId="175" fontId="8" fillId="0" borderId="7" xfId="10" applyNumberFormat="1" applyFont="1" applyFill="1" applyBorder="1" applyAlignment="1" applyProtection="1">
      <alignment horizontal="right"/>
      <protection locked="0"/>
    </xf>
    <xf numFmtId="1" fontId="8" fillId="0" borderId="4" xfId="2" applyNumberFormat="1" applyFont="1" applyFill="1" applyBorder="1" applyAlignment="1" applyProtection="1">
      <alignment horizontal="left" vertical="center" wrapText="1"/>
      <protection locked="0"/>
    </xf>
    <xf numFmtId="175" fontId="7" fillId="0" borderId="7" xfId="10" applyNumberFormat="1" applyFont="1" applyFill="1" applyBorder="1" applyAlignment="1" applyProtection="1">
      <alignment horizontal="right"/>
      <protection locked="0"/>
    </xf>
    <xf numFmtId="1" fontId="7" fillId="0" borderId="4" xfId="2" applyNumberFormat="1" applyFont="1" applyFill="1" applyBorder="1" applyAlignment="1" applyProtection="1">
      <alignment horizontal="left" vertical="center" wrapText="1"/>
      <protection locked="0"/>
    </xf>
    <xf numFmtId="175" fontId="27" fillId="0" borderId="7" xfId="9" applyNumberFormat="1" applyFont="1" applyFill="1" applyBorder="1" applyAlignment="1" applyProtection="1">
      <alignment horizontal="right"/>
      <protection locked="0"/>
    </xf>
    <xf numFmtId="1" fontId="27" fillId="0" borderId="43" xfId="1" applyNumberFormat="1" applyFont="1" applyFill="1" applyBorder="1" applyAlignment="1" applyProtection="1">
      <alignment horizontal="left" vertical="top" wrapText="1"/>
      <protection locked="0"/>
    </xf>
    <xf numFmtId="1" fontId="27" fillId="0" borderId="1" xfId="1" applyNumberFormat="1" applyFont="1" applyFill="1" applyBorder="1" applyAlignment="1" applyProtection="1">
      <alignment horizontal="left" vertical="top" wrapText="1"/>
      <protection locked="0"/>
    </xf>
    <xf numFmtId="0" fontId="27" fillId="0" borderId="1" xfId="1" applyFont="1" applyFill="1" applyBorder="1" applyAlignment="1" applyProtection="1">
      <alignment horizontal="left" vertical="top" wrapText="1"/>
      <protection locked="0"/>
    </xf>
    <xf numFmtId="1" fontId="27" fillId="0" borderId="9" xfId="1" applyNumberFormat="1" applyFont="1" applyFill="1" applyBorder="1" applyAlignment="1" applyProtection="1">
      <alignment horizontal="left" vertical="top" wrapText="1"/>
      <protection locked="0"/>
    </xf>
    <xf numFmtId="1" fontId="27" fillId="0" borderId="1" xfId="1" quotePrefix="1" applyNumberFormat="1" applyFont="1" applyFill="1" applyBorder="1" applyAlignment="1" applyProtection="1">
      <alignment horizontal="left" vertical="top" wrapText="1"/>
      <protection locked="0"/>
    </xf>
    <xf numFmtId="49" fontId="27" fillId="0" borderId="1" xfId="1" applyNumberFormat="1" applyFont="1" applyFill="1" applyBorder="1" applyAlignment="1" applyProtection="1">
      <alignment horizontal="left" vertical="top" wrapText="1"/>
      <protection locked="0"/>
    </xf>
    <xf numFmtId="1" fontId="27" fillId="0" borderId="46" xfId="1" applyNumberFormat="1" applyFont="1" applyFill="1" applyBorder="1" applyAlignment="1" applyProtection="1">
      <alignment horizontal="left" vertical="top" wrapText="1"/>
      <protection locked="0"/>
    </xf>
    <xf numFmtId="49" fontId="27" fillId="0" borderId="15" xfId="1" applyNumberFormat="1" applyFont="1" applyFill="1" applyBorder="1" applyAlignment="1" applyProtection="1">
      <alignment horizontal="left" vertical="top" wrapText="1"/>
      <protection locked="0"/>
    </xf>
    <xf numFmtId="0" fontId="27" fillId="0" borderId="5" xfId="1" applyFont="1" applyFill="1" applyBorder="1" applyAlignment="1" applyProtection="1">
      <alignment horizontal="left" vertical="top" wrapText="1"/>
      <protection locked="0"/>
    </xf>
    <xf numFmtId="1" fontId="27" fillId="0" borderId="8" xfId="1" applyNumberFormat="1" applyFont="1" applyFill="1" applyBorder="1" applyAlignment="1" applyProtection="1">
      <alignment horizontal="left" vertical="top" wrapText="1"/>
      <protection locked="0"/>
    </xf>
    <xf numFmtId="0" fontId="27" fillId="0" borderId="8" xfId="1" applyFont="1" applyFill="1" applyBorder="1" applyAlignment="1" applyProtection="1">
      <alignment horizontal="left" vertical="top" wrapText="1"/>
      <protection locked="0"/>
    </xf>
    <xf numFmtId="0" fontId="27" fillId="0" borderId="9" xfId="1" applyFont="1" applyFill="1" applyBorder="1" applyAlignment="1" applyProtection="1">
      <alignment horizontal="left" vertical="top" wrapText="1"/>
      <protection locked="0"/>
    </xf>
    <xf numFmtId="175" fontId="7" fillId="0" borderId="4" xfId="9" applyNumberFormat="1" applyFont="1" applyFill="1" applyBorder="1" applyAlignment="1" applyProtection="1">
      <alignment horizontal="right"/>
      <protection locked="0"/>
    </xf>
    <xf numFmtId="1" fontId="7" fillId="0" borderId="9" xfId="1" applyNumberFormat="1" applyFont="1" applyFill="1" applyBorder="1" applyAlignment="1" applyProtection="1">
      <alignment horizontal="left" vertical="top" wrapText="1"/>
      <protection locked="0"/>
    </xf>
    <xf numFmtId="49" fontId="7" fillId="0" borderId="9" xfId="1" applyNumberFormat="1" applyFont="1" applyFill="1" applyBorder="1" applyAlignment="1" applyProtection="1">
      <alignment horizontal="left" vertical="top" wrapText="1"/>
      <protection locked="0"/>
    </xf>
    <xf numFmtId="0" fontId="7" fillId="0" borderId="9" xfId="1" applyFont="1" applyFill="1" applyBorder="1" applyAlignment="1" applyProtection="1">
      <alignment horizontal="left" vertical="top" wrapText="1"/>
      <protection locked="0"/>
    </xf>
    <xf numFmtId="1" fontId="7" fillId="0" borderId="4" xfId="9" applyNumberFormat="1" applyFont="1" applyFill="1" applyBorder="1" applyAlignment="1" applyProtection="1">
      <alignment horizontal="right"/>
      <protection locked="0"/>
    </xf>
    <xf numFmtId="0" fontId="27" fillId="0" borderId="46" xfId="1" applyFont="1" applyFill="1" applyBorder="1" applyAlignment="1" applyProtection="1">
      <alignment horizontal="left" vertical="top" wrapText="1"/>
      <protection locked="0"/>
    </xf>
    <xf numFmtId="1" fontId="7" fillId="0" borderId="0" xfId="9" applyNumberFormat="1" applyFont="1" applyFill="1" applyBorder="1" applyAlignment="1" applyProtection="1">
      <alignment horizontal="right"/>
      <protection locked="0"/>
    </xf>
    <xf numFmtId="1" fontId="7" fillId="0" borderId="1" xfId="9" applyNumberFormat="1" applyFont="1" applyFill="1" applyBorder="1" applyAlignment="1" applyProtection="1">
      <alignment horizontal="right"/>
      <protection locked="0"/>
    </xf>
    <xf numFmtId="49" fontId="7" fillId="0" borderId="47" xfId="1" applyNumberFormat="1" applyFont="1" applyFill="1" applyBorder="1" applyAlignment="1" applyProtection="1">
      <alignment horizontal="left" vertical="top" wrapText="1"/>
      <protection locked="0"/>
    </xf>
    <xf numFmtId="1" fontId="17" fillId="0" borderId="1" xfId="1" applyNumberFormat="1" applyFont="1" applyFill="1" applyBorder="1" applyAlignment="1" applyProtection="1">
      <alignment horizontal="left" vertical="top" wrapText="1"/>
      <protection locked="0"/>
    </xf>
    <xf numFmtId="1" fontId="27" fillId="0" borderId="40" xfId="1" applyNumberFormat="1" applyFont="1" applyFill="1" applyBorder="1" applyAlignment="1" applyProtection="1">
      <alignment horizontal="left" vertical="top" wrapText="1"/>
      <protection locked="0"/>
    </xf>
    <xf numFmtId="0" fontId="7" fillId="0" borderId="1" xfId="1" applyFont="1" applyFill="1" applyBorder="1" applyAlignment="1" applyProtection="1">
      <alignment horizontal="left" vertical="top" wrapText="1"/>
      <protection locked="0"/>
    </xf>
    <xf numFmtId="1" fontId="7" fillId="0" borderId="1" xfId="10" applyNumberFormat="1" applyFont="1" applyFill="1" applyBorder="1" applyAlignment="1" applyProtection="1">
      <alignment horizontal="right"/>
      <protection locked="0"/>
    </xf>
    <xf numFmtId="1" fontId="7" fillId="0" borderId="4" xfId="10" applyNumberFormat="1" applyFont="1" applyFill="1" applyBorder="1" applyAlignment="1" applyProtection="1">
      <alignment horizontal="right"/>
      <protection locked="0"/>
    </xf>
    <xf numFmtId="0" fontId="27" fillId="0" borderId="4" xfId="1" applyFont="1" applyFill="1" applyBorder="1" applyAlignment="1" applyProtection="1">
      <alignment horizontal="left" vertical="top" wrapText="1"/>
      <protection locked="0"/>
    </xf>
    <xf numFmtId="0" fontId="7" fillId="0" borderId="7" xfId="1" applyFont="1" applyFill="1" applyBorder="1" applyAlignment="1" applyProtection="1">
      <alignment horizontal="left" vertical="top" wrapText="1"/>
      <protection locked="0"/>
    </xf>
    <xf numFmtId="175" fontId="7" fillId="0" borderId="4" xfId="10" applyNumberFormat="1" applyFont="1" applyFill="1" applyBorder="1" applyAlignment="1" applyProtection="1">
      <alignment horizontal="right"/>
      <protection locked="0"/>
    </xf>
    <xf numFmtId="1" fontId="8" fillId="0" borderId="40" xfId="1" applyNumberFormat="1" applyFont="1" applyFill="1" applyBorder="1" applyAlignment="1" applyProtection="1">
      <alignment horizontal="left" vertical="top" wrapText="1"/>
      <protection locked="0"/>
    </xf>
    <xf numFmtId="1" fontId="8" fillId="0" borderId="1" xfId="1" applyNumberFormat="1" applyFont="1" applyFill="1" applyBorder="1" applyAlignment="1" applyProtection="1">
      <alignment horizontal="left" vertical="top" wrapText="1"/>
      <protection locked="0"/>
    </xf>
    <xf numFmtId="0" fontId="8" fillId="0" borderId="4" xfId="1" applyFont="1" applyFill="1" applyBorder="1" applyAlignment="1" applyProtection="1">
      <alignment horizontal="left" vertical="top" wrapText="1"/>
      <protection locked="0"/>
    </xf>
    <xf numFmtId="0" fontId="8" fillId="0" borderId="1" xfId="1" applyFont="1" applyFill="1" applyBorder="1" applyAlignment="1" applyProtection="1">
      <alignment horizontal="left" vertical="top" wrapText="1"/>
      <protection locked="0"/>
    </xf>
    <xf numFmtId="0" fontId="8" fillId="0" borderId="7" xfId="1" applyFont="1" applyFill="1" applyBorder="1" applyAlignment="1" applyProtection="1">
      <alignment horizontal="left" vertical="top" wrapText="1"/>
      <protection locked="0"/>
    </xf>
    <xf numFmtId="0" fontId="35" fillId="2" borderId="1" xfId="4" applyFont="1" applyFill="1" applyBorder="1" applyAlignment="1" applyProtection="1">
      <alignment vertical="center" wrapText="1"/>
      <protection locked="0"/>
    </xf>
    <xf numFmtId="0" fontId="35" fillId="2" borderId="1" xfId="4" applyFont="1" applyFill="1" applyBorder="1" applyAlignment="1" applyProtection="1">
      <alignment horizontal="right" vertical="center" wrapText="1"/>
      <protection locked="0"/>
    </xf>
    <xf numFmtId="0" fontId="35" fillId="2" borderId="7" xfId="4" applyFont="1" applyFill="1" applyBorder="1" applyAlignment="1" applyProtection="1">
      <alignment vertical="center" wrapText="1"/>
      <protection locked="0"/>
    </xf>
    <xf numFmtId="49" fontId="35" fillId="2" borderId="1" xfId="4" applyNumberFormat="1" applyFont="1" applyFill="1" applyBorder="1" applyAlignment="1" applyProtection="1">
      <alignment horizontal="right" vertical="center" wrapText="1"/>
      <protection locked="0"/>
    </xf>
    <xf numFmtId="49" fontId="7" fillId="0" borderId="1" xfId="15" applyNumberFormat="1" applyFont="1" applyFill="1" applyBorder="1" applyAlignment="1" applyProtection="1">
      <alignment horizontal="left" vertical="center" wrapText="1" indent="1"/>
    </xf>
    <xf numFmtId="3" fontId="7" fillId="2" borderId="1" xfId="15" applyNumberFormat="1" applyFont="1" applyFill="1" applyBorder="1" applyAlignment="1" applyProtection="1">
      <alignment horizontal="center" vertical="center" wrapText="1"/>
      <protection locked="0"/>
    </xf>
    <xf numFmtId="49" fontId="7" fillId="2" borderId="1" xfId="15" applyNumberFormat="1" applyFont="1" applyFill="1" applyBorder="1" applyAlignment="1" applyProtection="1">
      <alignment horizontal="left" vertical="center" wrapText="1" indent="1"/>
    </xf>
    <xf numFmtId="0" fontId="7" fillId="7" borderId="0" xfId="0" applyFont="1" applyFill="1" applyProtection="1">
      <protection locked="0"/>
    </xf>
    <xf numFmtId="175" fontId="7" fillId="0" borderId="1" xfId="10" applyNumberFormat="1" applyFont="1" applyFill="1" applyBorder="1" applyAlignment="1" applyProtection="1">
      <alignment horizontal="right"/>
      <protection locked="0"/>
    </xf>
    <xf numFmtId="1" fontId="8" fillId="0" borderId="4" xfId="1" applyNumberFormat="1" applyFont="1" applyFill="1" applyBorder="1" applyAlignment="1" applyProtection="1">
      <alignment horizontal="left" vertical="top" wrapText="1"/>
      <protection locked="0"/>
    </xf>
    <xf numFmtId="0" fontId="35" fillId="0" borderId="0" xfId="4" applyFont="1" applyBorder="1" applyAlignment="1" applyProtection="1">
      <alignment horizontal="center" vertical="center" wrapText="1"/>
      <protection locked="0"/>
    </xf>
    <xf numFmtId="0" fontId="35" fillId="0" borderId="0" xfId="4" applyFont="1" applyBorder="1" applyAlignment="1" applyProtection="1">
      <alignment vertical="center" wrapText="1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Protection="1">
      <protection locked="0"/>
    </xf>
    <xf numFmtId="175" fontId="7" fillId="0" borderId="0" xfId="10" applyNumberFormat="1" applyFont="1" applyFill="1" applyBorder="1" applyAlignment="1" applyProtection="1">
      <alignment horizontal="right"/>
      <protection locked="0"/>
    </xf>
    <xf numFmtId="1" fontId="8" fillId="0" borderId="15" xfId="1" applyNumberFormat="1" applyFont="1" applyFill="1" applyBorder="1" applyAlignment="1" applyProtection="1">
      <alignment horizontal="left" vertical="top" wrapText="1"/>
      <protection locked="0"/>
    </xf>
    <xf numFmtId="0" fontId="1" fillId="0" borderId="1" xfId="3" applyFill="1" applyBorder="1" applyProtection="1">
      <protection locked="0"/>
    </xf>
    <xf numFmtId="1" fontId="7" fillId="0" borderId="4" xfId="1" applyNumberFormat="1" applyFont="1" applyFill="1" applyBorder="1" applyAlignment="1" applyProtection="1">
      <alignment horizontal="left" vertical="top" wrapText="1"/>
      <protection locked="0"/>
    </xf>
    <xf numFmtId="1" fontId="7" fillId="0" borderId="1" xfId="1" applyNumberFormat="1" applyFont="1" applyFill="1" applyBorder="1" applyAlignment="1" applyProtection="1">
      <alignment horizontal="left" vertical="top" wrapText="1"/>
      <protection locked="0"/>
    </xf>
    <xf numFmtId="0" fontId="24" fillId="2" borderId="1" xfId="4" applyFont="1" applyFill="1" applyBorder="1" applyAlignment="1" applyProtection="1">
      <alignment vertical="center" wrapText="1"/>
      <protection locked="0"/>
    </xf>
    <xf numFmtId="0" fontId="10" fillId="8" borderId="1" xfId="15" applyFont="1" applyFill="1" applyBorder="1" applyAlignment="1" applyProtection="1">
      <alignment horizontal="left" vertical="center" wrapText="1" indent="1"/>
    </xf>
    <xf numFmtId="0" fontId="10" fillId="0" borderId="1" xfId="1" applyFont="1" applyFill="1" applyBorder="1" applyAlignment="1" applyProtection="1">
      <alignment horizontal="right" vertical="top"/>
      <protection locked="0"/>
    </xf>
    <xf numFmtId="0" fontId="10" fillId="3" borderId="1" xfId="1" applyFont="1" applyFill="1" applyBorder="1" applyAlignment="1" applyProtection="1">
      <alignment horizontal="right" vertical="top"/>
    </xf>
    <xf numFmtId="0" fontId="35" fillId="0" borderId="1" xfId="4" applyFont="1" applyFill="1" applyBorder="1" applyAlignment="1" applyProtection="1">
      <alignment vertical="center" wrapText="1"/>
      <protection locked="0"/>
    </xf>
    <xf numFmtId="0" fontId="24" fillId="0" borderId="1" xfId="4" applyFont="1" applyFill="1" applyBorder="1" applyAlignment="1" applyProtection="1">
      <alignment vertical="center" wrapText="1"/>
      <protection locked="0"/>
    </xf>
    <xf numFmtId="174" fontId="10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1" xfId="3" applyFont="1" applyBorder="1" applyProtection="1">
      <protection locked="0"/>
    </xf>
    <xf numFmtId="0" fontId="1" fillId="9" borderId="0" xfId="3" applyFill="1" applyProtection="1">
      <protection locked="0"/>
    </xf>
    <xf numFmtId="0" fontId="7" fillId="2" borderId="1" xfId="0" applyFont="1" applyFill="1" applyBorder="1" applyProtection="1">
      <protection locked="0"/>
    </xf>
    <xf numFmtId="0" fontId="8" fillId="0" borderId="48" xfId="2" applyFont="1" applyFill="1" applyBorder="1" applyAlignment="1" applyProtection="1">
      <alignment horizontal="center" vertical="top" wrapText="1"/>
      <protection locked="0"/>
    </xf>
    <xf numFmtId="1" fontId="8" fillId="0" borderId="0" xfId="1" applyNumberFormat="1" applyFont="1" applyFill="1" applyBorder="1" applyAlignment="1" applyProtection="1">
      <alignment horizontal="left" vertical="top" wrapText="1"/>
      <protection locked="0"/>
    </xf>
    <xf numFmtId="0" fontId="8" fillId="0" borderId="0" xfId="1" applyFont="1" applyFill="1" applyBorder="1" applyAlignment="1" applyProtection="1">
      <alignment horizontal="left" vertical="top" wrapText="1"/>
      <protection locked="0"/>
    </xf>
    <xf numFmtId="0" fontId="8" fillId="0" borderId="15" xfId="1" applyFont="1" applyFill="1" applyBorder="1" applyAlignment="1" applyProtection="1">
      <alignment horizontal="left" vertical="top" wrapText="1"/>
      <protection locked="0"/>
    </xf>
    <xf numFmtId="0" fontId="8" fillId="0" borderId="13" xfId="1" applyFont="1" applyFill="1" applyBorder="1" applyAlignment="1" applyProtection="1">
      <alignment horizontal="left" vertical="top" wrapText="1"/>
      <protection locked="0"/>
    </xf>
    <xf numFmtId="175" fontId="7" fillId="0" borderId="15" xfId="10" applyNumberFormat="1" applyFont="1" applyFill="1" applyBorder="1" applyAlignment="1" applyProtection="1">
      <alignment horizontal="right"/>
      <protection locked="0"/>
    </xf>
    <xf numFmtId="0" fontId="8" fillId="0" borderId="6" xfId="1" applyFont="1" applyFill="1" applyBorder="1" applyAlignment="1" applyProtection="1">
      <alignment horizontal="center" vertical="top" wrapText="1"/>
      <protection locked="0"/>
    </xf>
    <xf numFmtId="0" fontId="9" fillId="0" borderId="49" xfId="1" applyFont="1" applyFill="1" applyBorder="1" applyAlignment="1" applyProtection="1">
      <alignment horizontal="left" vertical="top" wrapText="1"/>
      <protection locked="0"/>
    </xf>
    <xf numFmtId="1" fontId="8" fillId="0" borderId="13" xfId="1" applyNumberFormat="1" applyFont="1" applyFill="1" applyBorder="1" applyAlignment="1" applyProtection="1">
      <alignment horizontal="left" vertical="top" wrapText="1"/>
      <protection locked="0"/>
    </xf>
    <xf numFmtId="0" fontId="23" fillId="0" borderId="13" xfId="1" applyFont="1" applyFill="1" applyBorder="1" applyAlignment="1" applyProtection="1">
      <alignment horizontal="left" vertical="top" wrapText="1"/>
      <protection locked="0"/>
    </xf>
    <xf numFmtId="0" fontId="8" fillId="0" borderId="1" xfId="2" applyFont="1" applyFill="1" applyBorder="1" applyAlignment="1" applyProtection="1">
      <alignment horizontal="center" vertical="top" wrapText="1"/>
      <protection locked="0"/>
    </xf>
    <xf numFmtId="0" fontId="31" fillId="0" borderId="50" xfId="11" applyFont="1" applyFill="1" applyBorder="1" applyAlignment="1" applyProtection="1">
      <alignment horizontal="center" vertical="center"/>
      <protection locked="0"/>
    </xf>
    <xf numFmtId="14" fontId="31" fillId="0" borderId="7" xfId="11" applyNumberFormat="1" applyFont="1" applyFill="1" applyBorder="1" applyAlignment="1" applyProtection="1">
      <alignment vertical="center" wrapText="1"/>
      <protection locked="0"/>
    </xf>
    <xf numFmtId="0" fontId="31" fillId="0" borderId="7" xfId="11" applyFont="1" applyFill="1" applyBorder="1" applyAlignment="1" applyProtection="1">
      <alignment vertical="center" wrapText="1"/>
      <protection locked="0"/>
    </xf>
    <xf numFmtId="0" fontId="31" fillId="0" borderId="51" xfId="11" applyFont="1" applyFill="1" applyBorder="1" applyAlignment="1" applyProtection="1">
      <alignment horizontal="right" vertical="center"/>
      <protection locked="0"/>
    </xf>
    <xf numFmtId="0" fontId="31" fillId="0" borderId="23" xfId="11" applyFont="1" applyFill="1" applyBorder="1" applyAlignment="1" applyProtection="1">
      <alignment vertical="center" wrapText="1"/>
      <protection locked="0"/>
    </xf>
    <xf numFmtId="49" fontId="31" fillId="0" borderId="1" xfId="11" applyNumberFormat="1" applyFont="1" applyFill="1" applyBorder="1" applyAlignment="1" applyProtection="1">
      <alignment vertical="center"/>
      <protection locked="0"/>
    </xf>
    <xf numFmtId="49" fontId="31" fillId="0" borderId="7" xfId="11" applyNumberFormat="1" applyFont="1" applyFill="1" applyBorder="1" applyAlignment="1" applyProtection="1">
      <alignment vertical="center"/>
      <protection locked="0"/>
    </xf>
    <xf numFmtId="0" fontId="31" fillId="0" borderId="50" xfId="11" applyFont="1" applyFill="1" applyBorder="1" applyAlignment="1" applyProtection="1">
      <alignment vertical="center" wrapText="1"/>
      <protection locked="0"/>
    </xf>
    <xf numFmtId="0" fontId="31" fillId="0" borderId="23" xfId="11" applyFont="1" applyFill="1" applyBorder="1" applyAlignment="1" applyProtection="1">
      <alignment horizontal="center" vertical="center"/>
      <protection locked="0"/>
    </xf>
    <xf numFmtId="14" fontId="31" fillId="0" borderId="7" xfId="11" applyNumberFormat="1" applyFont="1" applyFill="1" applyBorder="1" applyAlignment="1" applyProtection="1">
      <alignment horizontal="right" vertical="center" wrapText="1"/>
      <protection locked="0"/>
    </xf>
    <xf numFmtId="0" fontId="31" fillId="0" borderId="3" xfId="11" applyFont="1" applyFill="1" applyBorder="1" applyAlignment="1" applyProtection="1">
      <alignment vertical="center"/>
      <protection locked="0"/>
    </xf>
    <xf numFmtId="3" fontId="0" fillId="2" borderId="0" xfId="0" applyNumberFormat="1" applyFill="1"/>
    <xf numFmtId="3" fontId="10" fillId="0" borderId="1" xfId="15" applyNumberFormat="1" applyFont="1" applyFill="1" applyBorder="1" applyAlignment="1" applyProtection="1">
      <alignment horizontal="center" vertical="center" wrapText="1"/>
      <protection locked="0"/>
    </xf>
    <xf numFmtId="14" fontId="29" fillId="2" borderId="0" xfId="11" applyNumberFormat="1" applyFont="1" applyFill="1" applyBorder="1" applyAlignment="1" applyProtection="1">
      <alignment horizontal="center" vertical="center"/>
    </xf>
    <xf numFmtId="0" fontId="27" fillId="2" borderId="0" xfId="11" applyFont="1" applyFill="1" applyBorder="1" applyAlignment="1" applyProtection="1">
      <alignment horizontal="left" vertical="center" wrapText="1"/>
      <protection locked="0"/>
    </xf>
    <xf numFmtId="0" fontId="32" fillId="5" borderId="33" xfId="11" applyFont="1" applyFill="1" applyBorder="1" applyAlignment="1" applyProtection="1">
      <alignment horizontal="center" vertical="center"/>
    </xf>
    <xf numFmtId="0" fontId="32" fillId="5" borderId="26" xfId="11" applyFont="1" applyFill="1" applyBorder="1" applyAlignment="1" applyProtection="1">
      <alignment horizontal="center" vertical="center"/>
    </xf>
    <xf numFmtId="0" fontId="32" fillId="5" borderId="31" xfId="11" applyFont="1" applyFill="1" applyBorder="1" applyAlignment="1" applyProtection="1">
      <alignment horizontal="center" vertical="center"/>
    </xf>
    <xf numFmtId="14" fontId="29" fillId="2" borderId="45" xfId="11" applyNumberFormat="1" applyFont="1" applyFill="1" applyBorder="1" applyAlignment="1" applyProtection="1">
      <alignment horizontal="center" vertical="center" wrapText="1"/>
    </xf>
    <xf numFmtId="14" fontId="29" fillId="2" borderId="0" xfId="11" applyNumberFormat="1" applyFont="1" applyFill="1" applyBorder="1" applyAlignment="1" applyProtection="1">
      <alignment horizontal="center" vertical="center" wrapText="1"/>
    </xf>
    <xf numFmtId="14" fontId="29" fillId="2" borderId="0" xfId="11" applyNumberFormat="1" applyFont="1" applyFill="1" applyBorder="1" applyAlignment="1" applyProtection="1">
      <alignment horizontal="left" vertical="center" wrapText="1"/>
    </xf>
    <xf numFmtId="14" fontId="7" fillId="0" borderId="0" xfId="15" applyNumberFormat="1" applyFont="1" applyFill="1" applyBorder="1" applyAlignment="1" applyProtection="1">
      <alignment horizontal="center" vertical="center"/>
    </xf>
    <xf numFmtId="0" fontId="7" fillId="0" borderId="0" xfId="15" applyFont="1" applyFill="1" applyBorder="1" applyAlignment="1" applyProtection="1">
      <alignment horizontal="center" vertical="center"/>
    </xf>
    <xf numFmtId="0" fontId="7" fillId="3" borderId="0" xfId="15" applyFont="1" applyFill="1" applyAlignment="1" applyProtection="1">
      <alignment horizontal="center" vertical="center"/>
    </xf>
    <xf numFmtId="0" fontId="7" fillId="2" borderId="0" xfId="15" applyFont="1" applyFill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center" vertical="center"/>
      <protection locked="0"/>
    </xf>
    <xf numFmtId="14" fontId="29" fillId="2" borderId="0" xfId="12" applyNumberFormat="1" applyFont="1" applyFill="1" applyBorder="1" applyAlignment="1" applyProtection="1">
      <alignment horizontal="center" vertical="center"/>
    </xf>
    <xf numFmtId="0" fontId="10" fillId="3" borderId="0" xfId="0" applyFont="1" applyFill="1" applyAlignment="1" applyProtection="1">
      <alignment horizontal="left" vertical="center"/>
    </xf>
    <xf numFmtId="14" fontId="29" fillId="2" borderId="0" xfId="12" applyNumberFormat="1" applyFont="1" applyFill="1" applyBorder="1" applyAlignment="1" applyProtection="1">
      <alignment horizontal="left" vertical="center" wrapText="1"/>
    </xf>
    <xf numFmtId="14" fontId="29" fillId="2" borderId="45" xfId="12" applyNumberFormat="1" applyFont="1" applyFill="1" applyBorder="1" applyAlignment="1" applyProtection="1">
      <alignment horizontal="center" vertical="center"/>
    </xf>
    <xf numFmtId="14" fontId="29" fillId="2" borderId="45" xfId="12" applyNumberFormat="1" applyFont="1" applyFill="1" applyBorder="1" applyAlignment="1" applyProtection="1">
      <alignment horizontal="center" vertical="center" wrapText="1"/>
    </xf>
    <xf numFmtId="14" fontId="29" fillId="2" borderId="0" xfId="12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7" fillId="3" borderId="0" xfId="15" applyFont="1" applyFill="1" applyAlignment="1" applyProtection="1">
      <alignment horizontal="right" vertical="center"/>
    </xf>
    <xf numFmtId="0" fontId="27" fillId="3" borderId="1" xfId="4" applyFont="1" applyFill="1" applyBorder="1" applyAlignment="1" applyProtection="1">
      <alignment horizontal="center" vertical="center" wrapText="1"/>
    </xf>
    <xf numFmtId="0" fontId="7" fillId="3" borderId="0" xfId="15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/>
      <protection locked="0"/>
    </xf>
  </cellXfs>
  <cellStyles count="16">
    <cellStyle name="Normal" xfId="0" builtinId="0"/>
    <cellStyle name="Normal 2" xfId="1"/>
    <cellStyle name="Normal 2 3" xfId="2"/>
    <cellStyle name="Normal 3" xfId="3"/>
    <cellStyle name="Normal 4" xfId="4"/>
    <cellStyle name="Normal 5" xfId="5"/>
    <cellStyle name="Normal 5 2" xfId="6"/>
    <cellStyle name="Normal 5 2 2" xfId="7"/>
    <cellStyle name="Normal 5 2 2 2" xfId="8"/>
    <cellStyle name="Normal 5 2 3" xfId="9"/>
    <cellStyle name="Normal 5 2 3 2" xfId="10"/>
    <cellStyle name="Normal 5 3" xfId="11"/>
    <cellStyle name="Normal 5 3 2" xfId="12"/>
    <cellStyle name="Normal 6" xfId="13"/>
    <cellStyle name="Normal 7" xfId="14"/>
    <cellStyle name="Normal_FORMEBI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47</xdr:row>
      <xdr:rowOff>171450</xdr:rowOff>
    </xdr:from>
    <xdr:to>
      <xdr:col>2</xdr:col>
      <xdr:colOff>1495425</xdr:colOff>
      <xdr:row>47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47</xdr:row>
      <xdr:rowOff>152400</xdr:rowOff>
    </xdr:from>
    <xdr:to>
      <xdr:col>7</xdr:col>
      <xdr:colOff>9525</xdr:colOff>
      <xdr:row>47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41"/>
  <sheetViews>
    <sheetView showGridLines="0" view="pageBreakPreview" zoomScale="80" zoomScaleSheetLayoutView="80" workbookViewId="0">
      <selection activeCell="N6" sqref="N6"/>
    </sheetView>
  </sheetViews>
  <sheetFormatPr defaultRowHeight="15"/>
  <cols>
    <col min="1" max="1" width="6.28515625" style="279" bestFit="1" customWidth="1"/>
    <col min="2" max="2" width="13.140625" style="279" customWidth="1"/>
    <col min="3" max="3" width="17.85546875" style="279" customWidth="1"/>
    <col min="4" max="4" width="15.140625" style="279" customWidth="1"/>
    <col min="5" max="5" width="24.5703125" style="279" customWidth="1"/>
    <col min="6" max="6" width="19.140625" style="280" customWidth="1"/>
    <col min="7" max="7" width="23.85546875" style="280" customWidth="1"/>
    <col min="8" max="8" width="19.140625" style="280" customWidth="1"/>
    <col min="9" max="9" width="16.42578125" style="279" bestFit="1" customWidth="1"/>
    <col min="10" max="10" width="17.42578125" style="279" customWidth="1"/>
    <col min="11" max="11" width="13.140625" style="279" bestFit="1" customWidth="1"/>
    <col min="12" max="12" width="21" style="279" customWidth="1"/>
    <col min="13" max="16384" width="9.140625" style="279"/>
  </cols>
  <sheetData>
    <row r="1" spans="1:12" s="290" customFormat="1">
      <c r="A1" s="354" t="s">
        <v>295</v>
      </c>
      <c r="B1" s="339"/>
      <c r="C1" s="339"/>
      <c r="D1" s="339"/>
      <c r="E1" s="340"/>
      <c r="F1" s="334"/>
      <c r="G1" s="340"/>
      <c r="H1" s="353"/>
      <c r="I1" s="339"/>
      <c r="J1" s="340"/>
      <c r="K1" s="340"/>
      <c r="L1" s="352" t="s">
        <v>97</v>
      </c>
    </row>
    <row r="2" spans="1:12" s="290" customFormat="1">
      <c r="A2" s="351" t="s">
        <v>128</v>
      </c>
      <c r="B2" s="339"/>
      <c r="C2" s="339"/>
      <c r="D2" s="339"/>
      <c r="E2" s="340"/>
      <c r="F2" s="334"/>
      <c r="G2" s="340"/>
      <c r="H2" s="350"/>
      <c r="I2" s="339"/>
      <c r="J2" s="340"/>
      <c r="K2" s="340"/>
      <c r="L2" s="349" t="s">
        <v>1880</v>
      </c>
    </row>
    <row r="3" spans="1:12" s="290" customFormat="1">
      <c r="A3" s="348"/>
      <c r="B3" s="339"/>
      <c r="C3" s="347"/>
      <c r="D3" s="346"/>
      <c r="E3" s="340"/>
      <c r="F3" s="345"/>
      <c r="G3" s="340"/>
      <c r="H3" s="340"/>
      <c r="I3" s="334"/>
      <c r="J3" s="339"/>
      <c r="K3" s="339"/>
      <c r="L3" s="338"/>
    </row>
    <row r="4" spans="1:12" s="290" customFormat="1">
      <c r="A4" s="380" t="s">
        <v>262</v>
      </c>
      <c r="B4" s="334"/>
      <c r="C4" s="334"/>
      <c r="D4" s="382" t="s">
        <v>479</v>
      </c>
      <c r="E4" s="372"/>
      <c r="F4" s="289"/>
      <c r="G4" s="282"/>
      <c r="H4" s="373"/>
      <c r="I4" s="372"/>
      <c r="J4" s="374"/>
      <c r="K4" s="282"/>
      <c r="L4" s="375"/>
    </row>
    <row r="5" spans="1:12" s="290" customFormat="1" ht="15.75" thickBot="1">
      <c r="A5" s="344"/>
      <c r="B5" s="340"/>
      <c r="C5" s="343"/>
      <c r="D5" s="342"/>
      <c r="E5" s="340"/>
      <c r="F5" s="341"/>
      <c r="G5" s="341"/>
      <c r="H5" s="341"/>
      <c r="I5" s="340"/>
      <c r="J5" s="339"/>
      <c r="K5" s="339"/>
      <c r="L5" s="338"/>
    </row>
    <row r="6" spans="1:12" ht="15.75" thickBot="1">
      <c r="A6" s="337"/>
      <c r="B6" s="336"/>
      <c r="C6" s="335"/>
      <c r="D6" s="335"/>
      <c r="E6" s="335"/>
      <c r="F6" s="334"/>
      <c r="G6" s="334"/>
      <c r="H6" s="334"/>
      <c r="I6" s="533" t="s">
        <v>441</v>
      </c>
      <c r="J6" s="534"/>
      <c r="K6" s="535"/>
      <c r="L6" s="333"/>
    </row>
    <row r="7" spans="1:12" s="321" customFormat="1" ht="51.75" thickBot="1">
      <c r="A7" s="332" t="s">
        <v>64</v>
      </c>
      <c r="B7" s="331" t="s">
        <v>129</v>
      </c>
      <c r="C7" s="331" t="s">
        <v>440</v>
      </c>
      <c r="D7" s="330" t="s">
        <v>268</v>
      </c>
      <c r="E7" s="329" t="s">
        <v>439</v>
      </c>
      <c r="F7" s="328" t="s">
        <v>438</v>
      </c>
      <c r="G7" s="327" t="s">
        <v>216</v>
      </c>
      <c r="H7" s="326" t="s">
        <v>213</v>
      </c>
      <c r="I7" s="325" t="s">
        <v>437</v>
      </c>
      <c r="J7" s="324" t="s">
        <v>265</v>
      </c>
      <c r="K7" s="323" t="s">
        <v>217</v>
      </c>
      <c r="L7" s="322" t="s">
        <v>218</v>
      </c>
    </row>
    <row r="8" spans="1:12" s="315" customFormat="1" ht="15.75" thickBot="1">
      <c r="A8" s="319">
        <v>1</v>
      </c>
      <c r="B8" s="318">
        <v>2</v>
      </c>
      <c r="C8" s="320">
        <v>3</v>
      </c>
      <c r="D8" s="320">
        <v>4</v>
      </c>
      <c r="E8" s="319">
        <v>5</v>
      </c>
      <c r="F8" s="318">
        <v>6</v>
      </c>
      <c r="G8" s="320">
        <v>7</v>
      </c>
      <c r="H8" s="318">
        <v>8</v>
      </c>
      <c r="I8" s="319">
        <v>9</v>
      </c>
      <c r="J8" s="318">
        <v>10</v>
      </c>
      <c r="K8" s="317">
        <v>11</v>
      </c>
      <c r="L8" s="316">
        <v>12</v>
      </c>
    </row>
    <row r="9" spans="1:12" ht="25.5">
      <c r="A9" s="518">
        <v>1</v>
      </c>
      <c r="B9" s="519">
        <v>42613</v>
      </c>
      <c r="C9" s="520" t="s">
        <v>1716</v>
      </c>
      <c r="D9" s="521">
        <v>10000</v>
      </c>
      <c r="E9" s="522" t="s">
        <v>1886</v>
      </c>
      <c r="F9" s="523" t="s">
        <v>1887</v>
      </c>
      <c r="G9" s="524" t="s">
        <v>1888</v>
      </c>
      <c r="H9" s="524" t="s">
        <v>1720</v>
      </c>
      <c r="I9" s="525"/>
      <c r="J9" s="314"/>
      <c r="K9" s="313"/>
      <c r="L9" s="312"/>
    </row>
    <row r="10" spans="1:12" ht="25.5">
      <c r="A10" s="526">
        <v>2</v>
      </c>
      <c r="B10" s="527">
        <v>42627</v>
      </c>
      <c r="C10" s="520" t="s">
        <v>1716</v>
      </c>
      <c r="D10" s="528">
        <v>2000</v>
      </c>
      <c r="E10" s="522" t="s">
        <v>1816</v>
      </c>
      <c r="F10" s="523" t="s">
        <v>1817</v>
      </c>
      <c r="G10" s="524" t="s">
        <v>1818</v>
      </c>
      <c r="H10" s="524" t="s">
        <v>1720</v>
      </c>
      <c r="I10" s="522"/>
      <c r="J10" s="304"/>
      <c r="K10" s="303"/>
      <c r="L10" s="302"/>
    </row>
    <row r="11" spans="1:12" ht="25.5">
      <c r="A11" s="526">
        <v>3</v>
      </c>
      <c r="B11" s="519">
        <v>42621</v>
      </c>
      <c r="C11" s="520" t="s">
        <v>1716</v>
      </c>
      <c r="D11" s="528">
        <v>25000</v>
      </c>
      <c r="E11" s="525" t="s">
        <v>1895</v>
      </c>
      <c r="F11" s="523" t="s">
        <v>1894</v>
      </c>
      <c r="G11" s="524" t="s">
        <v>1893</v>
      </c>
      <c r="H11" s="524" t="s">
        <v>1720</v>
      </c>
      <c r="I11" s="522"/>
      <c r="J11" s="304"/>
      <c r="K11" s="303"/>
      <c r="L11" s="302"/>
    </row>
    <row r="12" spans="1:12" ht="25.5">
      <c r="A12" s="526">
        <v>4</v>
      </c>
      <c r="B12" s="519">
        <v>42618</v>
      </c>
      <c r="C12" s="520" t="s">
        <v>1716</v>
      </c>
      <c r="D12" s="528">
        <v>4000</v>
      </c>
      <c r="E12" s="522" t="s">
        <v>1889</v>
      </c>
      <c r="F12" s="523" t="s">
        <v>1890</v>
      </c>
      <c r="G12" s="523" t="s">
        <v>1892</v>
      </c>
      <c r="H12" s="524" t="s">
        <v>1891</v>
      </c>
      <c r="I12" s="522"/>
      <c r="J12" s="304"/>
      <c r="K12" s="303"/>
      <c r="L12" s="302"/>
    </row>
    <row r="13" spans="1:12" ht="25.5">
      <c r="A13" s="526">
        <v>5</v>
      </c>
      <c r="B13" s="519">
        <v>42625</v>
      </c>
      <c r="C13" s="520" t="s">
        <v>1716</v>
      </c>
      <c r="D13" s="528">
        <v>2200</v>
      </c>
      <c r="E13" s="522" t="s">
        <v>1889</v>
      </c>
      <c r="F13" s="523" t="s">
        <v>1890</v>
      </c>
      <c r="G13" s="523" t="s">
        <v>1892</v>
      </c>
      <c r="H13" s="524" t="s">
        <v>1891</v>
      </c>
      <c r="I13" s="522"/>
      <c r="J13" s="304"/>
      <c r="K13" s="303"/>
      <c r="L13" s="302"/>
    </row>
    <row r="14" spans="1:12" ht="25.5">
      <c r="A14" s="526">
        <v>6</v>
      </c>
      <c r="B14" s="519">
        <v>42628</v>
      </c>
      <c r="C14" s="520" t="s">
        <v>1716</v>
      </c>
      <c r="D14" s="528">
        <v>3000</v>
      </c>
      <c r="E14" s="522" t="s">
        <v>1898</v>
      </c>
      <c r="F14" s="523" t="s">
        <v>1896</v>
      </c>
      <c r="G14" s="524" t="s">
        <v>1897</v>
      </c>
      <c r="H14" s="524" t="s">
        <v>1720</v>
      </c>
      <c r="I14" s="522"/>
      <c r="J14" s="304"/>
      <c r="K14" s="303"/>
      <c r="L14" s="302"/>
    </row>
    <row r="15" spans="1:12" ht="93.75" customHeight="1">
      <c r="A15" s="526">
        <v>7</v>
      </c>
      <c r="B15" s="519">
        <v>42614</v>
      </c>
      <c r="C15" s="520" t="s">
        <v>1849</v>
      </c>
      <c r="D15" s="528">
        <v>600</v>
      </c>
      <c r="E15" s="522" t="s">
        <v>1906</v>
      </c>
      <c r="F15" s="523" t="s">
        <v>1907</v>
      </c>
      <c r="G15" s="523"/>
      <c r="H15" s="523"/>
      <c r="I15" s="522" t="s">
        <v>1908</v>
      </c>
      <c r="J15" s="304"/>
      <c r="K15" s="303"/>
      <c r="L15" s="302"/>
    </row>
    <row r="16" spans="1:12" ht="88.5" customHeight="1">
      <c r="A16" s="526">
        <v>8</v>
      </c>
      <c r="B16" s="519">
        <v>42614</v>
      </c>
      <c r="C16" s="520" t="s">
        <v>1849</v>
      </c>
      <c r="D16" s="528">
        <v>400</v>
      </c>
      <c r="E16" s="522" t="s">
        <v>1905</v>
      </c>
      <c r="F16" s="523" t="s">
        <v>1904</v>
      </c>
      <c r="G16" s="523"/>
      <c r="H16" s="523"/>
      <c r="I16" s="522" t="s">
        <v>1903</v>
      </c>
      <c r="J16" s="304"/>
      <c r="K16" s="303"/>
      <c r="L16" s="302"/>
    </row>
    <row r="17" spans="1:12" ht="55.5" customHeight="1">
      <c r="A17" s="526">
        <v>9</v>
      </c>
      <c r="B17" s="519">
        <v>42614</v>
      </c>
      <c r="C17" s="520" t="s">
        <v>1849</v>
      </c>
      <c r="D17" s="528">
        <v>700</v>
      </c>
      <c r="E17" s="522" t="s">
        <v>1901</v>
      </c>
      <c r="F17" s="523" t="s">
        <v>1902</v>
      </c>
      <c r="G17" s="523"/>
      <c r="H17" s="523"/>
      <c r="I17" s="522" t="s">
        <v>1900</v>
      </c>
      <c r="J17" s="304"/>
      <c r="K17" s="303"/>
      <c r="L17" s="302"/>
    </row>
    <row r="18" spans="1:12">
      <c r="A18" s="311">
        <v>10</v>
      </c>
      <c r="B18" s="310"/>
      <c r="C18" s="309"/>
      <c r="D18" s="308"/>
      <c r="E18" s="307"/>
      <c r="F18" s="306"/>
      <c r="G18" s="306"/>
      <c r="H18" s="306"/>
      <c r="I18" s="305"/>
      <c r="J18" s="304"/>
      <c r="K18" s="303"/>
      <c r="L18" s="302"/>
    </row>
    <row r="19" spans="1:12" ht="15.75" thickBot="1">
      <c r="A19" s="301" t="s">
        <v>264</v>
      </c>
      <c r="B19" s="300"/>
      <c r="C19" s="299"/>
      <c r="D19" s="298"/>
      <c r="E19" s="297"/>
      <c r="F19" s="296"/>
      <c r="G19" s="296"/>
      <c r="H19" s="296"/>
      <c r="I19" s="295"/>
      <c r="J19" s="294"/>
      <c r="K19" s="293"/>
      <c r="L19" s="292"/>
    </row>
    <row r="20" spans="1:12">
      <c r="A20" s="282"/>
      <c r="B20" s="283"/>
      <c r="C20" s="282"/>
      <c r="D20" s="283"/>
      <c r="E20" s="282"/>
      <c r="F20" s="283"/>
      <c r="G20" s="282"/>
      <c r="H20" s="283"/>
      <c r="I20" s="282"/>
      <c r="J20" s="283"/>
      <c r="K20" s="282"/>
      <c r="L20" s="283"/>
    </row>
    <row r="21" spans="1:12">
      <c r="A21" s="282"/>
      <c r="B21" s="289"/>
      <c r="C21" s="282"/>
      <c r="D21" s="289"/>
      <c r="E21" s="282"/>
      <c r="F21" s="289"/>
      <c r="G21" s="282"/>
      <c r="H21" s="289"/>
      <c r="I21" s="282"/>
      <c r="J21" s="289"/>
      <c r="K21" s="282"/>
      <c r="L21" s="289"/>
    </row>
    <row r="22" spans="1:12" s="290" customFormat="1">
      <c r="A22" s="532" t="s">
        <v>409</v>
      </c>
      <c r="B22" s="532"/>
      <c r="C22" s="532"/>
      <c r="D22" s="532"/>
      <c r="E22" s="532"/>
      <c r="F22" s="532"/>
      <c r="G22" s="532"/>
      <c r="H22" s="532"/>
      <c r="I22" s="532"/>
      <c r="J22" s="532"/>
      <c r="K22" s="532"/>
      <c r="L22" s="532"/>
    </row>
    <row r="23" spans="1:12" s="291" customFormat="1" ht="12.75">
      <c r="A23" s="532" t="s">
        <v>436</v>
      </c>
      <c r="B23" s="532"/>
      <c r="C23" s="532"/>
      <c r="D23" s="532"/>
      <c r="E23" s="532"/>
      <c r="F23" s="532"/>
      <c r="G23" s="532"/>
      <c r="H23" s="532"/>
      <c r="I23" s="532"/>
      <c r="J23" s="532"/>
      <c r="K23" s="532"/>
      <c r="L23" s="532"/>
    </row>
    <row r="24" spans="1:12" s="291" customFormat="1" ht="12.75">
      <c r="A24" s="532"/>
      <c r="B24" s="532"/>
      <c r="C24" s="532"/>
      <c r="D24" s="532"/>
      <c r="E24" s="532"/>
      <c r="F24" s="532"/>
      <c r="G24" s="532"/>
      <c r="H24" s="532"/>
      <c r="I24" s="532"/>
      <c r="J24" s="532"/>
      <c r="K24" s="532"/>
      <c r="L24" s="532"/>
    </row>
    <row r="25" spans="1:12" s="290" customFormat="1">
      <c r="A25" s="532" t="s">
        <v>435</v>
      </c>
      <c r="B25" s="532"/>
      <c r="C25" s="532"/>
      <c r="D25" s="532"/>
      <c r="E25" s="532"/>
      <c r="F25" s="532"/>
      <c r="G25" s="532"/>
      <c r="H25" s="532"/>
      <c r="I25" s="532"/>
      <c r="J25" s="532"/>
      <c r="K25" s="532"/>
      <c r="L25" s="532"/>
    </row>
    <row r="26" spans="1:12" s="290" customFormat="1">
      <c r="A26" s="532"/>
      <c r="B26" s="532"/>
      <c r="C26" s="532"/>
      <c r="D26" s="532"/>
      <c r="E26" s="532"/>
      <c r="F26" s="532"/>
      <c r="G26" s="532"/>
      <c r="H26" s="532"/>
      <c r="I26" s="532"/>
      <c r="J26" s="532"/>
      <c r="K26" s="532"/>
      <c r="L26" s="532"/>
    </row>
    <row r="27" spans="1:12" s="290" customFormat="1">
      <c r="A27" s="532" t="s">
        <v>434</v>
      </c>
      <c r="B27" s="532"/>
      <c r="C27" s="532"/>
      <c r="D27" s="532"/>
      <c r="E27" s="532"/>
      <c r="F27" s="532"/>
      <c r="G27" s="532"/>
      <c r="H27" s="532"/>
      <c r="I27" s="532"/>
      <c r="J27" s="532"/>
      <c r="K27" s="532"/>
      <c r="L27" s="532"/>
    </row>
    <row r="28" spans="1:12" s="290" customFormat="1">
      <c r="A28" s="282"/>
      <c r="B28" s="283"/>
      <c r="C28" s="282"/>
      <c r="D28" s="283"/>
      <c r="E28" s="282"/>
      <c r="F28" s="283"/>
      <c r="G28" s="282"/>
      <c r="H28" s="283"/>
      <c r="I28" s="282"/>
      <c r="J28" s="283"/>
      <c r="K28" s="282"/>
      <c r="L28" s="283"/>
    </row>
    <row r="29" spans="1:12" s="290" customFormat="1">
      <c r="A29" s="282"/>
      <c r="B29" s="289"/>
      <c r="C29" s="282"/>
      <c r="D29" s="289"/>
      <c r="E29" s="282"/>
      <c r="F29" s="289"/>
      <c r="G29" s="282"/>
      <c r="H29" s="289"/>
      <c r="I29" s="282"/>
      <c r="J29" s="289"/>
      <c r="K29" s="282"/>
      <c r="L29" s="289"/>
    </row>
    <row r="30" spans="1:12" s="290" customFormat="1">
      <c r="A30" s="282"/>
      <c r="B30" s="283"/>
      <c r="C30" s="282"/>
      <c r="D30" s="283"/>
      <c r="E30" s="282"/>
      <c r="F30" s="283"/>
      <c r="G30" s="282"/>
      <c r="H30" s="283"/>
      <c r="I30" s="282"/>
      <c r="J30" s="283"/>
      <c r="K30" s="282"/>
      <c r="L30" s="283"/>
    </row>
    <row r="31" spans="1:12">
      <c r="A31" s="282"/>
      <c r="B31" s="289"/>
      <c r="C31" s="282"/>
      <c r="D31" s="289"/>
      <c r="E31" s="282"/>
      <c r="F31" s="289"/>
      <c r="G31" s="282"/>
      <c r="H31" s="289"/>
      <c r="I31" s="282"/>
      <c r="J31" s="289"/>
      <c r="K31" s="282"/>
      <c r="L31" s="289"/>
    </row>
    <row r="32" spans="1:12" s="284" customFormat="1">
      <c r="A32" s="538" t="s">
        <v>96</v>
      </c>
      <c r="B32" s="538"/>
      <c r="C32" s="283"/>
      <c r="D32" s="282"/>
      <c r="E32" s="283"/>
      <c r="F32" s="283"/>
      <c r="G32" s="282"/>
      <c r="H32" s="283"/>
      <c r="I32" s="283"/>
      <c r="J32" s="282"/>
      <c r="K32" s="283"/>
      <c r="L32" s="282"/>
    </row>
    <row r="33" spans="1:12" s="284" customFormat="1">
      <c r="A33" s="283"/>
      <c r="B33" s="282"/>
      <c r="C33" s="287"/>
      <c r="D33" s="288"/>
      <c r="E33" s="287"/>
      <c r="F33" s="283"/>
      <c r="G33" s="282"/>
      <c r="H33" s="286"/>
      <c r="I33" s="283"/>
      <c r="J33" s="282"/>
      <c r="K33" s="283"/>
      <c r="L33" s="282"/>
    </row>
    <row r="34" spans="1:12" s="284" customFormat="1" ht="15" customHeight="1">
      <c r="A34" s="283"/>
      <c r="B34" s="282"/>
      <c r="C34" s="531" t="s">
        <v>256</v>
      </c>
      <c r="D34" s="531"/>
      <c r="E34" s="531"/>
      <c r="F34" s="283"/>
      <c r="G34" s="282"/>
      <c r="H34" s="536" t="s">
        <v>433</v>
      </c>
      <c r="I34" s="285"/>
      <c r="J34" s="282"/>
      <c r="K34" s="283"/>
      <c r="L34" s="282"/>
    </row>
    <row r="35" spans="1:12" s="284" customFormat="1">
      <c r="A35" s="283"/>
      <c r="B35" s="282"/>
      <c r="C35" s="283"/>
      <c r="D35" s="282"/>
      <c r="E35" s="283"/>
      <c r="F35" s="283"/>
      <c r="G35" s="282"/>
      <c r="H35" s="537"/>
      <c r="I35" s="285"/>
      <c r="J35" s="282"/>
      <c r="K35" s="283"/>
      <c r="L35" s="282"/>
    </row>
    <row r="36" spans="1:12" s="281" customFormat="1">
      <c r="A36" s="283"/>
      <c r="B36" s="282"/>
      <c r="C36" s="531" t="s">
        <v>127</v>
      </c>
      <c r="D36" s="531"/>
      <c r="E36" s="531"/>
      <c r="F36" s="283"/>
      <c r="G36" s="282"/>
      <c r="H36" s="283"/>
      <c r="I36" s="283"/>
      <c r="J36" s="282"/>
      <c r="K36" s="283"/>
      <c r="L36" s="282"/>
    </row>
    <row r="37" spans="1:12" s="281" customFormat="1">
      <c r="E37" s="279"/>
    </row>
    <row r="38" spans="1:12" s="281" customFormat="1">
      <c r="E38" s="279"/>
    </row>
    <row r="39" spans="1:12" s="281" customFormat="1">
      <c r="E39" s="279"/>
    </row>
    <row r="40" spans="1:12" s="281" customFormat="1">
      <c r="E40" s="279"/>
    </row>
    <row r="41" spans="1:12" s="281" customFormat="1"/>
  </sheetData>
  <mergeCells count="9">
    <mergeCell ref="C36:E36"/>
    <mergeCell ref="A23:L24"/>
    <mergeCell ref="A25:L26"/>
    <mergeCell ref="A27:L27"/>
    <mergeCell ref="I6:K6"/>
    <mergeCell ref="H34:H35"/>
    <mergeCell ref="A32:B32"/>
    <mergeCell ref="A22:L22"/>
    <mergeCell ref="C34:E34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19"/>
  </dataValidations>
  <printOptions gridLines="1"/>
  <pageMargins left="0.11810804899387577" right="0.11810804899387577" top="0.354329615048119" bottom="0.354329615048119" header="0.31496062992125984" footer="0.31496062992125984"/>
  <pageSetup scale="6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2:O39"/>
  <sheetViews>
    <sheetView view="pageBreakPreview" topLeftCell="A21" zoomScale="80" zoomScaleSheetLayoutView="80" workbookViewId="0">
      <selection activeCell="O24" sqref="O24"/>
    </sheetView>
  </sheetViews>
  <sheetFormatPr defaultRowHeight="12.75"/>
  <cols>
    <col min="1" max="1" width="5.42578125" style="184" customWidth="1"/>
    <col min="2" max="2" width="27.5703125" style="184" customWidth="1"/>
    <col min="3" max="3" width="19.28515625" style="184" customWidth="1"/>
    <col min="4" max="4" width="16.85546875" style="184" customWidth="1"/>
    <col min="5" max="5" width="13.140625" style="184" customWidth="1"/>
    <col min="6" max="6" width="17" style="184" customWidth="1"/>
    <col min="7" max="7" width="13.7109375" style="184" customWidth="1"/>
    <col min="8" max="8" width="19.42578125" style="184" bestFit="1" customWidth="1"/>
    <col min="9" max="9" width="18.5703125" style="184" bestFit="1" customWidth="1"/>
    <col min="10" max="10" width="16.7109375" style="184" customWidth="1"/>
    <col min="11" max="11" width="17.7109375" style="184" customWidth="1"/>
    <col min="12" max="12" width="12.85546875" style="184" customWidth="1"/>
    <col min="13" max="16384" width="9.140625" style="184"/>
  </cols>
  <sheetData>
    <row r="2" spans="1:12" ht="15">
      <c r="A2" s="545" t="s">
        <v>448</v>
      </c>
      <c r="B2" s="545"/>
      <c r="C2" s="545"/>
      <c r="D2" s="545"/>
      <c r="E2" s="357"/>
      <c r="F2" s="78"/>
      <c r="G2" s="78"/>
      <c r="H2" s="78"/>
      <c r="I2" s="78"/>
      <c r="J2" s="277"/>
      <c r="K2" s="278"/>
      <c r="L2" s="278" t="s">
        <v>97</v>
      </c>
    </row>
    <row r="3" spans="1:12" ht="15">
      <c r="A3" s="77" t="s">
        <v>128</v>
      </c>
      <c r="B3" s="75"/>
      <c r="C3" s="78"/>
      <c r="D3" s="78"/>
      <c r="E3" s="78"/>
      <c r="F3" s="78"/>
      <c r="G3" s="78"/>
      <c r="H3" s="78"/>
      <c r="I3" s="78"/>
      <c r="J3" s="277"/>
      <c r="K3" s="539" t="s">
        <v>1880</v>
      </c>
      <c r="L3" s="540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277"/>
      <c r="K4" s="277"/>
      <c r="L4" s="277"/>
    </row>
    <row r="5" spans="1:12" ht="15">
      <c r="A5" s="78" t="s">
        <v>262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'ფორმა N1'!D4</f>
        <v>მპგ თავისუფალი დემოკრატები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276"/>
      <c r="B8" s="276"/>
      <c r="C8" s="276"/>
      <c r="D8" s="276"/>
      <c r="E8" s="276"/>
      <c r="F8" s="276"/>
      <c r="G8" s="276"/>
      <c r="H8" s="276"/>
      <c r="I8" s="276"/>
      <c r="J8" s="79"/>
      <c r="K8" s="79"/>
      <c r="L8" s="79"/>
    </row>
    <row r="9" spans="1:12" ht="45">
      <c r="A9" s="91" t="s">
        <v>64</v>
      </c>
      <c r="B9" s="91" t="s">
        <v>449</v>
      </c>
      <c r="C9" s="91" t="s">
        <v>450</v>
      </c>
      <c r="D9" s="91" t="s">
        <v>451</v>
      </c>
      <c r="E9" s="91" t="s">
        <v>452</v>
      </c>
      <c r="F9" s="91" t="s">
        <v>453</v>
      </c>
      <c r="G9" s="91" t="s">
        <v>454</v>
      </c>
      <c r="H9" s="91" t="s">
        <v>455</v>
      </c>
      <c r="I9" s="91" t="s">
        <v>456</v>
      </c>
      <c r="J9" s="91" t="s">
        <v>457</v>
      </c>
      <c r="K9" s="91" t="s">
        <v>458</v>
      </c>
      <c r="L9" s="91" t="s">
        <v>306</v>
      </c>
    </row>
    <row r="10" spans="1:12" ht="75">
      <c r="A10" s="99">
        <v>2</v>
      </c>
      <c r="B10" s="358" t="s">
        <v>1934</v>
      </c>
      <c r="C10" s="99" t="s">
        <v>1938</v>
      </c>
      <c r="D10" s="99">
        <v>405034190</v>
      </c>
      <c r="E10" s="99" t="s">
        <v>479</v>
      </c>
      <c r="F10" s="99">
        <v>37.61</v>
      </c>
      <c r="G10" s="99"/>
      <c r="H10" s="99" t="s">
        <v>479</v>
      </c>
      <c r="I10" s="99" t="s">
        <v>1937</v>
      </c>
      <c r="J10" s="4">
        <f t="shared" ref="J10:J19" si="0">K10/F10</f>
        <v>496.92023398032433</v>
      </c>
      <c r="K10" s="530">
        <v>18689.169999999998</v>
      </c>
      <c r="L10" s="99"/>
    </row>
    <row r="11" spans="1:12" ht="85.5" customHeight="1">
      <c r="A11" s="99">
        <v>3</v>
      </c>
      <c r="B11" s="358" t="s">
        <v>1934</v>
      </c>
      <c r="C11" s="99" t="s">
        <v>1939</v>
      </c>
      <c r="D11" s="99">
        <v>219995600</v>
      </c>
      <c r="E11" s="99" t="s">
        <v>479</v>
      </c>
      <c r="F11" s="88">
        <v>33.299999999999997</v>
      </c>
      <c r="G11" s="99"/>
      <c r="H11" s="99" t="s">
        <v>479</v>
      </c>
      <c r="I11" s="99" t="s">
        <v>1937</v>
      </c>
      <c r="J11" s="4">
        <f t="shared" si="0"/>
        <v>780.00000000000011</v>
      </c>
      <c r="K11" s="530">
        <v>25974</v>
      </c>
      <c r="L11" s="99"/>
    </row>
    <row r="12" spans="1:12" ht="80.25" customHeight="1">
      <c r="A12" s="99">
        <v>4</v>
      </c>
      <c r="B12" s="358" t="s">
        <v>1934</v>
      </c>
      <c r="C12" s="88" t="s">
        <v>1940</v>
      </c>
      <c r="D12" s="88">
        <v>216335838</v>
      </c>
      <c r="E12" s="99" t="s">
        <v>479</v>
      </c>
      <c r="F12" s="88">
        <v>6</v>
      </c>
      <c r="G12" s="88"/>
      <c r="H12" s="99" t="s">
        <v>479</v>
      </c>
      <c r="I12" s="99" t="s">
        <v>1937</v>
      </c>
      <c r="J12" s="4">
        <f t="shared" si="0"/>
        <v>944</v>
      </c>
      <c r="K12" s="530">
        <v>5664</v>
      </c>
      <c r="L12" s="88"/>
    </row>
    <row r="13" spans="1:12" ht="96" customHeight="1">
      <c r="A13" s="99">
        <v>5</v>
      </c>
      <c r="B13" s="358" t="s">
        <v>1934</v>
      </c>
      <c r="C13" s="88" t="s">
        <v>1941</v>
      </c>
      <c r="D13" s="88">
        <v>204405811</v>
      </c>
      <c r="E13" s="99" t="s">
        <v>479</v>
      </c>
      <c r="F13" s="88">
        <v>9.6</v>
      </c>
      <c r="G13" s="88"/>
      <c r="H13" s="99" t="s">
        <v>479</v>
      </c>
      <c r="I13" s="99" t="s">
        <v>1937</v>
      </c>
      <c r="J13" s="4">
        <f t="shared" si="0"/>
        <v>300</v>
      </c>
      <c r="K13" s="530">
        <v>2880</v>
      </c>
      <c r="L13" s="88"/>
    </row>
    <row r="14" spans="1:12" ht="89.25" customHeight="1">
      <c r="A14" s="99">
        <v>6</v>
      </c>
      <c r="B14" s="358" t="s">
        <v>1934</v>
      </c>
      <c r="C14" s="99" t="s">
        <v>1936</v>
      </c>
      <c r="D14" s="99">
        <v>240885654</v>
      </c>
      <c r="E14" s="99" t="s">
        <v>479</v>
      </c>
      <c r="F14" s="88">
        <v>33.6</v>
      </c>
      <c r="G14" s="88"/>
      <c r="H14" s="99" t="s">
        <v>479</v>
      </c>
      <c r="I14" s="99" t="s">
        <v>1937</v>
      </c>
      <c r="J14" s="4">
        <f t="shared" si="0"/>
        <v>677.5</v>
      </c>
      <c r="K14" s="530">
        <v>22764</v>
      </c>
      <c r="L14" s="88"/>
    </row>
    <row r="15" spans="1:12" ht="74.25" customHeight="1">
      <c r="A15" s="99">
        <v>7</v>
      </c>
      <c r="B15" s="358" t="s">
        <v>1934</v>
      </c>
      <c r="C15" s="88" t="s">
        <v>1942</v>
      </c>
      <c r="D15" s="88">
        <v>243861111</v>
      </c>
      <c r="E15" s="99" t="s">
        <v>479</v>
      </c>
      <c r="F15" s="88">
        <v>28.5</v>
      </c>
      <c r="G15" s="88"/>
      <c r="H15" s="99" t="s">
        <v>479</v>
      </c>
      <c r="I15" s="99" t="s">
        <v>1937</v>
      </c>
      <c r="J15" s="4">
        <f t="shared" si="0"/>
        <v>800</v>
      </c>
      <c r="K15" s="530">
        <v>22800</v>
      </c>
      <c r="L15" s="88"/>
    </row>
    <row r="16" spans="1:12" ht="75" customHeight="1">
      <c r="A16" s="99">
        <v>8</v>
      </c>
      <c r="B16" s="358" t="s">
        <v>1934</v>
      </c>
      <c r="C16" s="88" t="s">
        <v>1943</v>
      </c>
      <c r="D16" s="88">
        <v>231191974</v>
      </c>
      <c r="E16" s="99" t="s">
        <v>479</v>
      </c>
      <c r="F16" s="88">
        <v>10.5</v>
      </c>
      <c r="G16" s="88"/>
      <c r="H16" s="99" t="s">
        <v>479</v>
      </c>
      <c r="I16" s="99" t="s">
        <v>1937</v>
      </c>
      <c r="J16" s="4">
        <f t="shared" si="0"/>
        <v>450</v>
      </c>
      <c r="K16" s="530">
        <v>4725</v>
      </c>
      <c r="L16" s="88"/>
    </row>
    <row r="17" spans="1:15" ht="80.25" customHeight="1">
      <c r="A17" s="99">
        <v>9</v>
      </c>
      <c r="B17" s="358" t="s">
        <v>1934</v>
      </c>
      <c r="C17" s="88" t="s">
        <v>1944</v>
      </c>
      <c r="D17" s="88">
        <v>203842823</v>
      </c>
      <c r="E17" s="99" t="s">
        <v>479</v>
      </c>
      <c r="F17" s="88">
        <v>8.66</v>
      </c>
      <c r="G17" s="88"/>
      <c r="H17" s="99" t="s">
        <v>479</v>
      </c>
      <c r="I17" s="99" t="s">
        <v>1937</v>
      </c>
      <c r="J17" s="4">
        <f t="shared" si="0"/>
        <v>1013.8568129330254</v>
      </c>
      <c r="K17" s="530">
        <v>8780</v>
      </c>
      <c r="L17" s="88"/>
    </row>
    <row r="18" spans="1:15" ht="78" customHeight="1">
      <c r="A18" s="99">
        <v>10</v>
      </c>
      <c r="B18" s="358" t="s">
        <v>1934</v>
      </c>
      <c r="C18" s="88" t="s">
        <v>1945</v>
      </c>
      <c r="D18" s="88">
        <v>212678093</v>
      </c>
      <c r="E18" s="99" t="s">
        <v>479</v>
      </c>
      <c r="F18" s="88">
        <v>5.4</v>
      </c>
      <c r="G18" s="88"/>
      <c r="H18" s="99" t="s">
        <v>479</v>
      </c>
      <c r="I18" s="99" t="s">
        <v>1937</v>
      </c>
      <c r="J18" s="4">
        <f t="shared" si="0"/>
        <v>944</v>
      </c>
      <c r="K18" s="530">
        <v>5097.6000000000004</v>
      </c>
      <c r="L18" s="88"/>
    </row>
    <row r="19" spans="1:15" ht="63" customHeight="1">
      <c r="A19" s="99">
        <v>11</v>
      </c>
      <c r="B19" s="358" t="s">
        <v>1934</v>
      </c>
      <c r="C19" s="88" t="s">
        <v>1946</v>
      </c>
      <c r="D19" s="88">
        <v>215599323</v>
      </c>
      <c r="E19" s="99" t="s">
        <v>479</v>
      </c>
      <c r="F19" s="88">
        <v>7.5</v>
      </c>
      <c r="G19" s="88"/>
      <c r="H19" s="99" t="s">
        <v>479</v>
      </c>
      <c r="I19" s="99" t="s">
        <v>1937</v>
      </c>
      <c r="J19" s="4">
        <f t="shared" si="0"/>
        <v>350</v>
      </c>
      <c r="K19" s="530">
        <v>2625</v>
      </c>
      <c r="L19" s="88"/>
    </row>
    <row r="20" spans="1:15" ht="63" customHeight="1">
      <c r="A20" s="99">
        <v>12</v>
      </c>
      <c r="B20" s="358" t="s">
        <v>1947</v>
      </c>
      <c r="C20" s="88" t="s">
        <v>1948</v>
      </c>
      <c r="D20" s="88">
        <v>405157100</v>
      </c>
      <c r="E20" s="99" t="s">
        <v>479</v>
      </c>
      <c r="F20" s="88"/>
      <c r="G20" s="88"/>
      <c r="H20" s="99" t="s">
        <v>479</v>
      </c>
      <c r="I20" s="88"/>
      <c r="J20" s="4"/>
      <c r="K20" s="530">
        <v>20000</v>
      </c>
      <c r="L20" s="88" t="s">
        <v>1949</v>
      </c>
    </row>
    <row r="21" spans="1:15" ht="120.75" customHeight="1">
      <c r="A21" s="99">
        <v>13</v>
      </c>
      <c r="B21" s="358" t="s">
        <v>1950</v>
      </c>
      <c r="C21" s="88" t="s">
        <v>1948</v>
      </c>
      <c r="D21" s="88">
        <v>405157100</v>
      </c>
      <c r="E21" s="99" t="s">
        <v>479</v>
      </c>
      <c r="F21" s="88"/>
      <c r="G21" s="88"/>
      <c r="H21" s="99" t="s">
        <v>479</v>
      </c>
      <c r="I21" s="88"/>
      <c r="J21" s="4"/>
      <c r="K21" s="530">
        <v>10000</v>
      </c>
      <c r="L21" s="88" t="s">
        <v>1949</v>
      </c>
    </row>
    <row r="22" spans="1:15" ht="81" customHeight="1">
      <c r="A22" s="99">
        <v>14</v>
      </c>
      <c r="B22" s="358" t="s">
        <v>1935</v>
      </c>
      <c r="C22" s="88" t="s">
        <v>1936</v>
      </c>
      <c r="D22" s="88">
        <v>240885654</v>
      </c>
      <c r="E22" s="99" t="s">
        <v>479</v>
      </c>
      <c r="F22" s="88">
        <v>88</v>
      </c>
      <c r="G22" s="88"/>
      <c r="H22" s="99" t="s">
        <v>479</v>
      </c>
      <c r="I22" s="88"/>
      <c r="J22" s="4">
        <f>K22/F22</f>
        <v>85</v>
      </c>
      <c r="K22" s="530">
        <v>7480</v>
      </c>
      <c r="L22" s="88" t="s">
        <v>1949</v>
      </c>
    </row>
    <row r="23" spans="1:15" ht="102" customHeight="1">
      <c r="A23" s="99">
        <v>15</v>
      </c>
      <c r="B23" s="358" t="s">
        <v>343</v>
      </c>
      <c r="C23" s="88" t="s">
        <v>1951</v>
      </c>
      <c r="D23" s="88">
        <v>205287526</v>
      </c>
      <c r="E23" s="99" t="s">
        <v>479</v>
      </c>
      <c r="F23" s="88"/>
      <c r="G23" s="88"/>
      <c r="H23" s="99" t="s">
        <v>479</v>
      </c>
      <c r="I23" s="88"/>
      <c r="J23" s="4"/>
      <c r="K23" s="4">
        <v>25000</v>
      </c>
      <c r="L23" s="88" t="s">
        <v>1952</v>
      </c>
    </row>
    <row r="24" spans="1:15" ht="92.25" customHeight="1">
      <c r="A24" s="99">
        <v>16</v>
      </c>
      <c r="B24" s="358" t="s">
        <v>1953</v>
      </c>
      <c r="C24" s="88" t="s">
        <v>1718</v>
      </c>
      <c r="D24" s="88">
        <v>404379294</v>
      </c>
      <c r="E24" s="99" t="s">
        <v>479</v>
      </c>
      <c r="F24" s="88">
        <v>120500</v>
      </c>
      <c r="G24" s="88"/>
      <c r="H24" s="99" t="s">
        <v>479</v>
      </c>
      <c r="I24" s="88"/>
      <c r="J24" s="4"/>
      <c r="K24" s="4">
        <v>11606</v>
      </c>
      <c r="L24" s="88" t="s">
        <v>1954</v>
      </c>
    </row>
    <row r="25" spans="1:15" ht="40.5" customHeight="1">
      <c r="A25" s="99">
        <v>17</v>
      </c>
      <c r="B25" s="358" t="s">
        <v>1953</v>
      </c>
      <c r="C25" s="88" t="s">
        <v>1718</v>
      </c>
      <c r="D25" s="88">
        <v>404379294</v>
      </c>
      <c r="E25" s="99" t="s">
        <v>479</v>
      </c>
      <c r="F25" s="88">
        <v>68000</v>
      </c>
      <c r="G25" s="88"/>
      <c r="H25" s="99" t="s">
        <v>479</v>
      </c>
      <c r="I25" s="88"/>
      <c r="J25" s="4"/>
      <c r="K25" s="4">
        <v>21292</v>
      </c>
      <c r="L25" s="88" t="s">
        <v>1955</v>
      </c>
    </row>
    <row r="26" spans="1:15" ht="15">
      <c r="A26" s="88"/>
      <c r="B26" s="358"/>
      <c r="C26" s="100"/>
      <c r="D26" s="100"/>
      <c r="E26" s="100"/>
      <c r="F26" s="100"/>
      <c r="G26" s="88"/>
      <c r="H26" s="88"/>
      <c r="I26" s="88"/>
      <c r="J26" s="88" t="s">
        <v>459</v>
      </c>
      <c r="K26" s="87">
        <f>SUM(K10:K25)</f>
        <v>215376.77000000002</v>
      </c>
      <c r="L26" s="88"/>
    </row>
    <row r="27" spans="1:15" ht="15">
      <c r="A27" s="223"/>
      <c r="B27" s="223"/>
      <c r="C27" s="223"/>
      <c r="D27" s="223"/>
      <c r="E27" s="223"/>
      <c r="F27" s="223"/>
      <c r="G27" s="223"/>
      <c r="H27" s="223"/>
      <c r="I27" s="223"/>
      <c r="J27" s="223"/>
      <c r="K27" s="183"/>
    </row>
    <row r="28" spans="1:15" ht="15">
      <c r="A28" s="224" t="s">
        <v>460</v>
      </c>
      <c r="B28" s="224"/>
      <c r="C28" s="223"/>
      <c r="D28" s="223"/>
      <c r="E28" s="223"/>
      <c r="F28" s="223"/>
      <c r="G28" s="223"/>
      <c r="H28" s="223"/>
      <c r="I28" s="223"/>
      <c r="J28" s="223"/>
      <c r="K28" s="183"/>
    </row>
    <row r="29" spans="1:15" ht="15">
      <c r="A29" s="224" t="s">
        <v>461</v>
      </c>
      <c r="B29" s="224"/>
      <c r="C29" s="223"/>
      <c r="D29" s="223"/>
      <c r="E29" s="223"/>
      <c r="F29" s="223"/>
      <c r="G29" s="223"/>
      <c r="H29" s="223"/>
      <c r="I29" s="223"/>
      <c r="J29" s="223"/>
      <c r="K29" s="183"/>
    </row>
    <row r="30" spans="1:15" ht="15">
      <c r="A30" s="214" t="s">
        <v>462</v>
      </c>
      <c r="B30" s="224"/>
      <c r="C30" s="183"/>
      <c r="D30" s="183"/>
      <c r="E30" s="183"/>
      <c r="F30" s="183"/>
      <c r="G30" s="183"/>
      <c r="H30" s="183"/>
      <c r="I30" s="183"/>
      <c r="J30" s="183"/>
      <c r="K30" s="183"/>
    </row>
    <row r="31" spans="1:15" ht="15">
      <c r="A31" s="214" t="s">
        <v>463</v>
      </c>
      <c r="B31" s="224"/>
      <c r="C31" s="183"/>
      <c r="D31" s="183"/>
      <c r="E31" s="183"/>
      <c r="F31" s="183"/>
      <c r="G31" s="183"/>
      <c r="H31" s="183"/>
      <c r="I31" s="183"/>
      <c r="J31" s="183"/>
      <c r="K31" s="183"/>
    </row>
    <row r="32" spans="1:15" ht="15" customHeight="1">
      <c r="A32" s="550" t="s">
        <v>478</v>
      </c>
      <c r="B32" s="550"/>
      <c r="C32" s="550"/>
      <c r="D32" s="550"/>
      <c r="E32" s="550"/>
      <c r="F32" s="550"/>
      <c r="G32" s="550"/>
      <c r="H32" s="550"/>
      <c r="I32" s="550"/>
      <c r="J32" s="550"/>
      <c r="K32" s="550"/>
      <c r="O32" s="529"/>
    </row>
    <row r="33" spans="1:11" ht="15" customHeight="1">
      <c r="A33" s="550"/>
      <c r="B33" s="550"/>
      <c r="C33" s="550"/>
      <c r="D33" s="550"/>
      <c r="E33" s="550"/>
      <c r="F33" s="550"/>
      <c r="G33" s="550"/>
      <c r="H33" s="550"/>
      <c r="I33" s="550"/>
      <c r="J33" s="550"/>
      <c r="K33" s="550"/>
    </row>
    <row r="34" spans="1:11" ht="12.75" customHeight="1">
      <c r="A34" s="383"/>
      <c r="B34" s="383"/>
      <c r="C34" s="383"/>
      <c r="D34" s="383"/>
      <c r="E34" s="383"/>
      <c r="F34" s="383"/>
      <c r="G34" s="383"/>
      <c r="H34" s="383"/>
      <c r="I34" s="383"/>
      <c r="J34" s="383"/>
      <c r="K34" s="383"/>
    </row>
    <row r="35" spans="1:11" ht="15">
      <c r="A35" s="546" t="s">
        <v>96</v>
      </c>
      <c r="B35" s="546"/>
      <c r="C35" s="359"/>
      <c r="D35" s="360"/>
      <c r="E35" s="360"/>
      <c r="F35" s="359"/>
      <c r="G35" s="359"/>
      <c r="H35" s="359"/>
      <c r="I35" s="359"/>
      <c r="J35" s="359"/>
      <c r="K35" s="183"/>
    </row>
    <row r="36" spans="1:11" ht="15">
      <c r="A36" s="359"/>
      <c r="B36" s="360"/>
      <c r="C36" s="359"/>
      <c r="D36" s="360"/>
      <c r="E36" s="360"/>
      <c r="F36" s="359"/>
      <c r="G36" s="359"/>
      <c r="H36" s="359"/>
      <c r="I36" s="359"/>
      <c r="J36" s="361"/>
      <c r="K36" s="183"/>
    </row>
    <row r="37" spans="1:11" ht="15" customHeight="1">
      <c r="A37" s="359"/>
      <c r="B37" s="360"/>
      <c r="C37" s="547" t="s">
        <v>256</v>
      </c>
      <c r="D37" s="547"/>
      <c r="E37" s="362"/>
      <c r="F37" s="363"/>
      <c r="G37" s="548" t="s">
        <v>464</v>
      </c>
      <c r="H37" s="548"/>
      <c r="I37" s="548"/>
      <c r="J37" s="364"/>
      <c r="K37" s="183"/>
    </row>
    <row r="38" spans="1:11" ht="15">
      <c r="A38" s="359"/>
      <c r="B38" s="360"/>
      <c r="C38" s="359"/>
      <c r="D38" s="360"/>
      <c r="E38" s="360"/>
      <c r="F38" s="359"/>
      <c r="G38" s="549"/>
      <c r="H38" s="549"/>
      <c r="I38" s="549"/>
      <c r="J38" s="364"/>
      <c r="K38" s="183"/>
    </row>
    <row r="39" spans="1:11" ht="15">
      <c r="A39" s="359"/>
      <c r="B39" s="360"/>
      <c r="C39" s="544" t="s">
        <v>127</v>
      </c>
      <c r="D39" s="544"/>
      <c r="E39" s="362"/>
      <c r="F39" s="363"/>
      <c r="G39" s="359"/>
      <c r="H39" s="359"/>
      <c r="I39" s="359"/>
      <c r="J39" s="359"/>
      <c r="K39" s="183"/>
    </row>
  </sheetData>
  <mergeCells count="7">
    <mergeCell ref="C39:D39"/>
    <mergeCell ref="A2:D2"/>
    <mergeCell ref="K3:L3"/>
    <mergeCell ref="A35:B35"/>
    <mergeCell ref="C37:D37"/>
    <mergeCell ref="G37:I38"/>
    <mergeCell ref="A32:K33"/>
  </mergeCells>
  <dataValidations count="1">
    <dataValidation type="list" allowBlank="1" showInputMessage="1" showErrorMessage="1" sqref="B10:B26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I93"/>
  <sheetViews>
    <sheetView showGridLines="0" view="pageBreakPreview" topLeftCell="B25" zoomScale="80" zoomScaleSheetLayoutView="80" workbookViewId="0">
      <selection activeCell="L45" sqref="L45"/>
    </sheetView>
  </sheetViews>
  <sheetFormatPr defaultRowHeight="15"/>
  <cols>
    <col min="1" max="1" width="12.85546875" style="29" customWidth="1"/>
    <col min="2" max="2" width="59.140625" style="28" customWidth="1"/>
    <col min="3" max="3" width="13" style="2" customWidth="1"/>
    <col min="4" max="4" width="22.5703125" style="2" customWidth="1"/>
    <col min="5" max="5" width="0.85546875" style="2" customWidth="1"/>
    <col min="6" max="16384" width="9.140625" style="2"/>
  </cols>
  <sheetData>
    <row r="1" spans="1:5">
      <c r="A1" s="75" t="s">
        <v>212</v>
      </c>
      <c r="B1" s="121"/>
      <c r="C1" s="551" t="s">
        <v>186</v>
      </c>
      <c r="D1" s="551"/>
      <c r="E1" s="106"/>
    </row>
    <row r="2" spans="1:5">
      <c r="A2" s="77" t="s">
        <v>128</v>
      </c>
      <c r="B2" s="121"/>
      <c r="C2" s="78"/>
      <c r="D2" s="539" t="s">
        <v>1880</v>
      </c>
      <c r="E2" s="540"/>
    </row>
    <row r="3" spans="1:5">
      <c r="A3" s="117"/>
      <c r="B3" s="121"/>
      <c r="C3" s="78"/>
      <c r="D3" s="78"/>
      <c r="E3" s="106"/>
    </row>
    <row r="4" spans="1: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>
      <c r="A5" s="119" t="str">
        <f>'ფორმა N1'!D4</f>
        <v>მპგ თავისუფალი დემოკრატები</v>
      </c>
      <c r="B5" s="120"/>
      <c r="C5" s="120"/>
      <c r="D5" s="59"/>
      <c r="E5" s="109"/>
    </row>
    <row r="6" spans="1:5">
      <c r="A6" s="78"/>
      <c r="B6" s="77"/>
      <c r="C6" s="77"/>
      <c r="D6" s="77"/>
      <c r="E6" s="109"/>
    </row>
    <row r="7" spans="1:5">
      <c r="A7" s="116"/>
      <c r="B7" s="122"/>
      <c r="C7" s="123"/>
      <c r="D7" s="123"/>
      <c r="E7" s="106"/>
    </row>
    <row r="8" spans="1:5" ht="45">
      <c r="A8" s="124" t="s">
        <v>101</v>
      </c>
      <c r="B8" s="124" t="s">
        <v>178</v>
      </c>
      <c r="C8" s="124" t="s">
        <v>291</v>
      </c>
      <c r="D8" s="124" t="s">
        <v>245</v>
      </c>
      <c r="E8" s="106"/>
    </row>
    <row r="9" spans="1:5">
      <c r="A9" s="49"/>
      <c r="B9" s="50"/>
      <c r="C9" s="158"/>
      <c r="D9" s="158"/>
      <c r="E9" s="106"/>
    </row>
    <row r="10" spans="1:5">
      <c r="A10" s="51" t="s">
        <v>179</v>
      </c>
      <c r="B10" s="52"/>
      <c r="C10" s="125">
        <f>SUM(C11,C34)</f>
        <v>357513</v>
      </c>
      <c r="D10" s="125">
        <f>SUM(D11,D34)</f>
        <v>379697</v>
      </c>
      <c r="E10" s="106"/>
    </row>
    <row r="11" spans="1:5">
      <c r="A11" s="53" t="s">
        <v>180</v>
      </c>
      <c r="B11" s="54"/>
      <c r="C11" s="86">
        <f>SUM(C12:C32)</f>
        <v>120070</v>
      </c>
      <c r="D11" s="86">
        <f>SUM(D12:D32)</f>
        <v>138149</v>
      </c>
      <c r="E11" s="106"/>
    </row>
    <row r="12" spans="1:5">
      <c r="A12" s="57">
        <v>1110</v>
      </c>
      <c r="B12" s="56" t="s">
        <v>130</v>
      </c>
      <c r="C12" s="8"/>
      <c r="D12" s="8"/>
      <c r="E12" s="106"/>
    </row>
    <row r="13" spans="1:5">
      <c r="A13" s="57">
        <v>1120</v>
      </c>
      <c r="B13" s="56" t="s">
        <v>131</v>
      </c>
      <c r="C13" s="8"/>
      <c r="D13" s="8"/>
      <c r="E13" s="106"/>
    </row>
    <row r="14" spans="1:5">
      <c r="A14" s="57">
        <v>1211</v>
      </c>
      <c r="B14" s="56" t="s">
        <v>132</v>
      </c>
      <c r="C14" s="8">
        <v>39503</v>
      </c>
      <c r="D14" s="8">
        <v>25612</v>
      </c>
      <c r="E14" s="106"/>
    </row>
    <row r="15" spans="1:5">
      <c r="A15" s="57">
        <v>1212</v>
      </c>
      <c r="B15" s="56" t="s">
        <v>133</v>
      </c>
      <c r="C15" s="8"/>
      <c r="D15" s="8"/>
      <c r="E15" s="106"/>
    </row>
    <row r="16" spans="1:5">
      <c r="A16" s="57">
        <v>1213</v>
      </c>
      <c r="B16" s="56" t="s">
        <v>134</v>
      </c>
      <c r="C16" s="8"/>
      <c r="D16" s="8"/>
      <c r="E16" s="106"/>
    </row>
    <row r="17" spans="1:5">
      <c r="A17" s="57">
        <v>1214</v>
      </c>
      <c r="B17" s="56" t="s">
        <v>135</v>
      </c>
      <c r="C17" s="8"/>
      <c r="D17" s="8"/>
      <c r="E17" s="106"/>
    </row>
    <row r="18" spans="1:5">
      <c r="A18" s="57">
        <v>1215</v>
      </c>
      <c r="B18" s="56" t="s">
        <v>136</v>
      </c>
      <c r="C18" s="8"/>
      <c r="D18" s="8"/>
      <c r="E18" s="106"/>
    </row>
    <row r="19" spans="1:5">
      <c r="A19" s="57">
        <v>1300</v>
      </c>
      <c r="B19" s="56" t="s">
        <v>137</v>
      </c>
      <c r="C19" s="8"/>
      <c r="D19" s="8"/>
      <c r="E19" s="106"/>
    </row>
    <row r="20" spans="1:5">
      <c r="A20" s="57">
        <v>1410</v>
      </c>
      <c r="B20" s="56" t="s">
        <v>138</v>
      </c>
      <c r="C20" s="8"/>
      <c r="D20" s="8"/>
      <c r="E20" s="106"/>
    </row>
    <row r="21" spans="1:5">
      <c r="A21" s="57">
        <v>1421</v>
      </c>
      <c r="B21" s="56" t="s">
        <v>139</v>
      </c>
      <c r="C21" s="8"/>
      <c r="D21" s="8"/>
      <c r="E21" s="106"/>
    </row>
    <row r="22" spans="1:5">
      <c r="A22" s="57">
        <v>1422</v>
      </c>
      <c r="B22" s="56" t="s">
        <v>140</v>
      </c>
      <c r="C22" s="8"/>
      <c r="D22" s="8"/>
      <c r="E22" s="106"/>
    </row>
    <row r="23" spans="1:5">
      <c r="A23" s="57">
        <v>1423</v>
      </c>
      <c r="B23" s="56" t="s">
        <v>141</v>
      </c>
      <c r="C23" s="8"/>
      <c r="D23" s="8"/>
      <c r="E23" s="106"/>
    </row>
    <row r="24" spans="1:5">
      <c r="A24" s="57">
        <v>1431</v>
      </c>
      <c r="B24" s="56" t="s">
        <v>142</v>
      </c>
      <c r="C24" s="8">
        <v>167</v>
      </c>
      <c r="D24" s="8">
        <v>167</v>
      </c>
      <c r="E24" s="106"/>
    </row>
    <row r="25" spans="1:5">
      <c r="A25" s="57">
        <v>1432</v>
      </c>
      <c r="B25" s="56" t="s">
        <v>143</v>
      </c>
      <c r="C25" s="8"/>
      <c r="D25" s="8"/>
      <c r="E25" s="106"/>
    </row>
    <row r="26" spans="1:5">
      <c r="A26" s="57">
        <v>1433</v>
      </c>
      <c r="B26" s="56" t="s">
        <v>144</v>
      </c>
      <c r="C26" s="8"/>
      <c r="D26" s="8"/>
      <c r="E26" s="106"/>
    </row>
    <row r="27" spans="1:5">
      <c r="A27" s="57">
        <v>1441</v>
      </c>
      <c r="B27" s="56" t="s">
        <v>145</v>
      </c>
      <c r="C27" s="8">
        <v>70662</v>
      </c>
      <c r="D27" s="8">
        <v>23412</v>
      </c>
      <c r="E27" s="106"/>
    </row>
    <row r="28" spans="1:5">
      <c r="A28" s="57">
        <v>1442</v>
      </c>
      <c r="B28" s="56" t="s">
        <v>146</v>
      </c>
      <c r="C28" s="8">
        <v>4004</v>
      </c>
      <c r="D28" s="8">
        <v>83224</v>
      </c>
      <c r="E28" s="106"/>
    </row>
    <row r="29" spans="1:5">
      <c r="A29" s="57">
        <v>1443</v>
      </c>
      <c r="B29" s="56" t="s">
        <v>147</v>
      </c>
      <c r="C29" s="8"/>
      <c r="D29" s="8"/>
      <c r="E29" s="106"/>
    </row>
    <row r="30" spans="1:5">
      <c r="A30" s="57">
        <v>1444</v>
      </c>
      <c r="B30" s="56" t="s">
        <v>148</v>
      </c>
      <c r="C30" s="8"/>
      <c r="D30" s="8"/>
      <c r="E30" s="106"/>
    </row>
    <row r="31" spans="1:5">
      <c r="A31" s="57">
        <v>1445</v>
      </c>
      <c r="B31" s="56" t="s">
        <v>149</v>
      </c>
      <c r="C31" s="8"/>
      <c r="D31" s="8"/>
      <c r="E31" s="106"/>
    </row>
    <row r="32" spans="1:5">
      <c r="A32" s="57">
        <v>1446</v>
      </c>
      <c r="B32" s="56" t="s">
        <v>150</v>
      </c>
      <c r="C32" s="8">
        <v>5734</v>
      </c>
      <c r="D32" s="8">
        <v>5734</v>
      </c>
      <c r="E32" s="106"/>
    </row>
    <row r="33" spans="1:5">
      <c r="A33" s="30"/>
      <c r="E33" s="106"/>
    </row>
    <row r="34" spans="1:5">
      <c r="A34" s="58" t="s">
        <v>181</v>
      </c>
      <c r="B34" s="56"/>
      <c r="C34" s="86">
        <f>SUM(C35:C42)</f>
        <v>237443</v>
      </c>
      <c r="D34" s="86">
        <f>SUM(D35:D42)</f>
        <v>241548</v>
      </c>
      <c r="E34" s="106"/>
    </row>
    <row r="35" spans="1:5">
      <c r="A35" s="57">
        <v>2110</v>
      </c>
      <c r="B35" s="56" t="s">
        <v>89</v>
      </c>
      <c r="C35" s="8"/>
      <c r="D35" s="8"/>
      <c r="E35" s="106"/>
    </row>
    <row r="36" spans="1:5">
      <c r="A36" s="57">
        <v>2120</v>
      </c>
      <c r="B36" s="56" t="s">
        <v>151</v>
      </c>
      <c r="C36" s="8">
        <v>151795</v>
      </c>
      <c r="D36" s="8">
        <v>155900</v>
      </c>
      <c r="E36" s="106"/>
    </row>
    <row r="37" spans="1:5">
      <c r="A37" s="57">
        <v>2130</v>
      </c>
      <c r="B37" s="56" t="s">
        <v>90</v>
      </c>
      <c r="C37" s="8"/>
      <c r="D37" s="8"/>
      <c r="E37" s="106"/>
    </row>
    <row r="38" spans="1:5">
      <c r="A38" s="57">
        <v>2140</v>
      </c>
      <c r="B38" s="56" t="s">
        <v>389</v>
      </c>
      <c r="C38" s="8"/>
      <c r="D38" s="8"/>
      <c r="E38" s="106"/>
    </row>
    <row r="39" spans="1:5">
      <c r="A39" s="57">
        <v>2150</v>
      </c>
      <c r="B39" s="56" t="s">
        <v>392</v>
      </c>
      <c r="C39" s="8"/>
      <c r="D39" s="8"/>
      <c r="E39" s="106"/>
    </row>
    <row r="40" spans="1:5">
      <c r="A40" s="57">
        <v>2220</v>
      </c>
      <c r="B40" s="56" t="s">
        <v>91</v>
      </c>
      <c r="C40" s="8">
        <v>84613</v>
      </c>
      <c r="D40" s="8">
        <v>84613</v>
      </c>
      <c r="E40" s="106"/>
    </row>
    <row r="41" spans="1:5">
      <c r="A41" s="57">
        <v>2300</v>
      </c>
      <c r="B41" s="56" t="s">
        <v>152</v>
      </c>
      <c r="C41" s="8"/>
      <c r="D41" s="8"/>
      <c r="E41" s="106"/>
    </row>
    <row r="42" spans="1:5">
      <c r="A42" s="57">
        <v>2400</v>
      </c>
      <c r="B42" s="56" t="s">
        <v>153</v>
      </c>
      <c r="C42" s="8">
        <v>1035</v>
      </c>
      <c r="D42" s="8">
        <v>1035</v>
      </c>
      <c r="E42" s="106"/>
    </row>
    <row r="43" spans="1:5">
      <c r="A43" s="31"/>
      <c r="E43" s="106"/>
    </row>
    <row r="44" spans="1:5">
      <c r="A44" s="55" t="s">
        <v>185</v>
      </c>
      <c r="B44" s="56"/>
      <c r="C44" s="86">
        <f>SUM(C45,C64)</f>
        <v>393549</v>
      </c>
      <c r="D44" s="86">
        <f>SUM(D45,D64)</f>
        <v>379697</v>
      </c>
      <c r="E44" s="106"/>
    </row>
    <row r="45" spans="1:5">
      <c r="A45" s="58" t="s">
        <v>182</v>
      </c>
      <c r="B45" s="56"/>
      <c r="C45" s="86">
        <f>SUM(C46:C61)</f>
        <v>239928</v>
      </c>
      <c r="D45" s="86">
        <f>SUM(D46:D61)</f>
        <v>281342</v>
      </c>
      <c r="E45" s="106"/>
    </row>
    <row r="46" spans="1:5">
      <c r="A46" s="57">
        <v>3100</v>
      </c>
      <c r="B46" s="56" t="s">
        <v>154</v>
      </c>
      <c r="C46" s="8"/>
      <c r="D46" s="8"/>
      <c r="E46" s="106"/>
    </row>
    <row r="47" spans="1:5">
      <c r="A47" s="57">
        <v>3210</v>
      </c>
      <c r="B47" s="56" t="s">
        <v>155</v>
      </c>
      <c r="C47" s="8">
        <v>226550</v>
      </c>
      <c r="D47" s="8">
        <v>270964</v>
      </c>
      <c r="E47" s="106"/>
    </row>
    <row r="48" spans="1:5">
      <c r="A48" s="57">
        <v>3221</v>
      </c>
      <c r="B48" s="56" t="s">
        <v>156</v>
      </c>
      <c r="C48" s="8"/>
      <c r="D48" s="8"/>
      <c r="E48" s="106"/>
    </row>
    <row r="49" spans="1:5">
      <c r="A49" s="57">
        <v>3222</v>
      </c>
      <c r="B49" s="56" t="s">
        <v>157</v>
      </c>
      <c r="C49" s="8">
        <v>13278</v>
      </c>
      <c r="D49" s="8">
        <v>10278</v>
      </c>
      <c r="E49" s="106"/>
    </row>
    <row r="50" spans="1:5">
      <c r="A50" s="57">
        <v>3223</v>
      </c>
      <c r="B50" s="56" t="s">
        <v>158</v>
      </c>
      <c r="C50" s="8"/>
      <c r="D50" s="8"/>
      <c r="E50" s="106"/>
    </row>
    <row r="51" spans="1:5">
      <c r="A51" s="57">
        <v>3224</v>
      </c>
      <c r="B51" s="56" t="s">
        <v>159</v>
      </c>
      <c r="C51" s="8">
        <v>100</v>
      </c>
      <c r="D51" s="8">
        <v>100</v>
      </c>
      <c r="E51" s="106"/>
    </row>
    <row r="52" spans="1:5">
      <c r="A52" s="57">
        <v>3231</v>
      </c>
      <c r="B52" s="56" t="s">
        <v>160</v>
      </c>
      <c r="C52" s="8"/>
      <c r="D52" s="8"/>
      <c r="E52" s="106"/>
    </row>
    <row r="53" spans="1:5">
      <c r="A53" s="57">
        <v>3232</v>
      </c>
      <c r="B53" s="56" t="s">
        <v>161</v>
      </c>
      <c r="C53" s="8"/>
      <c r="D53" s="8"/>
      <c r="E53" s="106"/>
    </row>
    <row r="54" spans="1:5">
      <c r="A54" s="57">
        <v>3234</v>
      </c>
      <c r="B54" s="56" t="s">
        <v>162</v>
      </c>
      <c r="C54" s="8"/>
      <c r="D54" s="8"/>
      <c r="E54" s="106"/>
    </row>
    <row r="55" spans="1:5" ht="30">
      <c r="A55" s="57">
        <v>3236</v>
      </c>
      <c r="B55" s="56" t="s">
        <v>177</v>
      </c>
      <c r="C55" s="8"/>
      <c r="D55" s="8"/>
      <c r="E55" s="106"/>
    </row>
    <row r="56" spans="1:5" ht="45">
      <c r="A56" s="57">
        <v>3237</v>
      </c>
      <c r="B56" s="56" t="s">
        <v>163</v>
      </c>
      <c r="C56" s="8"/>
      <c r="D56" s="8"/>
      <c r="E56" s="106"/>
    </row>
    <row r="57" spans="1:5">
      <c r="A57" s="57">
        <v>3241</v>
      </c>
      <c r="B57" s="56" t="s">
        <v>164</v>
      </c>
      <c r="C57" s="8"/>
      <c r="D57" s="8"/>
      <c r="E57" s="106"/>
    </row>
    <row r="58" spans="1:5">
      <c r="A58" s="57">
        <v>3242</v>
      </c>
      <c r="B58" s="56" t="s">
        <v>165</v>
      </c>
      <c r="C58" s="8"/>
      <c r="D58" s="8"/>
      <c r="E58" s="106"/>
    </row>
    <row r="59" spans="1:5">
      <c r="A59" s="57">
        <v>3243</v>
      </c>
      <c r="B59" s="56" t="s">
        <v>166</v>
      </c>
      <c r="C59" s="8"/>
      <c r="D59" s="8"/>
      <c r="E59" s="106"/>
    </row>
    <row r="60" spans="1:5">
      <c r="A60" s="57">
        <v>3245</v>
      </c>
      <c r="B60" s="56" t="s">
        <v>167</v>
      </c>
      <c r="C60" s="8"/>
      <c r="D60" s="8"/>
      <c r="E60" s="106"/>
    </row>
    <row r="61" spans="1:5">
      <c r="A61" s="57">
        <v>3246</v>
      </c>
      <c r="B61" s="56" t="s">
        <v>168</v>
      </c>
      <c r="C61" s="8"/>
      <c r="D61" s="8"/>
      <c r="E61" s="106"/>
    </row>
    <row r="62" spans="1:5">
      <c r="A62" s="31"/>
      <c r="E62" s="106"/>
    </row>
    <row r="63" spans="1:5">
      <c r="A63" s="32"/>
      <c r="E63" s="106"/>
    </row>
    <row r="64" spans="1:5">
      <c r="A64" s="58" t="s">
        <v>183</v>
      </c>
      <c r="B64" s="56"/>
      <c r="C64" s="86">
        <f>SUM(C65:C67)</f>
        <v>153621</v>
      </c>
      <c r="D64" s="86">
        <f>SUM(D65:D67)</f>
        <v>98355</v>
      </c>
      <c r="E64" s="106"/>
    </row>
    <row r="65" spans="1:5">
      <c r="A65" s="57">
        <v>5100</v>
      </c>
      <c r="B65" s="56" t="s">
        <v>243</v>
      </c>
      <c r="C65" s="8">
        <v>153621</v>
      </c>
      <c r="D65" s="8">
        <v>98355</v>
      </c>
      <c r="E65" s="106"/>
    </row>
    <row r="66" spans="1:5">
      <c r="A66" s="57">
        <v>5220</v>
      </c>
      <c r="B66" s="56" t="s">
        <v>412</v>
      </c>
      <c r="C66" s="8"/>
      <c r="D66" s="8"/>
      <c r="E66" s="106"/>
    </row>
    <row r="67" spans="1:5">
      <c r="A67" s="57">
        <v>5230</v>
      </c>
      <c r="B67" s="56" t="s">
        <v>413</v>
      </c>
      <c r="C67" s="8"/>
      <c r="D67" s="8"/>
      <c r="E67" s="106"/>
    </row>
    <row r="68" spans="1:5">
      <c r="A68" s="31"/>
      <c r="E68" s="106"/>
    </row>
    <row r="69" spans="1:5">
      <c r="A69" s="2"/>
      <c r="E69" s="106"/>
    </row>
    <row r="70" spans="1:5">
      <c r="A70" s="55" t="s">
        <v>184</v>
      </c>
      <c r="B70" s="56"/>
      <c r="C70" s="8"/>
      <c r="D70" s="8"/>
      <c r="E70" s="106"/>
    </row>
    <row r="71" spans="1:5" ht="30">
      <c r="A71" s="57">
        <v>1</v>
      </c>
      <c r="B71" s="56" t="s">
        <v>169</v>
      </c>
      <c r="C71" s="8"/>
      <c r="D71" s="8"/>
      <c r="E71" s="106"/>
    </row>
    <row r="72" spans="1:5">
      <c r="A72" s="57">
        <v>2</v>
      </c>
      <c r="B72" s="56" t="s">
        <v>170</v>
      </c>
      <c r="C72" s="8"/>
      <c r="D72" s="8"/>
      <c r="E72" s="106"/>
    </row>
    <row r="73" spans="1:5">
      <c r="A73" s="57">
        <v>3</v>
      </c>
      <c r="B73" s="56" t="s">
        <v>171</v>
      </c>
      <c r="C73" s="8"/>
      <c r="D73" s="8"/>
      <c r="E73" s="106"/>
    </row>
    <row r="74" spans="1:5">
      <c r="A74" s="57">
        <v>4</v>
      </c>
      <c r="B74" s="56" t="s">
        <v>348</v>
      </c>
      <c r="C74" s="8"/>
      <c r="D74" s="8"/>
      <c r="E74" s="106"/>
    </row>
    <row r="75" spans="1:5">
      <c r="A75" s="57">
        <v>5</v>
      </c>
      <c r="B75" s="56" t="s">
        <v>172</v>
      </c>
      <c r="C75" s="8"/>
      <c r="D75" s="8"/>
      <c r="E75" s="106"/>
    </row>
    <row r="76" spans="1:5">
      <c r="A76" s="57">
        <v>6</v>
      </c>
      <c r="B76" s="56" t="s">
        <v>173</v>
      </c>
      <c r="C76" s="8"/>
      <c r="D76" s="8"/>
      <c r="E76" s="106"/>
    </row>
    <row r="77" spans="1:5">
      <c r="A77" s="57">
        <v>7</v>
      </c>
      <c r="B77" s="56" t="s">
        <v>174</v>
      </c>
      <c r="C77" s="8"/>
      <c r="D77" s="8"/>
      <c r="E77" s="106"/>
    </row>
    <row r="78" spans="1:5">
      <c r="A78" s="57">
        <v>8</v>
      </c>
      <c r="B78" s="56" t="s">
        <v>175</v>
      </c>
      <c r="C78" s="8"/>
      <c r="D78" s="8"/>
      <c r="E78" s="106"/>
    </row>
    <row r="79" spans="1:5">
      <c r="A79" s="57">
        <v>9</v>
      </c>
      <c r="B79" s="56" t="s">
        <v>176</v>
      </c>
      <c r="C79" s="8"/>
      <c r="D79" s="8"/>
      <c r="E79" s="106"/>
    </row>
    <row r="83" spans="1:9">
      <c r="A83" s="2"/>
      <c r="B83" s="2"/>
    </row>
    <row r="84" spans="1:9">
      <c r="A84" s="70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6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  <pageSetUpPr fitToPage="1"/>
  </sheetPr>
  <dimension ref="A1:K25"/>
  <sheetViews>
    <sheetView showGridLines="0" view="pageBreakPreview" topLeftCell="A2" zoomScale="80" zoomScaleSheetLayoutView="80" workbookViewId="0">
      <selection activeCell="N15" sqref="N15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426</v>
      </c>
      <c r="B1" s="77"/>
      <c r="C1" s="77"/>
      <c r="D1" s="77"/>
      <c r="E1" s="77"/>
      <c r="F1" s="77"/>
      <c r="G1" s="77"/>
      <c r="H1" s="77"/>
      <c r="I1" s="541" t="s">
        <v>97</v>
      </c>
      <c r="J1" s="541"/>
      <c r="K1" s="106"/>
    </row>
    <row r="2" spans="1:11">
      <c r="A2" s="77" t="s">
        <v>128</v>
      </c>
      <c r="B2" s="77"/>
      <c r="C2" s="77"/>
      <c r="D2" s="77"/>
      <c r="E2" s="77"/>
      <c r="F2" s="77"/>
      <c r="G2" s="77"/>
      <c r="H2" s="77"/>
      <c r="I2" s="539" t="s">
        <v>1880</v>
      </c>
      <c r="J2" s="540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6"/>
      <c r="G4" s="77"/>
      <c r="H4" s="77"/>
      <c r="I4" s="77"/>
      <c r="J4" s="77"/>
      <c r="K4" s="106"/>
    </row>
    <row r="5" spans="1:11">
      <c r="A5" s="218" t="str">
        <f>'ფორმა N1'!D4</f>
        <v>მპგ თავისუფალი დემოკრატები</v>
      </c>
      <c r="B5" s="378"/>
      <c r="C5" s="378"/>
      <c r="D5" s="378"/>
      <c r="E5" s="378"/>
      <c r="F5" s="379"/>
      <c r="G5" s="378"/>
      <c r="H5" s="378"/>
      <c r="I5" s="378"/>
      <c r="J5" s="378"/>
      <c r="K5" s="106"/>
    </row>
    <row r="6" spans="1:11">
      <c r="A6" s="78"/>
      <c r="B6" s="78"/>
      <c r="C6" s="77"/>
      <c r="D6" s="77"/>
      <c r="E6" s="77"/>
      <c r="F6" s="126"/>
      <c r="G6" s="77"/>
      <c r="H6" s="77"/>
      <c r="I6" s="77"/>
      <c r="J6" s="77"/>
      <c r="K6" s="106"/>
    </row>
    <row r="7" spans="1:11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6"/>
    </row>
    <row r="8" spans="1:11" s="27" customFormat="1" ht="45">
      <c r="A8" s="129" t="s">
        <v>64</v>
      </c>
      <c r="B8" s="129" t="s">
        <v>99</v>
      </c>
      <c r="C8" s="130" t="s">
        <v>101</v>
      </c>
      <c r="D8" s="130" t="s">
        <v>263</v>
      </c>
      <c r="E8" s="130" t="s">
        <v>100</v>
      </c>
      <c r="F8" s="128" t="s">
        <v>244</v>
      </c>
      <c r="G8" s="128" t="s">
        <v>282</v>
      </c>
      <c r="H8" s="128" t="s">
        <v>283</v>
      </c>
      <c r="I8" s="128" t="s">
        <v>245</v>
      </c>
      <c r="J8" s="131" t="s">
        <v>102</v>
      </c>
      <c r="K8" s="106"/>
    </row>
    <row r="9" spans="1:11" s="27" customFormat="1">
      <c r="A9" s="159">
        <v>1</v>
      </c>
      <c r="B9" s="159">
        <v>2</v>
      </c>
      <c r="C9" s="160">
        <v>3</v>
      </c>
      <c r="D9" s="160">
        <v>4</v>
      </c>
      <c r="E9" s="160">
        <v>5</v>
      </c>
      <c r="F9" s="160">
        <v>6</v>
      </c>
      <c r="G9" s="160">
        <v>7</v>
      </c>
      <c r="H9" s="160">
        <v>8</v>
      </c>
      <c r="I9" s="160">
        <v>9</v>
      </c>
      <c r="J9" s="160">
        <v>10</v>
      </c>
      <c r="K9" s="106"/>
    </row>
    <row r="10" spans="1:11" s="27" customFormat="1" ht="30">
      <c r="A10" s="384">
        <v>1</v>
      </c>
      <c r="B10" s="385" t="s">
        <v>195</v>
      </c>
      <c r="C10" s="386" t="s">
        <v>480</v>
      </c>
      <c r="D10" s="387" t="s">
        <v>209</v>
      </c>
      <c r="E10" s="388">
        <v>40087</v>
      </c>
      <c r="F10" s="389">
        <v>39503.360000000001</v>
      </c>
      <c r="G10" s="389">
        <v>100655.86</v>
      </c>
      <c r="H10" s="389">
        <v>114547.02</v>
      </c>
      <c r="I10" s="389">
        <f>F10+G10-H10</f>
        <v>25612.199999999997</v>
      </c>
      <c r="J10" s="389"/>
      <c r="K10" s="106"/>
    </row>
    <row r="11" spans="1:11" ht="45">
      <c r="A11" s="384">
        <v>2</v>
      </c>
      <c r="B11" s="385" t="s">
        <v>195</v>
      </c>
      <c r="C11" s="386" t="s">
        <v>481</v>
      </c>
      <c r="D11" s="390" t="s">
        <v>482</v>
      </c>
      <c r="E11" s="388">
        <v>40087</v>
      </c>
      <c r="F11" s="389">
        <v>0</v>
      </c>
      <c r="G11" s="389">
        <v>0</v>
      </c>
      <c r="H11" s="389">
        <v>0</v>
      </c>
      <c r="I11" s="389">
        <f>F11+G11-H11</f>
        <v>0</v>
      </c>
      <c r="J11" s="389"/>
    </row>
    <row r="12" spans="1:11" ht="30">
      <c r="A12" s="384">
        <v>3</v>
      </c>
      <c r="B12" s="385" t="s">
        <v>195</v>
      </c>
      <c r="C12" s="386" t="s">
        <v>483</v>
      </c>
      <c r="D12" s="390" t="s">
        <v>484</v>
      </c>
      <c r="E12" s="388">
        <v>40087</v>
      </c>
      <c r="F12" s="389">
        <v>0</v>
      </c>
      <c r="G12" s="389">
        <v>0</v>
      </c>
      <c r="H12" s="389">
        <v>0</v>
      </c>
      <c r="I12" s="389">
        <f>F12+G12-H12</f>
        <v>0</v>
      </c>
      <c r="J12" s="389"/>
    </row>
    <row r="13" spans="1:11" ht="45">
      <c r="A13" s="384">
        <v>4</v>
      </c>
      <c r="B13" s="385" t="s">
        <v>195</v>
      </c>
      <c r="C13" s="386" t="s">
        <v>485</v>
      </c>
      <c r="D13" s="390" t="s">
        <v>486</v>
      </c>
      <c r="E13" s="388">
        <v>40087</v>
      </c>
      <c r="F13" s="389">
        <v>0</v>
      </c>
      <c r="G13" s="389">
        <v>0</v>
      </c>
      <c r="H13" s="389">
        <v>0</v>
      </c>
      <c r="I13" s="389">
        <v>0</v>
      </c>
      <c r="J13" s="389"/>
    </row>
    <row r="14" spans="1:11" ht="45">
      <c r="A14" s="384">
        <v>5</v>
      </c>
      <c r="B14" s="385" t="s">
        <v>195</v>
      </c>
      <c r="C14" s="386" t="s">
        <v>487</v>
      </c>
      <c r="D14" s="391" t="s">
        <v>488</v>
      </c>
      <c r="E14" s="388">
        <v>42144</v>
      </c>
      <c r="F14" s="389">
        <v>0</v>
      </c>
      <c r="G14" s="389">
        <v>0</v>
      </c>
      <c r="H14" s="389">
        <v>0</v>
      </c>
      <c r="I14" s="389">
        <v>0</v>
      </c>
      <c r="J14" s="392"/>
    </row>
    <row r="15" spans="1:11" ht="30">
      <c r="A15" s="393">
        <v>6</v>
      </c>
      <c r="B15" s="385" t="s">
        <v>195</v>
      </c>
      <c r="C15" s="386" t="s">
        <v>489</v>
      </c>
      <c r="D15" s="394"/>
      <c r="E15" s="394"/>
      <c r="F15" s="389">
        <v>0</v>
      </c>
      <c r="G15" s="389">
        <v>0</v>
      </c>
      <c r="H15" s="389">
        <v>0</v>
      </c>
      <c r="I15" s="389">
        <v>0</v>
      </c>
      <c r="J15" s="392"/>
    </row>
    <row r="16" spans="1:11" ht="30">
      <c r="A16" s="393">
        <v>7</v>
      </c>
      <c r="B16" s="385" t="s">
        <v>195</v>
      </c>
      <c r="C16" s="386" t="s">
        <v>490</v>
      </c>
      <c r="D16" s="394"/>
      <c r="E16" s="394"/>
      <c r="F16" s="389">
        <v>0</v>
      </c>
      <c r="G16" s="389">
        <v>0</v>
      </c>
      <c r="H16" s="389">
        <v>0</v>
      </c>
      <c r="I16" s="389">
        <v>0</v>
      </c>
      <c r="J16" s="392"/>
    </row>
    <row r="17" spans="1:10">
      <c r="A17" s="105"/>
      <c r="B17" s="105"/>
      <c r="C17" s="274"/>
      <c r="D17" s="105"/>
      <c r="E17" s="105"/>
      <c r="F17" s="274"/>
      <c r="G17" s="275"/>
      <c r="H17" s="275"/>
      <c r="I17" s="102"/>
      <c r="J17" s="102"/>
    </row>
    <row r="18" spans="1:10">
      <c r="A18" s="102"/>
      <c r="B18" s="105"/>
      <c r="C18" s="228" t="s">
        <v>256</v>
      </c>
      <c r="D18" s="228"/>
      <c r="E18" s="105"/>
      <c r="F18" s="105" t="s">
        <v>261</v>
      </c>
      <c r="G18" s="102"/>
      <c r="H18" s="102"/>
      <c r="I18" s="102"/>
      <c r="J18" s="102"/>
    </row>
    <row r="19" spans="1:10">
      <c r="A19" s="102"/>
      <c r="B19" s="105"/>
      <c r="C19" s="229" t="s">
        <v>127</v>
      </c>
      <c r="D19" s="105"/>
      <c r="E19" s="105"/>
      <c r="F19" s="105" t="s">
        <v>257</v>
      </c>
      <c r="G19" s="102"/>
      <c r="H19" s="102"/>
      <c r="I19" s="102"/>
      <c r="J19" s="102"/>
    </row>
    <row r="20" spans="1:10" customFormat="1">
      <c r="A20" s="102"/>
      <c r="B20" s="105"/>
      <c r="C20" s="105"/>
      <c r="D20" s="229"/>
      <c r="E20" s="102"/>
      <c r="F20" s="102"/>
      <c r="G20" s="102"/>
      <c r="H20" s="102"/>
      <c r="I20" s="102"/>
      <c r="J20" s="102"/>
    </row>
    <row r="21" spans="1:10" customFormat="1" ht="12.75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53"/>
  <sheetViews>
    <sheetView view="pageBreakPreview" zoomScale="80" zoomScaleSheetLayoutView="80" workbookViewId="0">
      <selection activeCell="G2" sqref="G2:H2"/>
    </sheetView>
  </sheetViews>
  <sheetFormatPr defaultRowHeight="15"/>
  <cols>
    <col min="1" max="1" width="12" style="183" customWidth="1"/>
    <col min="2" max="2" width="13.28515625" style="183" customWidth="1"/>
    <col min="3" max="3" width="21.42578125" style="183" customWidth="1"/>
    <col min="4" max="4" width="17.85546875" style="183" customWidth="1"/>
    <col min="5" max="5" width="12.7109375" style="183" customWidth="1"/>
    <col min="6" max="6" width="36.85546875" style="183" customWidth="1"/>
    <col min="7" max="7" width="22.28515625" style="183" customWidth="1"/>
    <col min="8" max="8" width="0.5703125" style="183" customWidth="1"/>
    <col min="9" max="16384" width="9.140625" style="183"/>
  </cols>
  <sheetData>
    <row r="1" spans="1:8">
      <c r="A1" s="75" t="s">
        <v>351</v>
      </c>
      <c r="B1" s="77"/>
      <c r="C1" s="77"/>
      <c r="D1" s="77"/>
      <c r="E1" s="77"/>
      <c r="F1" s="77"/>
      <c r="G1" s="163" t="s">
        <v>97</v>
      </c>
      <c r="H1" s="164"/>
    </row>
    <row r="2" spans="1:8">
      <c r="A2" s="77" t="s">
        <v>128</v>
      </c>
      <c r="B2" s="77"/>
      <c r="C2" s="77"/>
      <c r="D2" s="77"/>
      <c r="E2" s="77"/>
      <c r="F2" s="77"/>
      <c r="G2" s="539" t="s">
        <v>1880</v>
      </c>
      <c r="H2" s="540"/>
    </row>
    <row r="3" spans="1:8">
      <c r="A3" s="77"/>
      <c r="B3" s="77"/>
      <c r="C3" s="77"/>
      <c r="D3" s="77"/>
      <c r="E3" s="77"/>
      <c r="F3" s="77"/>
      <c r="G3" s="103"/>
      <c r="H3" s="164"/>
    </row>
    <row r="4" spans="1:8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18" t="str">
        <f>'ფორმა N1'!D4</f>
        <v>მპგ თავისუფალი დემოკრატები</v>
      </c>
      <c r="B5" s="218"/>
      <c r="C5" s="218"/>
      <c r="D5" s="218"/>
      <c r="E5" s="218"/>
      <c r="F5" s="218"/>
      <c r="G5" s="218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65" t="s">
        <v>301</v>
      </c>
      <c r="B8" s="165" t="s">
        <v>129</v>
      </c>
      <c r="C8" s="166" t="s">
        <v>349</v>
      </c>
      <c r="D8" s="166" t="s">
        <v>350</v>
      </c>
      <c r="E8" s="166" t="s">
        <v>263</v>
      </c>
      <c r="F8" s="165" t="s">
        <v>308</v>
      </c>
      <c r="G8" s="166" t="s">
        <v>302</v>
      </c>
      <c r="H8" s="106"/>
    </row>
    <row r="9" spans="1:8">
      <c r="A9" s="167" t="s">
        <v>303</v>
      </c>
      <c r="B9" s="168"/>
      <c r="C9" s="169"/>
      <c r="D9" s="170"/>
      <c r="E9" s="170"/>
      <c r="F9" s="170"/>
      <c r="G9" s="171"/>
      <c r="H9" s="106"/>
    </row>
    <row r="10" spans="1:8" ht="15.75">
      <c r="A10" s="168">
        <v>1</v>
      </c>
      <c r="B10" s="157"/>
      <c r="C10" s="172"/>
      <c r="D10" s="173"/>
      <c r="E10" s="173"/>
      <c r="F10" s="173"/>
      <c r="G10" s="174" t="str">
        <f>IF(ISBLANK(B10),"",G9+C10-D10)</f>
        <v/>
      </c>
      <c r="H10" s="106"/>
    </row>
    <row r="11" spans="1:8" ht="15.75">
      <c r="A11" s="168">
        <v>2</v>
      </c>
      <c r="B11" s="157"/>
      <c r="C11" s="172"/>
      <c r="D11" s="173"/>
      <c r="E11" s="173"/>
      <c r="F11" s="173"/>
      <c r="G11" s="174" t="str">
        <f t="shared" ref="G11:G38" si="0">IF(ISBLANK(B11),"",G10+C11-D11)</f>
        <v/>
      </c>
      <c r="H11" s="106"/>
    </row>
    <row r="12" spans="1:8" ht="15.75">
      <c r="A12" s="168">
        <v>3</v>
      </c>
      <c r="B12" s="157"/>
      <c r="C12" s="172"/>
      <c r="D12" s="173"/>
      <c r="E12" s="173"/>
      <c r="F12" s="173"/>
      <c r="G12" s="174" t="str">
        <f t="shared" si="0"/>
        <v/>
      </c>
      <c r="H12" s="106"/>
    </row>
    <row r="13" spans="1:8" ht="15.75">
      <c r="A13" s="168">
        <v>4</v>
      </c>
      <c r="B13" s="157"/>
      <c r="C13" s="172"/>
      <c r="D13" s="173"/>
      <c r="E13" s="173"/>
      <c r="F13" s="173"/>
      <c r="G13" s="174" t="str">
        <f t="shared" si="0"/>
        <v/>
      </c>
      <c r="H13" s="106"/>
    </row>
    <row r="14" spans="1:8" ht="15.75">
      <c r="A14" s="168">
        <v>5</v>
      </c>
      <c r="B14" s="157"/>
      <c r="C14" s="172"/>
      <c r="D14" s="173"/>
      <c r="E14" s="173"/>
      <c r="F14" s="173"/>
      <c r="G14" s="174" t="str">
        <f t="shared" si="0"/>
        <v/>
      </c>
      <c r="H14" s="106"/>
    </row>
    <row r="15" spans="1:8" ht="15.75">
      <c r="A15" s="168">
        <v>6</v>
      </c>
      <c r="B15" s="157"/>
      <c r="C15" s="172"/>
      <c r="D15" s="173"/>
      <c r="E15" s="173"/>
      <c r="F15" s="173"/>
      <c r="G15" s="174" t="str">
        <f t="shared" si="0"/>
        <v/>
      </c>
      <c r="H15" s="106"/>
    </row>
    <row r="16" spans="1:8" ht="15.75">
      <c r="A16" s="168">
        <v>7</v>
      </c>
      <c r="B16" s="157"/>
      <c r="C16" s="172"/>
      <c r="D16" s="173"/>
      <c r="E16" s="173"/>
      <c r="F16" s="173"/>
      <c r="G16" s="174" t="str">
        <f t="shared" si="0"/>
        <v/>
      </c>
      <c r="H16" s="106"/>
    </row>
    <row r="17" spans="1:8" ht="15.75">
      <c r="A17" s="168">
        <v>8</v>
      </c>
      <c r="B17" s="157"/>
      <c r="C17" s="172"/>
      <c r="D17" s="173"/>
      <c r="E17" s="173"/>
      <c r="F17" s="173"/>
      <c r="G17" s="174" t="str">
        <f t="shared" si="0"/>
        <v/>
      </c>
      <c r="H17" s="106"/>
    </row>
    <row r="18" spans="1:8" ht="15.75">
      <c r="A18" s="168">
        <v>9</v>
      </c>
      <c r="B18" s="157"/>
      <c r="C18" s="172"/>
      <c r="D18" s="173"/>
      <c r="E18" s="173"/>
      <c r="F18" s="173"/>
      <c r="G18" s="174" t="str">
        <f t="shared" si="0"/>
        <v/>
      </c>
      <c r="H18" s="106"/>
    </row>
    <row r="19" spans="1:8" ht="15.75">
      <c r="A19" s="168">
        <v>10</v>
      </c>
      <c r="B19" s="157"/>
      <c r="C19" s="172"/>
      <c r="D19" s="173"/>
      <c r="E19" s="173"/>
      <c r="F19" s="173"/>
      <c r="G19" s="174" t="str">
        <f t="shared" si="0"/>
        <v/>
      </c>
      <c r="H19" s="106"/>
    </row>
    <row r="20" spans="1:8" ht="15.75">
      <c r="A20" s="168">
        <v>11</v>
      </c>
      <c r="B20" s="157"/>
      <c r="C20" s="172"/>
      <c r="D20" s="173"/>
      <c r="E20" s="173"/>
      <c r="F20" s="173"/>
      <c r="G20" s="174" t="str">
        <f t="shared" si="0"/>
        <v/>
      </c>
      <c r="H20" s="106"/>
    </row>
    <row r="21" spans="1:8" ht="15.75">
      <c r="A21" s="168">
        <v>12</v>
      </c>
      <c r="B21" s="157"/>
      <c r="C21" s="172"/>
      <c r="D21" s="173"/>
      <c r="E21" s="173"/>
      <c r="F21" s="173"/>
      <c r="G21" s="174" t="str">
        <f t="shared" si="0"/>
        <v/>
      </c>
      <c r="H21" s="106"/>
    </row>
    <row r="22" spans="1:8" ht="15.75">
      <c r="A22" s="168">
        <v>13</v>
      </c>
      <c r="B22" s="157"/>
      <c r="C22" s="172"/>
      <c r="D22" s="173"/>
      <c r="E22" s="173"/>
      <c r="F22" s="173"/>
      <c r="G22" s="174" t="str">
        <f t="shared" si="0"/>
        <v/>
      </c>
      <c r="H22" s="106"/>
    </row>
    <row r="23" spans="1:8" ht="15.75">
      <c r="A23" s="168">
        <v>14</v>
      </c>
      <c r="B23" s="157"/>
      <c r="C23" s="172"/>
      <c r="D23" s="173"/>
      <c r="E23" s="173"/>
      <c r="F23" s="173"/>
      <c r="G23" s="174" t="str">
        <f t="shared" si="0"/>
        <v/>
      </c>
      <c r="H23" s="106"/>
    </row>
    <row r="24" spans="1:8" ht="15.75">
      <c r="A24" s="168">
        <v>15</v>
      </c>
      <c r="B24" s="157"/>
      <c r="C24" s="172"/>
      <c r="D24" s="173"/>
      <c r="E24" s="173"/>
      <c r="F24" s="173"/>
      <c r="G24" s="174" t="str">
        <f t="shared" si="0"/>
        <v/>
      </c>
      <c r="H24" s="106"/>
    </row>
    <row r="25" spans="1:8" ht="15.75">
      <c r="A25" s="168">
        <v>16</v>
      </c>
      <c r="B25" s="157"/>
      <c r="C25" s="172"/>
      <c r="D25" s="173"/>
      <c r="E25" s="173"/>
      <c r="F25" s="173"/>
      <c r="G25" s="174" t="str">
        <f t="shared" si="0"/>
        <v/>
      </c>
      <c r="H25" s="106"/>
    </row>
    <row r="26" spans="1:8" ht="15.75">
      <c r="A26" s="168">
        <v>17</v>
      </c>
      <c r="B26" s="157"/>
      <c r="C26" s="172"/>
      <c r="D26" s="173"/>
      <c r="E26" s="173"/>
      <c r="F26" s="173"/>
      <c r="G26" s="174" t="str">
        <f t="shared" si="0"/>
        <v/>
      </c>
      <c r="H26" s="106"/>
    </row>
    <row r="27" spans="1:8" ht="15.75">
      <c r="A27" s="168">
        <v>18</v>
      </c>
      <c r="B27" s="157"/>
      <c r="C27" s="172"/>
      <c r="D27" s="173"/>
      <c r="E27" s="173"/>
      <c r="F27" s="173"/>
      <c r="G27" s="174" t="str">
        <f t="shared" si="0"/>
        <v/>
      </c>
      <c r="H27" s="106"/>
    </row>
    <row r="28" spans="1:8" ht="15.75">
      <c r="A28" s="168">
        <v>19</v>
      </c>
      <c r="B28" s="157"/>
      <c r="C28" s="172"/>
      <c r="D28" s="173"/>
      <c r="E28" s="173"/>
      <c r="F28" s="173"/>
      <c r="G28" s="174" t="str">
        <f t="shared" si="0"/>
        <v/>
      </c>
      <c r="H28" s="106"/>
    </row>
    <row r="29" spans="1:8" ht="15.75">
      <c r="A29" s="168">
        <v>20</v>
      </c>
      <c r="B29" s="157"/>
      <c r="C29" s="172"/>
      <c r="D29" s="173"/>
      <c r="E29" s="173"/>
      <c r="F29" s="173"/>
      <c r="G29" s="174" t="str">
        <f t="shared" si="0"/>
        <v/>
      </c>
      <c r="H29" s="106"/>
    </row>
    <row r="30" spans="1:8" ht="15.75">
      <c r="A30" s="168">
        <v>21</v>
      </c>
      <c r="B30" s="157"/>
      <c r="C30" s="175"/>
      <c r="D30" s="176"/>
      <c r="E30" s="176"/>
      <c r="F30" s="176"/>
      <c r="G30" s="174" t="str">
        <f t="shared" si="0"/>
        <v/>
      </c>
      <c r="H30" s="106"/>
    </row>
    <row r="31" spans="1:8" ht="15.75">
      <c r="A31" s="168">
        <v>22</v>
      </c>
      <c r="B31" s="157"/>
      <c r="C31" s="175"/>
      <c r="D31" s="176"/>
      <c r="E31" s="176"/>
      <c r="F31" s="176"/>
      <c r="G31" s="174" t="str">
        <f t="shared" si="0"/>
        <v/>
      </c>
      <c r="H31" s="106"/>
    </row>
    <row r="32" spans="1:8" ht="15.75">
      <c r="A32" s="168">
        <v>23</v>
      </c>
      <c r="B32" s="157"/>
      <c r="C32" s="175"/>
      <c r="D32" s="176"/>
      <c r="E32" s="176"/>
      <c r="F32" s="176"/>
      <c r="G32" s="174" t="str">
        <f t="shared" si="0"/>
        <v/>
      </c>
      <c r="H32" s="106"/>
    </row>
    <row r="33" spans="1:10" ht="15.75">
      <c r="A33" s="168">
        <v>24</v>
      </c>
      <c r="B33" s="157"/>
      <c r="C33" s="175"/>
      <c r="D33" s="176"/>
      <c r="E33" s="176"/>
      <c r="F33" s="176"/>
      <c r="G33" s="174" t="str">
        <f t="shared" si="0"/>
        <v/>
      </c>
      <c r="H33" s="106"/>
    </row>
    <row r="34" spans="1:10" ht="15.75">
      <c r="A34" s="168">
        <v>25</v>
      </c>
      <c r="B34" s="157"/>
      <c r="C34" s="175"/>
      <c r="D34" s="176"/>
      <c r="E34" s="176"/>
      <c r="F34" s="176"/>
      <c r="G34" s="174" t="str">
        <f t="shared" si="0"/>
        <v/>
      </c>
      <c r="H34" s="106"/>
    </row>
    <row r="35" spans="1:10" ht="15.75">
      <c r="A35" s="168">
        <v>26</v>
      </c>
      <c r="B35" s="157"/>
      <c r="C35" s="175"/>
      <c r="D35" s="176"/>
      <c r="E35" s="176"/>
      <c r="F35" s="176"/>
      <c r="G35" s="174" t="str">
        <f t="shared" si="0"/>
        <v/>
      </c>
      <c r="H35" s="106"/>
    </row>
    <row r="36" spans="1:10" ht="15.75">
      <c r="A36" s="168">
        <v>27</v>
      </c>
      <c r="B36" s="157"/>
      <c r="C36" s="175"/>
      <c r="D36" s="176"/>
      <c r="E36" s="176"/>
      <c r="F36" s="176"/>
      <c r="G36" s="174" t="str">
        <f t="shared" si="0"/>
        <v/>
      </c>
      <c r="H36" s="106"/>
    </row>
    <row r="37" spans="1:10" ht="15.75">
      <c r="A37" s="168">
        <v>28</v>
      </c>
      <c r="B37" s="157"/>
      <c r="C37" s="175"/>
      <c r="D37" s="176"/>
      <c r="E37" s="176"/>
      <c r="F37" s="176"/>
      <c r="G37" s="174" t="str">
        <f t="shared" si="0"/>
        <v/>
      </c>
      <c r="H37" s="106"/>
    </row>
    <row r="38" spans="1:10" ht="15.75">
      <c r="A38" s="168">
        <v>29</v>
      </c>
      <c r="B38" s="157"/>
      <c r="C38" s="175"/>
      <c r="D38" s="176"/>
      <c r="E38" s="176"/>
      <c r="F38" s="176"/>
      <c r="G38" s="174" t="str">
        <f t="shared" si="0"/>
        <v/>
      </c>
      <c r="H38" s="106"/>
    </row>
    <row r="39" spans="1:10" ht="15.75">
      <c r="A39" s="168" t="s">
        <v>266</v>
      </c>
      <c r="B39" s="157"/>
      <c r="C39" s="175"/>
      <c r="D39" s="176"/>
      <c r="E39" s="176"/>
      <c r="F39" s="176"/>
      <c r="G39" s="174" t="str">
        <f>IF(ISBLANK(B39),"",#REF!+C39-D39)</f>
        <v/>
      </c>
      <c r="H39" s="106"/>
    </row>
    <row r="40" spans="1:10">
      <c r="A40" s="177" t="s">
        <v>304</v>
      </c>
      <c r="B40" s="178"/>
      <c r="C40" s="179"/>
      <c r="D40" s="180"/>
      <c r="E40" s="180"/>
      <c r="F40" s="181"/>
      <c r="G40" s="182" t="str">
        <f>G39</f>
        <v/>
      </c>
      <c r="H40" s="106"/>
    </row>
    <row r="44" spans="1:10">
      <c r="B44" s="185" t="s">
        <v>96</v>
      </c>
      <c r="F44" s="186"/>
    </row>
    <row r="45" spans="1:10">
      <c r="F45" s="184"/>
      <c r="G45" s="184"/>
      <c r="H45" s="184"/>
      <c r="I45" s="184"/>
      <c r="J45" s="184"/>
    </row>
    <row r="46" spans="1:10">
      <c r="C46" s="187"/>
      <c r="F46" s="187"/>
      <c r="G46" s="188"/>
      <c r="H46" s="184"/>
      <c r="I46" s="184"/>
      <c r="J46" s="184"/>
    </row>
    <row r="47" spans="1:10">
      <c r="A47" s="184"/>
      <c r="C47" s="189" t="s">
        <v>256</v>
      </c>
      <c r="F47" s="190" t="s">
        <v>261</v>
      </c>
      <c r="G47" s="188"/>
      <c r="H47" s="184"/>
      <c r="I47" s="184"/>
      <c r="J47" s="184"/>
    </row>
    <row r="48" spans="1:10">
      <c r="A48" s="184"/>
      <c r="C48" s="191" t="s">
        <v>127</v>
      </c>
      <c r="F48" s="183" t="s">
        <v>257</v>
      </c>
      <c r="G48" s="184"/>
      <c r="H48" s="184"/>
      <c r="I48" s="184"/>
      <c r="J48" s="184"/>
    </row>
    <row r="49" spans="2:2" s="184" customFormat="1">
      <c r="B49" s="183"/>
    </row>
    <row r="50" spans="2:2" s="184" customFormat="1" ht="12.75"/>
    <row r="51" spans="2:2" s="184" customFormat="1" ht="12.75"/>
    <row r="52" spans="2:2" s="184" customFormat="1" ht="12.75"/>
    <row r="53" spans="2:2" s="184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  <pageSetUpPr fitToPage="1"/>
  </sheetPr>
  <dimension ref="A1:L53"/>
  <sheetViews>
    <sheetView showGridLines="0" view="pageBreakPreview" topLeftCell="A23" zoomScale="80" zoomScaleNormal="100" zoomScaleSheetLayoutView="80" workbookViewId="0">
      <selection activeCell="O25" sqref="O25"/>
    </sheetView>
  </sheetViews>
  <sheetFormatPr defaultRowHeight="12.75"/>
  <cols>
    <col min="1" max="1" width="53.5703125" style="25" customWidth="1"/>
    <col min="2" max="2" width="12.2851562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7" t="s">
        <v>292</v>
      </c>
      <c r="B1" s="138"/>
      <c r="C1" s="138"/>
      <c r="D1" s="138"/>
      <c r="E1" s="138"/>
      <c r="F1" s="79"/>
      <c r="G1" s="79"/>
      <c r="H1" s="79"/>
      <c r="I1" s="553" t="s">
        <v>97</v>
      </c>
      <c r="J1" s="553"/>
      <c r="K1" s="144"/>
    </row>
    <row r="2" spans="1:12" s="23" customFormat="1" ht="15">
      <c r="A2" s="106" t="s">
        <v>128</v>
      </c>
      <c r="B2" s="138"/>
      <c r="C2" s="138"/>
      <c r="D2" s="138"/>
      <c r="E2" s="138"/>
      <c r="F2" s="139"/>
      <c r="G2" s="140"/>
      <c r="H2" s="140"/>
      <c r="I2" s="539" t="s">
        <v>1880</v>
      </c>
      <c r="J2" s="540"/>
      <c r="K2" s="144"/>
    </row>
    <row r="3" spans="1:12" s="23" customFormat="1" ht="15">
      <c r="A3" s="138"/>
      <c r="B3" s="138"/>
      <c r="C3" s="138"/>
      <c r="D3" s="138"/>
      <c r="E3" s="138"/>
      <c r="F3" s="139"/>
      <c r="G3" s="140"/>
      <c r="H3" s="140"/>
      <c r="I3" s="141"/>
      <c r="J3" s="76"/>
      <c r="K3" s="144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6"/>
      <c r="J4" s="77"/>
      <c r="K4" s="106"/>
      <c r="L4" s="23"/>
    </row>
    <row r="5" spans="1:12" s="2" customFormat="1" ht="15">
      <c r="A5" s="119" t="str">
        <f>'ფორმა N1'!D4</f>
        <v>მპგ თავისუფალი დემოკრატები</v>
      </c>
      <c r="B5" s="120"/>
      <c r="C5" s="120"/>
      <c r="D5" s="120"/>
      <c r="E5" s="120"/>
      <c r="F5" s="59"/>
      <c r="G5" s="59"/>
      <c r="H5" s="59"/>
      <c r="I5" s="132"/>
      <c r="J5" s="59"/>
      <c r="K5" s="106"/>
    </row>
    <row r="6" spans="1:12" s="23" customFormat="1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552" t="s">
        <v>208</v>
      </c>
      <c r="C7" s="552"/>
      <c r="D7" s="552" t="s">
        <v>280</v>
      </c>
      <c r="E7" s="552"/>
      <c r="F7" s="552" t="s">
        <v>281</v>
      </c>
      <c r="G7" s="552"/>
      <c r="H7" s="156" t="s">
        <v>267</v>
      </c>
      <c r="I7" s="552" t="s">
        <v>211</v>
      </c>
      <c r="J7" s="552"/>
      <c r="K7" s="145"/>
    </row>
    <row r="8" spans="1:12" ht="15">
      <c r="A8" s="134" t="s">
        <v>103</v>
      </c>
      <c r="B8" s="135" t="s">
        <v>210</v>
      </c>
      <c r="C8" s="136" t="s">
        <v>209</v>
      </c>
      <c r="D8" s="135" t="s">
        <v>210</v>
      </c>
      <c r="E8" s="136" t="s">
        <v>209</v>
      </c>
      <c r="F8" s="135" t="s">
        <v>210</v>
      </c>
      <c r="G8" s="136" t="s">
        <v>209</v>
      </c>
      <c r="H8" s="136" t="s">
        <v>209</v>
      </c>
      <c r="I8" s="135" t="s">
        <v>210</v>
      </c>
      <c r="J8" s="136" t="s">
        <v>209</v>
      </c>
      <c r="K8" s="145"/>
    </row>
    <row r="9" spans="1:12" ht="15">
      <c r="A9" s="60" t="s">
        <v>104</v>
      </c>
      <c r="B9" s="83">
        <f>SUM(B10,B14,B17)</f>
        <v>916</v>
      </c>
      <c r="C9" s="83">
        <v>147310</v>
      </c>
      <c r="D9" s="83">
        <f t="shared" ref="D9:J9" si="0">SUM(D10,D14,D17)</f>
        <v>41</v>
      </c>
      <c r="E9" s="83">
        <f>SUM(E10,E14,E17)</f>
        <v>4104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957</v>
      </c>
      <c r="J9" s="83">
        <f t="shared" si="0"/>
        <v>156935</v>
      </c>
      <c r="K9" s="145"/>
    </row>
    <row r="10" spans="1:12" ht="15">
      <c r="A10" s="61" t="s">
        <v>105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>
      <c r="A11" s="61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>
      <c r="A12" s="61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 ht="15">
      <c r="A13" s="61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>
      <c r="A14" s="61" t="s">
        <v>109</v>
      </c>
      <c r="B14" s="133">
        <f>SUM(B15:B16)</f>
        <v>914</v>
      </c>
      <c r="C14" s="133">
        <f>SUM(C15:C16)</f>
        <v>151796</v>
      </c>
      <c r="D14" s="133">
        <f t="shared" ref="D14:J14" si="2">SUM(D15:D16)</f>
        <v>41</v>
      </c>
      <c r="E14" s="133">
        <f>SUM(E15:E16)</f>
        <v>4104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955</v>
      </c>
      <c r="J14" s="133">
        <f t="shared" si="2"/>
        <v>155900</v>
      </c>
      <c r="K14" s="145"/>
    </row>
    <row r="15" spans="1:12" ht="15">
      <c r="A15" s="61" t="s">
        <v>110</v>
      </c>
      <c r="B15" s="26">
        <v>2</v>
      </c>
      <c r="C15" s="26">
        <v>16239</v>
      </c>
      <c r="D15" s="26"/>
      <c r="E15" s="26"/>
      <c r="F15" s="26"/>
      <c r="G15" s="26"/>
      <c r="H15" s="26"/>
      <c r="I15" s="26">
        <f>B15+D15-F15</f>
        <v>2</v>
      </c>
      <c r="J15" s="26">
        <v>16239</v>
      </c>
      <c r="K15" s="145"/>
    </row>
    <row r="16" spans="1:12" ht="15">
      <c r="A16" s="61" t="s">
        <v>111</v>
      </c>
      <c r="B16" s="26">
        <v>912</v>
      </c>
      <c r="C16" s="26">
        <v>135557</v>
      </c>
      <c r="D16" s="26">
        <v>41</v>
      </c>
      <c r="E16" s="26">
        <v>4104</v>
      </c>
      <c r="F16" s="26"/>
      <c r="G16" s="26"/>
      <c r="H16" s="26"/>
      <c r="I16" s="26">
        <f>B16+D16-F16</f>
        <v>953</v>
      </c>
      <c r="J16" s="26">
        <f>C16+E16-G16-H16</f>
        <v>139661</v>
      </c>
      <c r="K16" s="145"/>
    </row>
    <row r="17" spans="1:11" ht="15">
      <c r="A17" s="61" t="s">
        <v>112</v>
      </c>
      <c r="B17" s="133">
        <f>SUM(B18:B19,B22,B23)</f>
        <v>2</v>
      </c>
      <c r="C17" s="133">
        <f>SUM(C18:C19,C22,C23)</f>
        <v>1035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2</v>
      </c>
      <c r="J17" s="133">
        <f t="shared" si="3"/>
        <v>1035</v>
      </c>
      <c r="K17" s="145"/>
    </row>
    <row r="18" spans="1:11" ht="15">
      <c r="A18" s="61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 ht="15">
      <c r="A19" s="61" t="s">
        <v>114</v>
      </c>
      <c r="B19" s="133">
        <f>SUM(B20:B21)</f>
        <v>2</v>
      </c>
      <c r="C19" s="133">
        <f>SUM(C20:C21)</f>
        <v>1035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2</v>
      </c>
      <c r="J19" s="133">
        <f t="shared" si="4"/>
        <v>1035</v>
      </c>
      <c r="K19" s="145"/>
    </row>
    <row r="20" spans="1:11" ht="15">
      <c r="A20" s="61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 ht="15">
      <c r="A21" s="61" t="s">
        <v>116</v>
      </c>
      <c r="B21" s="26">
        <v>2</v>
      </c>
      <c r="C21" s="26">
        <v>1035</v>
      </c>
      <c r="D21" s="26"/>
      <c r="E21" s="26"/>
      <c r="F21" s="26"/>
      <c r="G21" s="26"/>
      <c r="H21" s="26"/>
      <c r="I21" s="26">
        <v>2</v>
      </c>
      <c r="J21" s="26">
        <v>1035</v>
      </c>
      <c r="K21" s="145"/>
    </row>
    <row r="22" spans="1:11" ht="15">
      <c r="A22" s="61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 ht="15">
      <c r="A23" s="61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 ht="15">
      <c r="A24" s="60" t="s">
        <v>119</v>
      </c>
      <c r="B24" s="83">
        <f>SUM(B25:B31)</f>
        <v>11318</v>
      </c>
      <c r="C24" s="83">
        <f t="shared" ref="C24:J24" si="5">SUM(C25:C31)</f>
        <v>84613</v>
      </c>
      <c r="D24" s="83">
        <f t="shared" si="5"/>
        <v>9232</v>
      </c>
      <c r="E24" s="83">
        <f t="shared" si="5"/>
        <v>7187</v>
      </c>
      <c r="F24" s="83">
        <f t="shared" si="5"/>
        <v>9232</v>
      </c>
      <c r="G24" s="83">
        <f t="shared" si="5"/>
        <v>7187</v>
      </c>
      <c r="H24" s="83">
        <f t="shared" si="5"/>
        <v>0</v>
      </c>
      <c r="I24" s="83">
        <f t="shared" si="5"/>
        <v>11318</v>
      </c>
      <c r="J24" s="83">
        <f t="shared" si="5"/>
        <v>84613</v>
      </c>
      <c r="K24" s="145"/>
    </row>
    <row r="25" spans="1:11" ht="15">
      <c r="A25" s="61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>
      <c r="A26" s="61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>
      <c r="A27" s="61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>
      <c r="A28" s="61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>
      <c r="A29" s="61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>
      <c r="A30" s="61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>
      <c r="A31" s="61" t="s">
        <v>252</v>
      </c>
      <c r="B31" s="26">
        <v>11318</v>
      </c>
      <c r="C31" s="26">
        <v>84613</v>
      </c>
      <c r="D31" s="26">
        <v>9232</v>
      </c>
      <c r="E31" s="26">
        <v>7187</v>
      </c>
      <c r="F31" s="26">
        <v>9232</v>
      </c>
      <c r="G31" s="26">
        <v>7187</v>
      </c>
      <c r="H31" s="26"/>
      <c r="I31" s="26">
        <f>B31+D31-F31</f>
        <v>11318</v>
      </c>
      <c r="J31" s="26">
        <f>C31+E31-G31</f>
        <v>84613</v>
      </c>
      <c r="K31" s="145"/>
    </row>
    <row r="32" spans="1:11" ht="15">
      <c r="A32" s="60" t="s">
        <v>120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5"/>
    </row>
    <row r="33" spans="1:11" ht="15">
      <c r="A33" s="61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>
      <c r="A34" s="61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>
      <c r="A35" s="61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>
      <c r="A36" s="60" t="s">
        <v>121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5"/>
    </row>
    <row r="37" spans="1:11" ht="15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>
      <c r="A39" s="61" t="s">
        <v>124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>
      <c r="A40" s="61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2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1"/>
      <c r="C48" s="71"/>
      <c r="F48" s="71"/>
      <c r="G48" s="74"/>
      <c r="H48" s="71"/>
      <c r="I48"/>
      <c r="J48"/>
    </row>
    <row r="49" spans="1:10" s="2" customFormat="1" ht="15">
      <c r="B49" s="70" t="s">
        <v>256</v>
      </c>
      <c r="F49" s="12" t="s">
        <v>261</v>
      </c>
      <c r="G49" s="73"/>
      <c r="I49"/>
      <c r="J49"/>
    </row>
    <row r="50" spans="1:10" s="2" customFormat="1" ht="15">
      <c r="B50" s="66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  <pageSetUpPr fitToPage="1"/>
  </sheetPr>
  <dimension ref="A1:L35"/>
  <sheetViews>
    <sheetView showGridLines="0" view="pageBreakPreview" topLeftCell="C1" zoomScale="8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>
      <c r="A1" s="137" t="s">
        <v>293</v>
      </c>
      <c r="B1" s="138"/>
      <c r="C1" s="138"/>
      <c r="D1" s="138"/>
      <c r="E1" s="138"/>
      <c r="F1" s="138"/>
      <c r="G1" s="144"/>
      <c r="H1" s="101" t="s">
        <v>186</v>
      </c>
      <c r="I1" s="144"/>
      <c r="J1" s="67"/>
      <c r="K1" s="67"/>
      <c r="L1" s="67"/>
    </row>
    <row r="2" spans="1:12" s="23" customFormat="1" ht="15">
      <c r="A2" s="106" t="s">
        <v>128</v>
      </c>
      <c r="B2" s="138"/>
      <c r="C2" s="138"/>
      <c r="D2" s="138"/>
      <c r="E2" s="138"/>
      <c r="F2" s="138"/>
      <c r="G2" s="146"/>
      <c r="H2" s="539" t="s">
        <v>1880</v>
      </c>
      <c r="I2" s="540"/>
      <c r="J2" s="67"/>
      <c r="K2" s="67"/>
      <c r="L2" s="67"/>
    </row>
    <row r="3" spans="1:12" s="23" customFormat="1" ht="15">
      <c r="A3" s="138"/>
      <c r="B3" s="138"/>
      <c r="C3" s="138"/>
      <c r="D3" s="138"/>
      <c r="E3" s="138"/>
      <c r="F3" s="138"/>
      <c r="G3" s="146"/>
      <c r="H3" s="141"/>
      <c r="I3" s="146"/>
      <c r="J3" s="67"/>
      <c r="K3" s="67"/>
      <c r="L3" s="6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8"/>
      <c r="F4" s="138"/>
      <c r="G4" s="138"/>
      <c r="H4" s="138"/>
      <c r="I4" s="144"/>
      <c r="J4" s="64"/>
      <c r="K4" s="64"/>
      <c r="L4" s="23"/>
    </row>
    <row r="5" spans="1:12" s="2" customFormat="1" ht="15">
      <c r="A5" s="119" t="str">
        <f>'ფორმა N1'!D4</f>
        <v>მპგ თავისუფალი დემოკრატები</v>
      </c>
      <c r="B5" s="120"/>
      <c r="C5" s="120"/>
      <c r="D5" s="120"/>
      <c r="E5" s="148"/>
      <c r="F5" s="149"/>
      <c r="G5" s="149"/>
      <c r="H5" s="149"/>
      <c r="I5" s="144"/>
      <c r="J5" s="64"/>
      <c r="K5" s="64"/>
      <c r="L5" s="12"/>
    </row>
    <row r="6" spans="1:12" s="23" customFormat="1">
      <c r="A6" s="142"/>
      <c r="B6" s="143"/>
      <c r="C6" s="143"/>
      <c r="D6" s="143"/>
      <c r="E6" s="138"/>
      <c r="F6" s="138"/>
      <c r="G6" s="138"/>
      <c r="H6" s="138"/>
      <c r="I6" s="144"/>
      <c r="J6" s="64"/>
      <c r="K6" s="64"/>
      <c r="L6" s="64"/>
    </row>
    <row r="7" spans="1:12" ht="30">
      <c r="A7" s="134" t="s">
        <v>64</v>
      </c>
      <c r="B7" s="134" t="s">
        <v>360</v>
      </c>
      <c r="C7" s="136" t="s">
        <v>361</v>
      </c>
      <c r="D7" s="136" t="s">
        <v>223</v>
      </c>
      <c r="E7" s="136" t="s">
        <v>228</v>
      </c>
      <c r="F7" s="136" t="s">
        <v>229</v>
      </c>
      <c r="G7" s="136" t="s">
        <v>230</v>
      </c>
      <c r="H7" s="136" t="s">
        <v>231</v>
      </c>
      <c r="I7" s="144"/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6">
        <v>8</v>
      </c>
      <c r="I8" s="144"/>
    </row>
    <row r="9" spans="1:12" ht="15">
      <c r="A9" s="68">
        <v>1</v>
      </c>
      <c r="B9" s="26"/>
      <c r="C9" s="26"/>
      <c r="D9" s="26"/>
      <c r="E9" s="26"/>
      <c r="F9" s="26"/>
      <c r="G9" s="157"/>
      <c r="H9" s="26"/>
      <c r="I9" s="144"/>
    </row>
    <row r="10" spans="1:12" ht="15">
      <c r="A10" s="68">
        <v>2</v>
      </c>
      <c r="B10" s="26"/>
      <c r="C10" s="26"/>
      <c r="D10" s="26"/>
      <c r="E10" s="26"/>
      <c r="F10" s="26"/>
      <c r="G10" s="157"/>
      <c r="H10" s="26"/>
      <c r="I10" s="144"/>
    </row>
    <row r="11" spans="1:12" ht="15">
      <c r="A11" s="68">
        <v>3</v>
      </c>
      <c r="B11" s="26"/>
      <c r="C11" s="26"/>
      <c r="D11" s="26"/>
      <c r="E11" s="26"/>
      <c r="F11" s="26"/>
      <c r="G11" s="157"/>
      <c r="H11" s="26"/>
      <c r="I11" s="144"/>
    </row>
    <row r="12" spans="1:12" ht="15">
      <c r="A12" s="68">
        <v>4</v>
      </c>
      <c r="B12" s="26"/>
      <c r="C12" s="26"/>
      <c r="D12" s="26"/>
      <c r="E12" s="26"/>
      <c r="F12" s="26"/>
      <c r="G12" s="157"/>
      <c r="H12" s="26"/>
      <c r="I12" s="144"/>
    </row>
    <row r="13" spans="1:12" ht="15">
      <c r="A13" s="68">
        <v>5</v>
      </c>
      <c r="B13" s="26"/>
      <c r="C13" s="26"/>
      <c r="D13" s="26"/>
      <c r="E13" s="26"/>
      <c r="F13" s="26"/>
      <c r="G13" s="157"/>
      <c r="H13" s="26"/>
      <c r="I13" s="144"/>
    </row>
    <row r="14" spans="1:12" ht="15">
      <c r="A14" s="68">
        <v>6</v>
      </c>
      <c r="B14" s="26"/>
      <c r="C14" s="26"/>
      <c r="D14" s="26"/>
      <c r="E14" s="26"/>
      <c r="F14" s="26"/>
      <c r="G14" s="157"/>
      <c r="H14" s="26"/>
      <c r="I14" s="144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157"/>
      <c r="H15" s="26"/>
      <c r="I15" s="144"/>
      <c r="J15" s="64"/>
      <c r="K15" s="64"/>
      <c r="L15" s="64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157"/>
      <c r="H16" s="26"/>
      <c r="I16" s="144"/>
      <c r="J16" s="64"/>
      <c r="K16" s="64"/>
      <c r="L16" s="64"/>
    </row>
    <row r="17" spans="1:12" s="23" customFormat="1" ht="15">
      <c r="A17" s="68">
        <v>9</v>
      </c>
      <c r="B17" s="26"/>
      <c r="C17" s="26"/>
      <c r="D17" s="26"/>
      <c r="E17" s="26"/>
      <c r="F17" s="26"/>
      <c r="G17" s="157"/>
      <c r="H17" s="26"/>
      <c r="I17" s="144"/>
      <c r="J17" s="64"/>
      <c r="K17" s="64"/>
      <c r="L17" s="64"/>
    </row>
    <row r="18" spans="1:12" s="23" customFormat="1" ht="15">
      <c r="A18" s="68">
        <v>10</v>
      </c>
      <c r="B18" s="26"/>
      <c r="C18" s="26"/>
      <c r="D18" s="26"/>
      <c r="E18" s="26"/>
      <c r="F18" s="26"/>
      <c r="G18" s="157"/>
      <c r="H18" s="26"/>
      <c r="I18" s="144"/>
      <c r="J18" s="64"/>
      <c r="K18" s="64"/>
      <c r="L18" s="64"/>
    </row>
    <row r="19" spans="1:12" s="23" customFormat="1" ht="15">
      <c r="A19" s="68">
        <v>11</v>
      </c>
      <c r="B19" s="26"/>
      <c r="C19" s="26"/>
      <c r="D19" s="26"/>
      <c r="E19" s="26"/>
      <c r="F19" s="26"/>
      <c r="G19" s="157"/>
      <c r="H19" s="26"/>
      <c r="I19" s="144"/>
      <c r="J19" s="64"/>
      <c r="K19" s="64"/>
      <c r="L19" s="64"/>
    </row>
    <row r="20" spans="1:12" s="23" customFormat="1" ht="15">
      <c r="A20" s="68">
        <v>12</v>
      </c>
      <c r="B20" s="26"/>
      <c r="C20" s="26"/>
      <c r="D20" s="26"/>
      <c r="E20" s="26"/>
      <c r="F20" s="26"/>
      <c r="G20" s="157"/>
      <c r="H20" s="26"/>
      <c r="I20" s="144"/>
      <c r="J20" s="64"/>
      <c r="K20" s="64"/>
      <c r="L20" s="64"/>
    </row>
    <row r="21" spans="1:12" s="23" customFormat="1" ht="15">
      <c r="A21" s="68">
        <v>13</v>
      </c>
      <c r="B21" s="26"/>
      <c r="C21" s="26"/>
      <c r="D21" s="26"/>
      <c r="E21" s="26"/>
      <c r="F21" s="26"/>
      <c r="G21" s="157"/>
      <c r="H21" s="26"/>
      <c r="I21" s="144"/>
      <c r="J21" s="64"/>
      <c r="K21" s="64"/>
      <c r="L21" s="64"/>
    </row>
    <row r="22" spans="1:12" s="23" customFormat="1" ht="15">
      <c r="A22" s="68">
        <v>14</v>
      </c>
      <c r="B22" s="26"/>
      <c r="C22" s="26"/>
      <c r="D22" s="26"/>
      <c r="E22" s="26"/>
      <c r="F22" s="26"/>
      <c r="G22" s="157"/>
      <c r="H22" s="26"/>
      <c r="I22" s="144"/>
      <c r="J22" s="64"/>
      <c r="K22" s="64"/>
      <c r="L22" s="64"/>
    </row>
    <row r="23" spans="1:12" s="23" customFormat="1" ht="15">
      <c r="A23" s="68">
        <v>15</v>
      </c>
      <c r="B23" s="26"/>
      <c r="C23" s="26"/>
      <c r="D23" s="26"/>
      <c r="E23" s="26"/>
      <c r="F23" s="26"/>
      <c r="G23" s="157"/>
      <c r="H23" s="26"/>
      <c r="I23" s="144"/>
      <c r="J23" s="64"/>
      <c r="K23" s="64"/>
      <c r="L23" s="64"/>
    </row>
    <row r="24" spans="1:12" s="23" customFormat="1" ht="15">
      <c r="A24" s="68">
        <v>16</v>
      </c>
      <c r="B24" s="26"/>
      <c r="C24" s="26"/>
      <c r="D24" s="26"/>
      <c r="E24" s="26"/>
      <c r="F24" s="26"/>
      <c r="G24" s="157"/>
      <c r="H24" s="26"/>
      <c r="I24" s="144"/>
      <c r="J24" s="64"/>
      <c r="K24" s="64"/>
      <c r="L24" s="64"/>
    </row>
    <row r="25" spans="1:12" s="23" customFormat="1" ht="15">
      <c r="A25" s="68">
        <v>17</v>
      </c>
      <c r="B25" s="26"/>
      <c r="C25" s="26"/>
      <c r="D25" s="26"/>
      <c r="E25" s="26"/>
      <c r="F25" s="26"/>
      <c r="G25" s="157"/>
      <c r="H25" s="26"/>
      <c r="I25" s="144"/>
      <c r="J25" s="64"/>
      <c r="K25" s="64"/>
      <c r="L25" s="64"/>
    </row>
    <row r="26" spans="1:12" s="23" customFormat="1" ht="15">
      <c r="A26" s="68">
        <v>18</v>
      </c>
      <c r="B26" s="26"/>
      <c r="C26" s="26"/>
      <c r="D26" s="26"/>
      <c r="E26" s="26"/>
      <c r="F26" s="26"/>
      <c r="G26" s="157"/>
      <c r="H26" s="26"/>
      <c r="I26" s="144"/>
      <c r="J26" s="64"/>
      <c r="K26" s="64"/>
      <c r="L26" s="64"/>
    </row>
    <row r="27" spans="1:12" s="23" customFormat="1" ht="15">
      <c r="A27" s="68" t="s">
        <v>266</v>
      </c>
      <c r="B27" s="26"/>
      <c r="C27" s="26"/>
      <c r="D27" s="26"/>
      <c r="E27" s="26"/>
      <c r="F27" s="26"/>
      <c r="G27" s="157"/>
      <c r="H27" s="26"/>
      <c r="I27" s="144"/>
      <c r="J27" s="64"/>
      <c r="K27" s="64"/>
      <c r="L27" s="64"/>
    </row>
    <row r="28" spans="1:12" s="23" customFormat="1">
      <c r="J28" s="64"/>
      <c r="K28" s="64"/>
      <c r="L28" s="64"/>
    </row>
    <row r="29" spans="1:12" s="23" customFormat="1"/>
    <row r="30" spans="1:12" s="23" customFormat="1">
      <c r="A30" s="25"/>
    </row>
    <row r="31" spans="1:12" s="2" customFormat="1" ht="15">
      <c r="B31" s="72" t="s">
        <v>96</v>
      </c>
      <c r="E31" s="5"/>
    </row>
    <row r="32" spans="1:12" s="2" customFormat="1" ht="15">
      <c r="C32" s="71"/>
      <c r="E32" s="71"/>
      <c r="F32" s="74"/>
      <c r="G32"/>
      <c r="H32"/>
      <c r="I32"/>
    </row>
    <row r="33" spans="1:9" s="2" customFormat="1" ht="15">
      <c r="A33"/>
      <c r="C33" s="70" t="s">
        <v>256</v>
      </c>
      <c r="E33" s="12" t="s">
        <v>261</v>
      </c>
      <c r="F33" s="73"/>
      <c r="G33"/>
      <c r="H33"/>
      <c r="I33"/>
    </row>
    <row r="34" spans="1:9" s="2" customFormat="1" ht="15">
      <c r="A34"/>
      <c r="C34" s="66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  <pageSetUpPr fitToPage="1"/>
  </sheetPr>
  <dimension ref="A1:L54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>
      <c r="A1" s="137" t="s">
        <v>294</v>
      </c>
      <c r="B1" s="138"/>
      <c r="C1" s="138"/>
      <c r="D1" s="138"/>
      <c r="E1" s="138"/>
      <c r="F1" s="138"/>
      <c r="G1" s="138"/>
      <c r="H1" s="144"/>
      <c r="I1" s="371" t="s">
        <v>186</v>
      </c>
      <c r="J1" s="151"/>
    </row>
    <row r="2" spans="1:12" s="23" customFormat="1" ht="15">
      <c r="A2" s="106" t="s">
        <v>128</v>
      </c>
      <c r="B2" s="138"/>
      <c r="C2" s="138"/>
      <c r="D2" s="138"/>
      <c r="E2" s="138"/>
      <c r="F2" s="138"/>
      <c r="G2" s="138"/>
      <c r="H2" s="144"/>
      <c r="I2" s="539" t="s">
        <v>1880</v>
      </c>
      <c r="J2" s="540"/>
    </row>
    <row r="3" spans="1:12" s="23" customFormat="1" ht="15">
      <c r="A3" s="138"/>
      <c r="B3" s="138"/>
      <c r="C3" s="138"/>
      <c r="D3" s="138"/>
      <c r="E3" s="138"/>
      <c r="F3" s="138"/>
      <c r="G3" s="138"/>
      <c r="H3" s="141"/>
      <c r="I3" s="141"/>
      <c r="J3" s="151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7"/>
      <c r="F4" s="138"/>
      <c r="G4" s="138"/>
      <c r="H4" s="138"/>
      <c r="I4" s="147"/>
      <c r="J4" s="105"/>
      <c r="L4" s="23"/>
    </row>
    <row r="5" spans="1:12" s="2" customFormat="1" ht="15">
      <c r="A5" s="119" t="str">
        <f>'ფორმა N1'!D4</f>
        <v>მპგ თავისუფალი დემოკრატები</v>
      </c>
      <c r="B5" s="120"/>
      <c r="C5" s="120"/>
      <c r="D5" s="120"/>
      <c r="E5" s="148"/>
      <c r="F5" s="149"/>
      <c r="G5" s="149"/>
      <c r="H5" s="149"/>
      <c r="I5" s="148"/>
      <c r="J5" s="105"/>
    </row>
    <row r="6" spans="1:12" s="23" customFormat="1">
      <c r="A6" s="142"/>
      <c r="B6" s="143"/>
      <c r="C6" s="143"/>
      <c r="D6" s="143"/>
      <c r="E6" s="138"/>
      <c r="F6" s="138"/>
      <c r="G6" s="138"/>
      <c r="H6" s="138"/>
      <c r="I6" s="138"/>
      <c r="J6" s="146"/>
    </row>
    <row r="7" spans="1:12" ht="30">
      <c r="A7" s="150" t="s">
        <v>64</v>
      </c>
      <c r="B7" s="134" t="s">
        <v>236</v>
      </c>
      <c r="C7" s="136" t="s">
        <v>232</v>
      </c>
      <c r="D7" s="136" t="s">
        <v>233</v>
      </c>
      <c r="E7" s="136" t="s">
        <v>234</v>
      </c>
      <c r="F7" s="136" t="s">
        <v>235</v>
      </c>
      <c r="G7" s="136" t="s">
        <v>229</v>
      </c>
      <c r="H7" s="136" t="s">
        <v>230</v>
      </c>
      <c r="I7" s="136" t="s">
        <v>231</v>
      </c>
      <c r="J7" s="152"/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52"/>
    </row>
    <row r="9" spans="1:12" ht="30">
      <c r="A9" s="68">
        <v>1</v>
      </c>
      <c r="B9" s="26" t="s">
        <v>491</v>
      </c>
      <c r="C9" s="26" t="s">
        <v>492</v>
      </c>
      <c r="D9" s="26" t="s">
        <v>493</v>
      </c>
      <c r="E9" s="26">
        <v>2007</v>
      </c>
      <c r="F9" s="26" t="s">
        <v>494</v>
      </c>
      <c r="G9" s="26">
        <v>50448</v>
      </c>
      <c r="H9" s="157">
        <v>40907</v>
      </c>
      <c r="I9" s="26" t="s">
        <v>495</v>
      </c>
      <c r="J9" s="152"/>
    </row>
    <row r="10" spans="1:12" ht="30">
      <c r="A10" s="68">
        <v>2</v>
      </c>
      <c r="B10" s="26" t="s">
        <v>491</v>
      </c>
      <c r="C10" s="26" t="s">
        <v>496</v>
      </c>
      <c r="D10" s="26" t="s">
        <v>497</v>
      </c>
      <c r="E10" s="26">
        <v>2004</v>
      </c>
      <c r="F10" s="26" t="s">
        <v>498</v>
      </c>
      <c r="G10" s="26">
        <v>15376</v>
      </c>
      <c r="H10" s="157">
        <v>41583</v>
      </c>
      <c r="I10" s="26" t="s">
        <v>495</v>
      </c>
      <c r="J10" s="152"/>
    </row>
    <row r="11" spans="1:12" ht="15">
      <c r="A11" s="68">
        <v>3</v>
      </c>
      <c r="B11" s="26"/>
      <c r="C11" s="26"/>
      <c r="D11" s="26"/>
      <c r="E11" s="26"/>
      <c r="F11" s="26"/>
      <c r="G11" s="26"/>
      <c r="H11" s="157"/>
      <c r="I11" s="26"/>
      <c r="J11" s="152"/>
    </row>
    <row r="12" spans="1:12" ht="15">
      <c r="A12" s="68">
        <v>4</v>
      </c>
      <c r="B12" s="26"/>
      <c r="C12" s="26"/>
      <c r="D12" s="26"/>
      <c r="E12" s="26"/>
      <c r="F12" s="26"/>
      <c r="G12" s="26"/>
      <c r="H12" s="157"/>
      <c r="I12" s="26"/>
      <c r="J12" s="152"/>
    </row>
    <row r="13" spans="1:12" ht="15">
      <c r="A13" s="68">
        <v>5</v>
      </c>
      <c r="B13" s="26"/>
      <c r="C13" s="26"/>
      <c r="D13" s="26"/>
      <c r="E13" s="26"/>
      <c r="F13" s="26"/>
      <c r="G13" s="26"/>
      <c r="H13" s="157"/>
      <c r="I13" s="26"/>
      <c r="J13" s="152"/>
    </row>
    <row r="14" spans="1:12" ht="15">
      <c r="A14" s="68">
        <v>6</v>
      </c>
      <c r="B14" s="26"/>
      <c r="C14" s="26"/>
      <c r="D14" s="26"/>
      <c r="E14" s="26"/>
      <c r="F14" s="26"/>
      <c r="G14" s="26"/>
      <c r="H14" s="157"/>
      <c r="I14" s="26"/>
      <c r="J14" s="152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26"/>
      <c r="H15" s="157"/>
      <c r="I15" s="26"/>
      <c r="J15" s="146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26"/>
      <c r="H16" s="157"/>
      <c r="I16" s="26"/>
      <c r="J16" s="146"/>
    </row>
    <row r="17" spans="1:10" s="23" customFormat="1" ht="15">
      <c r="A17" s="68">
        <v>9</v>
      </c>
      <c r="B17" s="26"/>
      <c r="C17" s="26"/>
      <c r="D17" s="26"/>
      <c r="E17" s="26"/>
      <c r="F17" s="26"/>
      <c r="G17" s="26"/>
      <c r="H17" s="157"/>
      <c r="I17" s="26"/>
      <c r="J17" s="146"/>
    </row>
    <row r="18" spans="1:10" s="23" customFormat="1" ht="15">
      <c r="A18" s="68">
        <v>10</v>
      </c>
      <c r="B18" s="26"/>
      <c r="C18" s="26"/>
      <c r="D18" s="26"/>
      <c r="E18" s="26"/>
      <c r="F18" s="26"/>
      <c r="G18" s="26"/>
      <c r="H18" s="157"/>
      <c r="I18" s="26"/>
      <c r="J18" s="146"/>
    </row>
    <row r="19" spans="1:10" s="23" customFormat="1" ht="15">
      <c r="A19" s="68">
        <v>11</v>
      </c>
      <c r="B19" s="26"/>
      <c r="C19" s="26"/>
      <c r="D19" s="26"/>
      <c r="E19" s="26"/>
      <c r="F19" s="26"/>
      <c r="G19" s="26"/>
      <c r="H19" s="157"/>
      <c r="I19" s="26"/>
      <c r="J19" s="146"/>
    </row>
    <row r="20" spans="1:10" s="23" customFormat="1" ht="15">
      <c r="A20" s="68">
        <v>12</v>
      </c>
      <c r="B20" s="26"/>
      <c r="C20" s="26"/>
      <c r="D20" s="26"/>
      <c r="E20" s="26"/>
      <c r="F20" s="26"/>
      <c r="G20" s="26"/>
      <c r="H20" s="157"/>
      <c r="I20" s="26"/>
      <c r="J20" s="146"/>
    </row>
    <row r="21" spans="1:10" s="23" customFormat="1" ht="15">
      <c r="A21" s="68">
        <v>13</v>
      </c>
      <c r="B21" s="26"/>
      <c r="C21" s="26"/>
      <c r="D21" s="26"/>
      <c r="E21" s="26"/>
      <c r="F21" s="26"/>
      <c r="G21" s="26"/>
      <c r="H21" s="157"/>
      <c r="I21" s="26"/>
      <c r="J21" s="146"/>
    </row>
    <row r="22" spans="1:10" s="23" customFormat="1" ht="15">
      <c r="A22" s="68">
        <v>14</v>
      </c>
      <c r="B22" s="26"/>
      <c r="C22" s="26"/>
      <c r="D22" s="26"/>
      <c r="E22" s="26"/>
      <c r="F22" s="26"/>
      <c r="G22" s="26"/>
      <c r="H22" s="157"/>
      <c r="I22" s="26"/>
      <c r="J22" s="146"/>
    </row>
    <row r="23" spans="1:10" s="23" customFormat="1" ht="15">
      <c r="A23" s="68">
        <v>15</v>
      </c>
      <c r="B23" s="26"/>
      <c r="C23" s="26"/>
      <c r="D23" s="26"/>
      <c r="E23" s="26"/>
      <c r="F23" s="26"/>
      <c r="G23" s="26"/>
      <c r="H23" s="157"/>
      <c r="I23" s="26"/>
      <c r="J23" s="146"/>
    </row>
    <row r="24" spans="1:10" s="23" customFormat="1" ht="15">
      <c r="A24" s="68">
        <v>16</v>
      </c>
      <c r="B24" s="26"/>
      <c r="C24" s="26"/>
      <c r="D24" s="26"/>
      <c r="E24" s="26"/>
      <c r="F24" s="26"/>
      <c r="G24" s="26"/>
      <c r="H24" s="157"/>
      <c r="I24" s="26"/>
      <c r="J24" s="146"/>
    </row>
    <row r="25" spans="1:10" s="23" customFormat="1" ht="15">
      <c r="A25" s="68">
        <v>17</v>
      </c>
      <c r="B25" s="26"/>
      <c r="C25" s="26"/>
      <c r="D25" s="26"/>
      <c r="E25" s="26"/>
      <c r="F25" s="26"/>
      <c r="G25" s="26"/>
      <c r="H25" s="157"/>
      <c r="I25" s="26"/>
      <c r="J25" s="146"/>
    </row>
    <row r="26" spans="1:10" s="23" customFormat="1" ht="15">
      <c r="A26" s="68">
        <v>18</v>
      </c>
      <c r="B26" s="26"/>
      <c r="C26" s="26"/>
      <c r="D26" s="26"/>
      <c r="E26" s="26"/>
      <c r="F26" s="26"/>
      <c r="G26" s="26"/>
      <c r="H26" s="157"/>
      <c r="I26" s="26"/>
      <c r="J26" s="146"/>
    </row>
    <row r="27" spans="1:10" s="23" customFormat="1" ht="15">
      <c r="A27" s="68" t="s">
        <v>266</v>
      </c>
      <c r="B27" s="26"/>
      <c r="C27" s="26"/>
      <c r="D27" s="26"/>
      <c r="E27" s="26"/>
      <c r="F27" s="26"/>
      <c r="G27" s="26"/>
      <c r="H27" s="157"/>
      <c r="I27" s="26"/>
      <c r="J27" s="146"/>
    </row>
    <row r="28" spans="1:10" s="23" customFormat="1">
      <c r="J28" s="64"/>
    </row>
    <row r="29" spans="1:10" s="23" customFormat="1"/>
    <row r="30" spans="1:10" s="23" customFormat="1">
      <c r="A30" s="25"/>
    </row>
    <row r="31" spans="1:10" s="2" customFormat="1" ht="15">
      <c r="B31" s="72" t="s">
        <v>96</v>
      </c>
      <c r="E31" s="5"/>
    </row>
    <row r="32" spans="1:10" s="2" customFormat="1" ht="15">
      <c r="C32" s="71"/>
      <c r="E32" s="71"/>
      <c r="F32" s="74"/>
      <c r="G32" s="74"/>
      <c r="H32"/>
      <c r="I32"/>
    </row>
    <row r="33" spans="1:10" s="2" customFormat="1" ht="15">
      <c r="A33"/>
      <c r="C33" s="70" t="s">
        <v>256</v>
      </c>
      <c r="E33" s="12" t="s">
        <v>261</v>
      </c>
      <c r="F33" s="73"/>
      <c r="G33"/>
      <c r="H33"/>
      <c r="I33"/>
    </row>
    <row r="34" spans="1:10" s="2" customFormat="1" ht="15">
      <c r="A34"/>
      <c r="C34" s="66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4"/>
    </row>
    <row r="38" spans="1:10" s="23" customFormat="1">
      <c r="J38" s="64"/>
    </row>
    <row r="39" spans="1:10" s="23" customFormat="1">
      <c r="J39" s="64"/>
    </row>
    <row r="40" spans="1:10" s="23" customFormat="1">
      <c r="J40" s="64"/>
    </row>
    <row r="41" spans="1:10" s="23" customFormat="1">
      <c r="J41" s="64"/>
    </row>
    <row r="42" spans="1:10" s="23" customFormat="1">
      <c r="J42" s="64"/>
    </row>
    <row r="43" spans="1:10" s="23" customFormat="1">
      <c r="J43" s="64"/>
    </row>
    <row r="44" spans="1:10" s="23" customFormat="1">
      <c r="J44" s="64"/>
    </row>
    <row r="45" spans="1:10" s="23" customFormat="1">
      <c r="J45" s="64"/>
    </row>
    <row r="46" spans="1:10" s="23" customFormat="1">
      <c r="J46" s="64"/>
    </row>
    <row r="47" spans="1:10" s="23" customFormat="1">
      <c r="J47" s="64"/>
    </row>
    <row r="48" spans="1:10" s="23" customFormat="1">
      <c r="J48" s="64"/>
    </row>
    <row r="49" spans="10:10" s="23" customFormat="1">
      <c r="J49" s="64"/>
    </row>
    <row r="50" spans="10:10" s="23" customFormat="1">
      <c r="J50" s="64"/>
    </row>
    <row r="51" spans="10:10" s="23" customFormat="1">
      <c r="J51" s="64"/>
    </row>
    <row r="52" spans="10:10" s="23" customFormat="1">
      <c r="J52" s="64"/>
    </row>
    <row r="53" spans="10:10" s="23" customFormat="1">
      <c r="J53" s="64"/>
    </row>
    <row r="54" spans="10:10" s="23" customFormat="1">
      <c r="J54" s="64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K29"/>
  <sheetViews>
    <sheetView showGridLines="0" view="pageBreakPreview" zoomScale="80" zoomScaleSheetLayoutView="80" workbookViewId="0">
      <selection activeCell="D25" sqref="D25"/>
    </sheetView>
  </sheetViews>
  <sheetFormatPr defaultRowHeight="12.75"/>
  <cols>
    <col min="1" max="1" width="4.85546875" style="211" customWidth="1"/>
    <col min="2" max="2" width="64.28515625" style="211" customWidth="1"/>
    <col min="3" max="3" width="41.28515625" style="211" customWidth="1"/>
    <col min="4" max="4" width="20" style="211" customWidth="1"/>
    <col min="5" max="5" width="18.7109375" style="211" customWidth="1"/>
    <col min="6" max="6" width="24.140625" style="211" customWidth="1"/>
    <col min="7" max="7" width="27.140625" style="211" customWidth="1"/>
    <col min="8" max="8" width="0.7109375" style="211" customWidth="1"/>
    <col min="9" max="16384" width="9.140625" style="211"/>
  </cols>
  <sheetData>
    <row r="1" spans="1:11" s="195" customFormat="1" ht="15">
      <c r="A1" s="192" t="s">
        <v>314</v>
      </c>
      <c r="B1" s="193"/>
      <c r="C1" s="193"/>
      <c r="D1" s="193"/>
      <c r="E1" s="193"/>
      <c r="F1" s="79"/>
      <c r="G1" s="79" t="s">
        <v>97</v>
      </c>
      <c r="H1" s="196"/>
    </row>
    <row r="2" spans="1:11" s="195" customFormat="1" ht="15">
      <c r="A2" s="196" t="s">
        <v>305</v>
      </c>
      <c r="B2" s="193"/>
      <c r="C2" s="193"/>
      <c r="D2" s="193"/>
      <c r="E2" s="194"/>
      <c r="F2" s="194"/>
      <c r="G2" s="539" t="s">
        <v>1880</v>
      </c>
      <c r="H2" s="540"/>
    </row>
    <row r="3" spans="1:11" s="195" customFormat="1">
      <c r="A3" s="196"/>
      <c r="B3" s="193"/>
      <c r="C3" s="193"/>
      <c r="D3" s="193"/>
      <c r="E3" s="194"/>
      <c r="F3" s="194"/>
      <c r="G3" s="194"/>
      <c r="H3" s="196"/>
    </row>
    <row r="4" spans="1:11" s="195" customFormat="1" ht="15">
      <c r="A4" s="115" t="s">
        <v>262</v>
      </c>
      <c r="B4" s="193"/>
      <c r="C4" s="193"/>
      <c r="D4" s="193"/>
      <c r="E4" s="197"/>
      <c r="F4" s="197"/>
      <c r="G4" s="194"/>
      <c r="H4" s="196"/>
    </row>
    <row r="5" spans="1:11" s="195" customFormat="1">
      <c r="A5" s="198" t="str">
        <f>'ფორმა N1'!D4</f>
        <v>მპგ თავისუფალი დემოკრატები</v>
      </c>
      <c r="B5" s="198"/>
      <c r="C5" s="198"/>
      <c r="D5" s="198"/>
      <c r="E5" s="198"/>
      <c r="F5" s="198"/>
      <c r="G5" s="199"/>
      <c r="H5" s="196"/>
    </row>
    <row r="6" spans="1:11" s="212" customFormat="1">
      <c r="A6" s="200"/>
      <c r="B6" s="200"/>
      <c r="C6" s="200"/>
      <c r="D6" s="200"/>
      <c r="E6" s="200"/>
      <c r="F6" s="200"/>
      <c r="G6" s="200"/>
      <c r="H6" s="197"/>
    </row>
    <row r="7" spans="1:11" s="195" customFormat="1" ht="81.75" customHeight="1">
      <c r="A7" s="227" t="s">
        <v>64</v>
      </c>
      <c r="B7" s="203" t="s">
        <v>309</v>
      </c>
      <c r="C7" s="203" t="s">
        <v>310</v>
      </c>
      <c r="D7" s="203" t="s">
        <v>311</v>
      </c>
      <c r="E7" s="203" t="s">
        <v>312</v>
      </c>
      <c r="F7" s="203" t="s">
        <v>313</v>
      </c>
      <c r="G7" s="203" t="s">
        <v>306</v>
      </c>
      <c r="H7" s="196"/>
      <c r="K7" s="505"/>
    </row>
    <row r="8" spans="1:11" s="195" customFormat="1">
      <c r="A8" s="201">
        <v>1</v>
      </c>
      <c r="B8" s="202">
        <v>2</v>
      </c>
      <c r="C8" s="202">
        <v>3</v>
      </c>
      <c r="D8" s="202">
        <v>4</v>
      </c>
      <c r="E8" s="203">
        <v>5</v>
      </c>
      <c r="F8" s="203">
        <v>6</v>
      </c>
      <c r="G8" s="203">
        <v>7</v>
      </c>
      <c r="H8" s="196"/>
    </row>
    <row r="9" spans="1:11" s="195" customFormat="1">
      <c r="A9" s="213">
        <v>1</v>
      </c>
      <c r="B9" s="204" t="s">
        <v>1819</v>
      </c>
      <c r="C9" s="494" t="s">
        <v>1820</v>
      </c>
      <c r="D9" s="205" t="s">
        <v>1928</v>
      </c>
      <c r="E9" s="204">
        <v>121</v>
      </c>
      <c r="F9" s="204" t="s">
        <v>1929</v>
      </c>
      <c r="G9" s="204"/>
      <c r="H9" s="196"/>
    </row>
    <row r="10" spans="1:11" s="195" customFormat="1">
      <c r="A10" s="213">
        <v>2</v>
      </c>
      <c r="B10" s="204"/>
      <c r="C10" s="494"/>
      <c r="D10" s="205"/>
      <c r="E10" s="204"/>
      <c r="F10" s="204"/>
      <c r="G10" s="204"/>
      <c r="H10" s="196"/>
    </row>
    <row r="11" spans="1:11" s="195" customFormat="1">
      <c r="A11" s="213">
        <v>3</v>
      </c>
      <c r="B11" s="204"/>
      <c r="C11" s="494"/>
      <c r="D11" s="205"/>
      <c r="E11" s="204"/>
      <c r="F11" s="204"/>
      <c r="G11" s="204"/>
      <c r="H11" s="196"/>
    </row>
    <row r="12" spans="1:11" s="195" customFormat="1">
      <c r="A12" s="213">
        <v>4</v>
      </c>
      <c r="B12" s="204"/>
      <c r="C12" s="204"/>
      <c r="D12" s="205"/>
      <c r="E12" s="204"/>
      <c r="F12" s="204"/>
      <c r="G12" s="204"/>
      <c r="H12" s="196"/>
    </row>
    <row r="13" spans="1:11" s="195" customFormat="1">
      <c r="A13" s="213">
        <v>5</v>
      </c>
      <c r="B13" s="204"/>
      <c r="C13" s="204"/>
      <c r="D13" s="205"/>
      <c r="E13" s="204"/>
      <c r="F13" s="204"/>
      <c r="G13" s="204"/>
      <c r="H13" s="196"/>
    </row>
    <row r="14" spans="1:11" s="195" customFormat="1">
      <c r="A14" s="213">
        <v>6</v>
      </c>
      <c r="B14" s="204"/>
      <c r="C14" s="204"/>
      <c r="D14" s="205"/>
      <c r="E14" s="204"/>
      <c r="F14" s="204"/>
      <c r="G14" s="204"/>
      <c r="H14" s="196"/>
    </row>
    <row r="15" spans="1:11" s="195" customFormat="1">
      <c r="A15" s="213">
        <v>7</v>
      </c>
      <c r="B15" s="204"/>
      <c r="C15" s="204"/>
      <c r="D15" s="205"/>
      <c r="E15" s="204"/>
      <c r="F15" s="204"/>
      <c r="G15" s="204"/>
      <c r="H15" s="196"/>
    </row>
    <row r="16" spans="1:11" s="195" customFormat="1">
      <c r="A16" s="213">
        <v>8</v>
      </c>
      <c r="B16" s="204"/>
      <c r="C16" s="204"/>
      <c r="D16" s="205"/>
      <c r="E16" s="204"/>
      <c r="F16" s="204"/>
      <c r="G16" s="204"/>
      <c r="H16" s="196"/>
    </row>
    <row r="17" spans="1:11" s="195" customFormat="1">
      <c r="A17" s="213">
        <v>9</v>
      </c>
      <c r="B17" s="204"/>
      <c r="C17" s="204"/>
      <c r="D17" s="205"/>
      <c r="E17" s="204"/>
      <c r="F17" s="204"/>
      <c r="G17" s="204"/>
      <c r="H17" s="196"/>
    </row>
    <row r="18" spans="1:11" s="195" customFormat="1">
      <c r="A18" s="213">
        <v>10</v>
      </c>
      <c r="B18" s="204"/>
      <c r="C18" s="204"/>
      <c r="D18" s="205"/>
      <c r="E18" s="204"/>
      <c r="F18" s="204"/>
      <c r="G18" s="204"/>
      <c r="H18" s="196"/>
    </row>
    <row r="19" spans="1:11" s="195" customFormat="1">
      <c r="A19" s="213" t="s">
        <v>264</v>
      </c>
      <c r="B19" s="204"/>
      <c r="C19" s="204"/>
      <c r="D19" s="205"/>
      <c r="E19" s="204"/>
      <c r="F19" s="204"/>
      <c r="G19" s="204"/>
      <c r="H19" s="196"/>
    </row>
    <row r="22" spans="1:11" s="195" customFormat="1">
      <c r="C22" s="195" t="s">
        <v>1899</v>
      </c>
    </row>
    <row r="23" spans="1:11" s="195" customFormat="1"/>
    <row r="24" spans="1:11" s="21" customFormat="1" ht="15">
      <c r="B24" s="206" t="s">
        <v>96</v>
      </c>
      <c r="C24" s="206"/>
    </row>
    <row r="25" spans="1:11" s="21" customFormat="1" ht="15">
      <c r="B25" s="206"/>
      <c r="C25" s="206"/>
    </row>
    <row r="26" spans="1:11" s="21" customFormat="1" ht="15">
      <c r="C26" s="208"/>
      <c r="F26" s="208"/>
      <c r="G26" s="208"/>
      <c r="H26" s="207"/>
    </row>
    <row r="27" spans="1:11" s="21" customFormat="1" ht="15">
      <c r="C27" s="209" t="s">
        <v>256</v>
      </c>
      <c r="F27" s="206" t="s">
        <v>307</v>
      </c>
      <c r="J27" s="207"/>
      <c r="K27" s="207"/>
    </row>
    <row r="28" spans="1:11" s="21" customFormat="1" ht="15">
      <c r="C28" s="209" t="s">
        <v>127</v>
      </c>
      <c r="F28" s="210" t="s">
        <v>257</v>
      </c>
      <c r="J28" s="207"/>
      <c r="K28" s="207"/>
    </row>
    <row r="29" spans="1:11" s="195" customFormat="1" ht="15">
      <c r="C29" s="209"/>
      <c r="J29" s="212"/>
      <c r="K29" s="212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66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82"/>
  <sheetViews>
    <sheetView view="pageBreakPreview" topLeftCell="A70" zoomScale="66" zoomScaleNormal="80" zoomScaleSheetLayoutView="66" workbookViewId="0">
      <selection activeCell="G17" sqref="G17"/>
    </sheetView>
  </sheetViews>
  <sheetFormatPr defaultRowHeight="12.75"/>
  <cols>
    <col min="2" max="2" width="20.7109375" customWidth="1"/>
    <col min="3" max="3" width="15.1406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7" t="s">
        <v>429</v>
      </c>
      <c r="B1" s="138"/>
      <c r="C1" s="138"/>
      <c r="D1" s="138"/>
      <c r="E1" s="138"/>
      <c r="F1" s="138"/>
      <c r="G1" s="138"/>
      <c r="H1" s="138"/>
      <c r="I1" s="138"/>
      <c r="J1" s="138"/>
      <c r="K1" s="79" t="s">
        <v>97</v>
      </c>
    </row>
    <row r="2" spans="1:12" ht="15">
      <c r="A2" s="106" t="s">
        <v>128</v>
      </c>
      <c r="B2" s="138"/>
      <c r="C2" s="138"/>
      <c r="D2" s="138"/>
      <c r="E2" s="138"/>
      <c r="F2" s="138"/>
      <c r="G2" s="138"/>
      <c r="H2" s="138"/>
      <c r="I2" s="138"/>
      <c r="J2" s="138"/>
      <c r="K2" s="539" t="s">
        <v>1880</v>
      </c>
      <c r="L2" s="540"/>
    </row>
    <row r="3" spans="1:12" ht="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</row>
    <row r="4" spans="1:12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7"/>
      <c r="F4" s="138"/>
      <c r="G4" s="138"/>
      <c r="H4" s="138"/>
      <c r="I4" s="138"/>
      <c r="J4" s="138"/>
      <c r="K4" s="147"/>
    </row>
    <row r="5" spans="1:12" s="184" customFormat="1" ht="15">
      <c r="A5" s="218" t="str">
        <f>'ფორმა N1'!D4</f>
        <v>მპგ თავისუფალი დემოკრატები</v>
      </c>
      <c r="B5" s="81"/>
      <c r="C5" s="81"/>
      <c r="D5" s="81"/>
      <c r="E5" s="219"/>
      <c r="F5" s="220"/>
      <c r="G5" s="220"/>
      <c r="H5" s="220"/>
      <c r="I5" s="220"/>
      <c r="J5" s="220"/>
      <c r="K5" s="219"/>
    </row>
    <row r="6" spans="1:12">
      <c r="A6" s="142"/>
      <c r="B6" s="143"/>
      <c r="C6" s="143"/>
      <c r="D6" s="143"/>
      <c r="E6" s="138"/>
      <c r="F6" s="138"/>
      <c r="G6" s="138"/>
      <c r="H6" s="138"/>
      <c r="I6" s="138"/>
      <c r="J6" s="138"/>
      <c r="K6" s="138"/>
    </row>
    <row r="7" spans="1:12" ht="60">
      <c r="A7" s="150" t="s">
        <v>64</v>
      </c>
      <c r="B7" s="136" t="s">
        <v>362</v>
      </c>
      <c r="C7" s="136" t="s">
        <v>363</v>
      </c>
      <c r="D7" s="136" t="s">
        <v>365</v>
      </c>
      <c r="E7" s="136" t="s">
        <v>364</v>
      </c>
      <c r="F7" s="136" t="s">
        <v>373</v>
      </c>
      <c r="G7" s="136" t="s">
        <v>374</v>
      </c>
      <c r="H7" s="136" t="s">
        <v>368</v>
      </c>
      <c r="I7" s="136" t="s">
        <v>369</v>
      </c>
      <c r="J7" s="136" t="s">
        <v>381</v>
      </c>
      <c r="K7" s="136" t="s">
        <v>370</v>
      </c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34">
        <v>10</v>
      </c>
      <c r="K8" s="136">
        <v>11</v>
      </c>
    </row>
    <row r="9" spans="1:12" ht="90">
      <c r="A9" s="395">
        <v>1</v>
      </c>
      <c r="B9" s="501" t="s">
        <v>499</v>
      </c>
      <c r="C9" s="396" t="s">
        <v>500</v>
      </c>
      <c r="D9" s="396" t="s">
        <v>501</v>
      </c>
      <c r="E9" s="396">
        <v>113</v>
      </c>
      <c r="F9" s="396">
        <v>565</v>
      </c>
      <c r="G9" s="397"/>
      <c r="H9" s="398"/>
      <c r="I9" s="398"/>
      <c r="J9" s="398">
        <v>205172230</v>
      </c>
      <c r="K9" s="396" t="s">
        <v>502</v>
      </c>
    </row>
    <row r="10" spans="1:12" ht="54">
      <c r="A10" s="395">
        <f>A9+1</f>
        <v>2</v>
      </c>
      <c r="B10" s="501" t="s">
        <v>503</v>
      </c>
      <c r="C10" s="396" t="s">
        <v>500</v>
      </c>
      <c r="D10" s="396" t="s">
        <v>504</v>
      </c>
      <c r="E10" s="396">
        <v>417.02</v>
      </c>
      <c r="F10" s="396">
        <v>13200</v>
      </c>
      <c r="G10" s="397"/>
      <c r="H10" s="398" t="s">
        <v>505</v>
      </c>
      <c r="I10" s="398" t="s">
        <v>506</v>
      </c>
      <c r="J10" s="398">
        <v>205143824</v>
      </c>
      <c r="K10" s="396" t="s">
        <v>507</v>
      </c>
    </row>
    <row r="11" spans="1:12" ht="54">
      <c r="A11" s="395">
        <f t="shared" ref="A11:A74" si="0">A10+1</f>
        <v>3</v>
      </c>
      <c r="B11" s="501" t="s">
        <v>508</v>
      </c>
      <c r="C11" s="396" t="s">
        <v>500</v>
      </c>
      <c r="D11" s="396" t="s">
        <v>509</v>
      </c>
      <c r="E11" s="396">
        <v>116</v>
      </c>
      <c r="F11" s="396">
        <v>1797</v>
      </c>
      <c r="G11" s="399" t="s">
        <v>510</v>
      </c>
      <c r="H11" s="398" t="s">
        <v>511</v>
      </c>
      <c r="I11" s="398" t="s">
        <v>512</v>
      </c>
      <c r="J11" s="398"/>
      <c r="K11" s="396"/>
    </row>
    <row r="12" spans="1:12" ht="36">
      <c r="A12" s="395">
        <f t="shared" si="0"/>
        <v>4</v>
      </c>
      <c r="B12" s="501" t="s">
        <v>513</v>
      </c>
      <c r="C12" s="396" t="s">
        <v>500</v>
      </c>
      <c r="D12" s="396" t="s">
        <v>509</v>
      </c>
      <c r="E12" s="396">
        <v>116.28</v>
      </c>
      <c r="F12" s="396">
        <v>2100</v>
      </c>
      <c r="G12" s="399" t="s">
        <v>514</v>
      </c>
      <c r="H12" s="398" t="s">
        <v>515</v>
      </c>
      <c r="I12" s="398" t="s">
        <v>516</v>
      </c>
      <c r="J12" s="398"/>
      <c r="K12" s="396"/>
    </row>
    <row r="13" spans="1:12" ht="36">
      <c r="A13" s="395">
        <f t="shared" si="0"/>
        <v>5</v>
      </c>
      <c r="B13" s="501" t="s">
        <v>517</v>
      </c>
      <c r="C13" s="396" t="s">
        <v>500</v>
      </c>
      <c r="D13" s="396" t="s">
        <v>518</v>
      </c>
      <c r="E13" s="396">
        <v>108.12</v>
      </c>
      <c r="F13" s="396">
        <v>845</v>
      </c>
      <c r="G13" s="400">
        <v>33001056327</v>
      </c>
      <c r="H13" s="398" t="s">
        <v>519</v>
      </c>
      <c r="I13" s="398" t="s">
        <v>520</v>
      </c>
      <c r="J13" s="398"/>
      <c r="K13" s="396"/>
    </row>
    <row r="14" spans="1:12" ht="54">
      <c r="A14" s="395">
        <f t="shared" si="0"/>
        <v>6</v>
      </c>
      <c r="B14" s="501" t="s">
        <v>521</v>
      </c>
      <c r="C14" s="396" t="s">
        <v>500</v>
      </c>
      <c r="D14" s="396" t="s">
        <v>509</v>
      </c>
      <c r="E14" s="396">
        <v>95.42</v>
      </c>
      <c r="F14" s="396">
        <v>750</v>
      </c>
      <c r="G14" s="399" t="s">
        <v>522</v>
      </c>
      <c r="H14" s="398" t="s">
        <v>523</v>
      </c>
      <c r="I14" s="398" t="s">
        <v>524</v>
      </c>
      <c r="J14" s="398"/>
      <c r="K14" s="396"/>
    </row>
    <row r="15" spans="1:12" ht="36">
      <c r="A15" s="395">
        <f t="shared" si="0"/>
        <v>7</v>
      </c>
      <c r="B15" s="501" t="s">
        <v>525</v>
      </c>
      <c r="C15" s="396" t="s">
        <v>500</v>
      </c>
      <c r="D15" s="396" t="s">
        <v>526</v>
      </c>
      <c r="E15" s="396">
        <v>282.75</v>
      </c>
      <c r="F15" s="396">
        <v>1680</v>
      </c>
      <c r="G15" s="400">
        <v>28001002744</v>
      </c>
      <c r="H15" s="398" t="s">
        <v>527</v>
      </c>
      <c r="I15" s="398" t="s">
        <v>528</v>
      </c>
      <c r="J15" s="398"/>
      <c r="K15" s="396"/>
    </row>
    <row r="16" spans="1:12" ht="36">
      <c r="A16" s="395">
        <f t="shared" si="0"/>
        <v>8</v>
      </c>
      <c r="B16" s="501" t="s">
        <v>530</v>
      </c>
      <c r="C16" s="396" t="s">
        <v>500</v>
      </c>
      <c r="D16" s="396" t="s">
        <v>531</v>
      </c>
      <c r="E16" s="396">
        <v>97</v>
      </c>
      <c r="F16" s="396">
        <v>388.8</v>
      </c>
      <c r="G16" s="400">
        <v>53001012530</v>
      </c>
      <c r="H16" s="398" t="s">
        <v>532</v>
      </c>
      <c r="I16" s="398" t="s">
        <v>533</v>
      </c>
      <c r="J16" s="398"/>
      <c r="K16" s="396"/>
    </row>
    <row r="17" spans="1:11" ht="54">
      <c r="A17" s="395">
        <f t="shared" si="0"/>
        <v>9</v>
      </c>
      <c r="B17" s="501" t="s">
        <v>534</v>
      </c>
      <c r="C17" s="396" t="s">
        <v>500</v>
      </c>
      <c r="D17" s="396" t="s">
        <v>535</v>
      </c>
      <c r="E17" s="396">
        <v>372.05</v>
      </c>
      <c r="F17" s="396">
        <v>4200</v>
      </c>
      <c r="G17" s="400">
        <v>61001025501</v>
      </c>
      <c r="H17" s="398" t="s">
        <v>536</v>
      </c>
      <c r="I17" s="398" t="s">
        <v>537</v>
      </c>
      <c r="J17" s="398"/>
      <c r="K17" s="396"/>
    </row>
    <row r="18" spans="1:11" ht="54">
      <c r="A18" s="395">
        <f t="shared" si="0"/>
        <v>10</v>
      </c>
      <c r="B18" s="501" t="s">
        <v>538</v>
      </c>
      <c r="C18" s="396" t="s">
        <v>500</v>
      </c>
      <c r="D18" s="396" t="s">
        <v>529</v>
      </c>
      <c r="E18" s="396">
        <v>70</v>
      </c>
      <c r="F18" s="396">
        <v>1320</v>
      </c>
      <c r="G18" s="399" t="s">
        <v>539</v>
      </c>
      <c r="H18" s="398" t="s">
        <v>540</v>
      </c>
      <c r="I18" s="398" t="s">
        <v>541</v>
      </c>
      <c r="J18" s="398"/>
      <c r="K18" s="396"/>
    </row>
    <row r="19" spans="1:11" ht="54">
      <c r="A19" s="395">
        <f t="shared" si="0"/>
        <v>11</v>
      </c>
      <c r="B19" s="501" t="s">
        <v>542</v>
      </c>
      <c r="C19" s="396" t="s">
        <v>500</v>
      </c>
      <c r="D19" s="396" t="s">
        <v>509</v>
      </c>
      <c r="E19" s="396">
        <v>48.3</v>
      </c>
      <c r="F19" s="396">
        <v>960</v>
      </c>
      <c r="G19" s="399" t="s">
        <v>543</v>
      </c>
      <c r="H19" s="398" t="s">
        <v>544</v>
      </c>
      <c r="I19" s="398" t="s">
        <v>545</v>
      </c>
      <c r="J19" s="398"/>
      <c r="K19" s="396"/>
    </row>
    <row r="20" spans="1:11" ht="54">
      <c r="A20" s="395">
        <f t="shared" si="0"/>
        <v>12</v>
      </c>
      <c r="B20" s="501" t="s">
        <v>546</v>
      </c>
      <c r="C20" s="396" t="s">
        <v>500</v>
      </c>
      <c r="D20" s="396" t="s">
        <v>509</v>
      </c>
      <c r="E20" s="396">
        <v>48.3</v>
      </c>
      <c r="F20" s="396">
        <v>960</v>
      </c>
      <c r="G20" s="399" t="s">
        <v>1807</v>
      </c>
      <c r="H20" s="398" t="s">
        <v>547</v>
      </c>
      <c r="I20" s="398" t="s">
        <v>548</v>
      </c>
      <c r="J20" s="398"/>
      <c r="K20" s="396"/>
    </row>
    <row r="21" spans="1:11" ht="36">
      <c r="A21" s="395">
        <f t="shared" si="0"/>
        <v>13</v>
      </c>
      <c r="B21" s="501" t="s">
        <v>549</v>
      </c>
      <c r="C21" s="396" t="s">
        <v>500</v>
      </c>
      <c r="D21" s="396" t="s">
        <v>509</v>
      </c>
      <c r="E21" s="396"/>
      <c r="F21" s="396">
        <v>1200</v>
      </c>
      <c r="G21" s="399" t="s">
        <v>550</v>
      </c>
      <c r="H21" s="398" t="s">
        <v>551</v>
      </c>
      <c r="I21" s="398" t="s">
        <v>552</v>
      </c>
      <c r="J21" s="398"/>
      <c r="K21" s="396"/>
    </row>
    <row r="22" spans="1:11" ht="54">
      <c r="A22" s="395">
        <f t="shared" si="0"/>
        <v>14</v>
      </c>
      <c r="B22" s="501" t="s">
        <v>554</v>
      </c>
      <c r="C22" s="396" t="s">
        <v>500</v>
      </c>
      <c r="D22" s="396" t="s">
        <v>555</v>
      </c>
      <c r="E22" s="396">
        <v>61.89</v>
      </c>
      <c r="F22" s="396">
        <v>1575</v>
      </c>
      <c r="G22" s="400">
        <v>60002009910</v>
      </c>
      <c r="H22" s="398" t="s">
        <v>556</v>
      </c>
      <c r="I22" s="398" t="s">
        <v>557</v>
      </c>
      <c r="J22" s="398"/>
      <c r="K22" s="396"/>
    </row>
    <row r="23" spans="1:11" ht="36">
      <c r="A23" s="395">
        <f t="shared" si="0"/>
        <v>15</v>
      </c>
      <c r="B23" s="501" t="s">
        <v>558</v>
      </c>
      <c r="C23" s="396" t="s">
        <v>500</v>
      </c>
      <c r="D23" s="396" t="s">
        <v>559</v>
      </c>
      <c r="E23" s="396">
        <v>180.8</v>
      </c>
      <c r="F23" s="396">
        <v>3375</v>
      </c>
      <c r="G23" s="400">
        <v>60002006906</v>
      </c>
      <c r="H23" s="398" t="s">
        <v>560</v>
      </c>
      <c r="I23" s="398" t="s">
        <v>561</v>
      </c>
      <c r="J23" s="398"/>
      <c r="K23" s="396"/>
    </row>
    <row r="24" spans="1:11" s="184" customFormat="1" ht="54">
      <c r="A24" s="395">
        <f t="shared" si="0"/>
        <v>16</v>
      </c>
      <c r="B24" s="501" t="s">
        <v>562</v>
      </c>
      <c r="C24" s="477" t="s">
        <v>500</v>
      </c>
      <c r="D24" s="477" t="s">
        <v>563</v>
      </c>
      <c r="E24" s="477">
        <v>207.35</v>
      </c>
      <c r="F24" s="477">
        <v>500</v>
      </c>
      <c r="G24" s="478"/>
      <c r="H24" s="479"/>
      <c r="I24" s="479"/>
      <c r="J24" s="479">
        <v>43001002324</v>
      </c>
      <c r="K24" s="497" t="s">
        <v>564</v>
      </c>
    </row>
    <row r="25" spans="1:11" s="184" customFormat="1" ht="36">
      <c r="A25" s="395">
        <f t="shared" si="0"/>
        <v>17</v>
      </c>
      <c r="B25" s="501" t="s">
        <v>565</v>
      </c>
      <c r="C25" s="477" t="s">
        <v>500</v>
      </c>
      <c r="D25" s="477" t="s">
        <v>563</v>
      </c>
      <c r="E25" s="477">
        <v>75</v>
      </c>
      <c r="F25" s="477">
        <v>400</v>
      </c>
      <c r="G25" s="478">
        <v>58001002379</v>
      </c>
      <c r="H25" s="479" t="s">
        <v>566</v>
      </c>
      <c r="I25" s="479" t="s">
        <v>567</v>
      </c>
      <c r="J25" s="479"/>
      <c r="K25" s="477"/>
    </row>
    <row r="26" spans="1:11" s="184" customFormat="1" ht="54">
      <c r="A26" s="395">
        <f t="shared" si="0"/>
        <v>18</v>
      </c>
      <c r="B26" s="501" t="s">
        <v>568</v>
      </c>
      <c r="C26" s="477" t="s">
        <v>500</v>
      </c>
      <c r="D26" s="477" t="s">
        <v>563</v>
      </c>
      <c r="E26" s="477">
        <v>185.98</v>
      </c>
      <c r="F26" s="477">
        <v>800</v>
      </c>
      <c r="G26" s="478"/>
      <c r="H26" s="479"/>
      <c r="I26" s="479"/>
      <c r="J26" s="479">
        <v>39001000917</v>
      </c>
      <c r="K26" s="477" t="s">
        <v>569</v>
      </c>
    </row>
    <row r="27" spans="1:11" s="184" customFormat="1" ht="54">
      <c r="A27" s="395">
        <f t="shared" si="0"/>
        <v>19</v>
      </c>
      <c r="B27" s="501" t="s">
        <v>570</v>
      </c>
      <c r="C27" s="477" t="s">
        <v>500</v>
      </c>
      <c r="D27" s="477" t="s">
        <v>563</v>
      </c>
      <c r="E27" s="477">
        <v>73</v>
      </c>
      <c r="F27" s="477">
        <v>187.5</v>
      </c>
      <c r="G27" s="478">
        <v>47001000135</v>
      </c>
      <c r="H27" s="479" t="s">
        <v>571</v>
      </c>
      <c r="I27" s="479" t="s">
        <v>572</v>
      </c>
      <c r="J27" s="479"/>
      <c r="K27" s="477"/>
    </row>
    <row r="28" spans="1:11" s="184" customFormat="1" ht="54">
      <c r="A28" s="395">
        <f t="shared" si="0"/>
        <v>20</v>
      </c>
      <c r="B28" s="501" t="s">
        <v>570</v>
      </c>
      <c r="C28" s="477" t="s">
        <v>500</v>
      </c>
      <c r="D28" s="477" t="s">
        <v>563</v>
      </c>
      <c r="E28" s="477">
        <v>73</v>
      </c>
      <c r="F28" s="477">
        <v>187.5</v>
      </c>
      <c r="G28" s="480" t="s">
        <v>573</v>
      </c>
      <c r="H28" s="479" t="s">
        <v>574</v>
      </c>
      <c r="I28" s="479" t="s">
        <v>575</v>
      </c>
      <c r="J28" s="479"/>
      <c r="K28" s="477"/>
    </row>
    <row r="29" spans="1:11" s="184" customFormat="1" ht="54">
      <c r="A29" s="395">
        <f t="shared" si="0"/>
        <v>21</v>
      </c>
      <c r="B29" s="501" t="s">
        <v>576</v>
      </c>
      <c r="C29" s="477" t="s">
        <v>500</v>
      </c>
      <c r="D29" s="477" t="s">
        <v>563</v>
      </c>
      <c r="E29" s="477">
        <v>360</v>
      </c>
      <c r="F29" s="477">
        <v>1000</v>
      </c>
      <c r="G29" s="478">
        <v>12001013037</v>
      </c>
      <c r="H29" s="479" t="s">
        <v>577</v>
      </c>
      <c r="I29" s="479" t="s">
        <v>578</v>
      </c>
      <c r="J29" s="479"/>
      <c r="K29" s="477"/>
    </row>
    <row r="30" spans="1:11" s="184" customFormat="1" ht="36">
      <c r="A30" s="395">
        <f t="shared" si="0"/>
        <v>22</v>
      </c>
      <c r="B30" s="501" t="s">
        <v>579</v>
      </c>
      <c r="C30" s="477" t="s">
        <v>500</v>
      </c>
      <c r="D30" s="477" t="s">
        <v>563</v>
      </c>
      <c r="E30" s="477">
        <v>80</v>
      </c>
      <c r="F30" s="477">
        <v>500</v>
      </c>
      <c r="G30" s="478"/>
      <c r="H30" s="479"/>
      <c r="I30" s="479"/>
      <c r="J30" s="479">
        <v>415589571</v>
      </c>
      <c r="K30" s="477" t="s">
        <v>580</v>
      </c>
    </row>
    <row r="31" spans="1:11" s="184" customFormat="1" ht="54">
      <c r="A31" s="395">
        <f t="shared" si="0"/>
        <v>23</v>
      </c>
      <c r="B31" s="501" t="s">
        <v>1695</v>
      </c>
      <c r="C31" s="477" t="s">
        <v>500</v>
      </c>
      <c r="D31" s="477" t="s">
        <v>1696</v>
      </c>
      <c r="E31" s="477">
        <v>80.92</v>
      </c>
      <c r="F31" s="477">
        <v>375</v>
      </c>
      <c r="G31" s="478">
        <v>41801032702</v>
      </c>
      <c r="H31" s="479" t="s">
        <v>1693</v>
      </c>
      <c r="I31" s="479" t="s">
        <v>1694</v>
      </c>
      <c r="J31" s="479"/>
      <c r="K31" s="477"/>
    </row>
    <row r="32" spans="1:11" s="184" customFormat="1" ht="54">
      <c r="A32" s="395">
        <f t="shared" si="0"/>
        <v>24</v>
      </c>
      <c r="B32" s="501" t="s">
        <v>1698</v>
      </c>
      <c r="C32" s="477" t="s">
        <v>500</v>
      </c>
      <c r="D32" s="477" t="s">
        <v>563</v>
      </c>
      <c r="E32" s="477">
        <v>45.04</v>
      </c>
      <c r="F32" s="477">
        <v>300</v>
      </c>
      <c r="G32" s="478" t="s">
        <v>1812</v>
      </c>
      <c r="H32" s="479" t="s">
        <v>1697</v>
      </c>
      <c r="I32" s="479" t="s">
        <v>524</v>
      </c>
      <c r="J32" s="479"/>
      <c r="K32" s="477"/>
    </row>
    <row r="33" spans="1:11" ht="36">
      <c r="A33" s="395">
        <f t="shared" si="0"/>
        <v>25</v>
      </c>
      <c r="B33" s="501" t="s">
        <v>1701</v>
      </c>
      <c r="C33" s="396" t="s">
        <v>500</v>
      </c>
      <c r="D33" s="396" t="s">
        <v>1696</v>
      </c>
      <c r="E33" s="396">
        <v>101.3</v>
      </c>
      <c r="F33" s="396">
        <v>1840</v>
      </c>
      <c r="G33" s="400" t="s">
        <v>1813</v>
      </c>
      <c r="H33" s="398" t="s">
        <v>1699</v>
      </c>
      <c r="I33" s="398" t="s">
        <v>1700</v>
      </c>
      <c r="J33" s="398"/>
      <c r="K33" s="396"/>
    </row>
    <row r="34" spans="1:11" ht="54">
      <c r="A34" s="395">
        <f t="shared" si="0"/>
        <v>26</v>
      </c>
      <c r="B34" s="501" t="s">
        <v>1704</v>
      </c>
      <c r="C34" s="396" t="s">
        <v>500</v>
      </c>
      <c r="D34" s="396" t="s">
        <v>1696</v>
      </c>
      <c r="E34" s="396">
        <v>114.3</v>
      </c>
      <c r="F34" s="396">
        <v>1840</v>
      </c>
      <c r="G34" s="400" t="s">
        <v>1814</v>
      </c>
      <c r="H34" s="398" t="s">
        <v>1702</v>
      </c>
      <c r="I34" s="398" t="s">
        <v>1703</v>
      </c>
      <c r="J34" s="398"/>
      <c r="K34" s="396"/>
    </row>
    <row r="35" spans="1:11" ht="54">
      <c r="A35" s="395">
        <f t="shared" si="0"/>
        <v>27</v>
      </c>
      <c r="B35" s="501" t="s">
        <v>1706</v>
      </c>
      <c r="C35" s="396" t="s">
        <v>500</v>
      </c>
      <c r="D35" s="396" t="s">
        <v>1696</v>
      </c>
      <c r="E35" s="396">
        <v>69.319999999999993</v>
      </c>
      <c r="F35" s="396">
        <v>1225</v>
      </c>
      <c r="G35" s="400"/>
      <c r="H35" s="398"/>
      <c r="I35" s="398"/>
      <c r="J35" s="398">
        <v>400155988</v>
      </c>
      <c r="K35" s="396" t="s">
        <v>1705</v>
      </c>
    </row>
    <row r="36" spans="1:11" ht="54">
      <c r="A36" s="395">
        <f t="shared" si="0"/>
        <v>28</v>
      </c>
      <c r="B36" s="501" t="s">
        <v>1708</v>
      </c>
      <c r="C36" s="396" t="s">
        <v>500</v>
      </c>
      <c r="D36" s="396" t="s">
        <v>1696</v>
      </c>
      <c r="E36" s="396">
        <v>75.5</v>
      </c>
      <c r="F36" s="396">
        <v>1840</v>
      </c>
      <c r="G36" s="400" t="s">
        <v>1811</v>
      </c>
      <c r="H36" s="398" t="s">
        <v>1707</v>
      </c>
      <c r="I36" s="398" t="s">
        <v>524</v>
      </c>
      <c r="J36" s="398"/>
      <c r="K36" s="396"/>
    </row>
    <row r="37" spans="1:11" ht="36">
      <c r="A37" s="395">
        <f t="shared" si="0"/>
        <v>29</v>
      </c>
      <c r="B37" s="501" t="s">
        <v>1721</v>
      </c>
      <c r="C37" s="396" t="s">
        <v>500</v>
      </c>
      <c r="D37" s="396" t="s">
        <v>1746</v>
      </c>
      <c r="E37" s="396">
        <v>267.98</v>
      </c>
      <c r="F37" s="396">
        <v>1250</v>
      </c>
      <c r="G37" s="400">
        <v>24001003540</v>
      </c>
      <c r="H37" s="398" t="s">
        <v>560</v>
      </c>
      <c r="I37" s="398" t="s">
        <v>575</v>
      </c>
      <c r="J37" s="398"/>
      <c r="K37" s="396"/>
    </row>
    <row r="38" spans="1:11" ht="54">
      <c r="A38" s="395">
        <f t="shared" si="0"/>
        <v>30</v>
      </c>
      <c r="B38" s="501" t="s">
        <v>1722</v>
      </c>
      <c r="C38" s="396" t="s">
        <v>500</v>
      </c>
      <c r="D38" s="396" t="s">
        <v>1746</v>
      </c>
      <c r="E38" s="396">
        <v>252</v>
      </c>
      <c r="F38" s="396">
        <v>875</v>
      </c>
      <c r="G38" s="400">
        <v>20001057514</v>
      </c>
      <c r="H38" s="398" t="s">
        <v>1753</v>
      </c>
      <c r="I38" s="398" t="s">
        <v>1754</v>
      </c>
      <c r="J38" s="398"/>
      <c r="K38" s="396"/>
    </row>
    <row r="39" spans="1:11" ht="36">
      <c r="A39" s="395">
        <f t="shared" si="0"/>
        <v>31</v>
      </c>
      <c r="B39" s="501" t="s">
        <v>1723</v>
      </c>
      <c r="C39" s="396" t="s">
        <v>500</v>
      </c>
      <c r="D39" s="396" t="s">
        <v>1746</v>
      </c>
      <c r="E39" s="396">
        <v>94.72</v>
      </c>
      <c r="F39" s="396">
        <v>500</v>
      </c>
      <c r="G39" s="400">
        <v>16001008227</v>
      </c>
      <c r="H39" s="398" t="s">
        <v>560</v>
      </c>
      <c r="I39" s="398" t="s">
        <v>1755</v>
      </c>
      <c r="J39" s="398"/>
      <c r="K39" s="396"/>
    </row>
    <row r="40" spans="1:11" ht="72">
      <c r="A40" s="395">
        <f t="shared" si="0"/>
        <v>32</v>
      </c>
      <c r="B40" s="501" t="s">
        <v>1724</v>
      </c>
      <c r="C40" s="396" t="s">
        <v>500</v>
      </c>
      <c r="D40" s="396" t="s">
        <v>1747</v>
      </c>
      <c r="E40" s="396">
        <v>100</v>
      </c>
      <c r="F40" s="396">
        <v>1500</v>
      </c>
      <c r="G40" s="400">
        <v>400047258</v>
      </c>
      <c r="H40" s="398"/>
      <c r="I40" s="398"/>
      <c r="J40" s="398">
        <v>400047258</v>
      </c>
      <c r="K40" s="396" t="s">
        <v>1808</v>
      </c>
    </row>
    <row r="41" spans="1:11" ht="54">
      <c r="A41" s="395">
        <f t="shared" si="0"/>
        <v>33</v>
      </c>
      <c r="B41" s="501" t="s">
        <v>1725</v>
      </c>
      <c r="C41" s="396" t="s">
        <v>500</v>
      </c>
      <c r="D41" s="396" t="s">
        <v>1748</v>
      </c>
      <c r="E41" s="396">
        <v>66.3</v>
      </c>
      <c r="F41" s="396">
        <v>1169.55</v>
      </c>
      <c r="G41" s="400">
        <v>20001016449</v>
      </c>
      <c r="H41" s="398" t="s">
        <v>1756</v>
      </c>
      <c r="I41" s="398" t="s">
        <v>1757</v>
      </c>
      <c r="J41" s="398"/>
      <c r="K41" s="396"/>
    </row>
    <row r="42" spans="1:11" ht="36">
      <c r="A42" s="395">
        <f t="shared" si="0"/>
        <v>34</v>
      </c>
      <c r="B42" s="501" t="s">
        <v>1726</v>
      </c>
      <c r="C42" s="396" t="s">
        <v>500</v>
      </c>
      <c r="D42" s="396" t="s">
        <v>1748</v>
      </c>
      <c r="E42" s="396">
        <v>115</v>
      </c>
      <c r="F42" s="396">
        <v>4385.8125</v>
      </c>
      <c r="G42" s="400" t="s">
        <v>1810</v>
      </c>
      <c r="H42" s="398" t="s">
        <v>544</v>
      </c>
      <c r="I42" s="398" t="s">
        <v>1758</v>
      </c>
      <c r="J42" s="398"/>
      <c r="K42" s="396"/>
    </row>
    <row r="43" spans="1:11" ht="36">
      <c r="A43" s="395">
        <f t="shared" si="0"/>
        <v>35</v>
      </c>
      <c r="B43" s="501" t="s">
        <v>1727</v>
      </c>
      <c r="C43" s="396" t="s">
        <v>500</v>
      </c>
      <c r="D43" s="396" t="s">
        <v>1748</v>
      </c>
      <c r="E43" s="396">
        <v>100</v>
      </c>
      <c r="F43" s="396">
        <v>1500</v>
      </c>
      <c r="G43" s="400"/>
      <c r="H43" s="398"/>
      <c r="I43" s="398"/>
      <c r="J43" s="480" t="s">
        <v>1806</v>
      </c>
      <c r="K43" s="396" t="s">
        <v>1805</v>
      </c>
    </row>
    <row r="44" spans="1:11" ht="36">
      <c r="A44" s="395">
        <f t="shared" si="0"/>
        <v>36</v>
      </c>
      <c r="B44" s="501" t="s">
        <v>1728</v>
      </c>
      <c r="C44" s="396" t="s">
        <v>500</v>
      </c>
      <c r="D44" s="396" t="s">
        <v>1748</v>
      </c>
      <c r="E44" s="396">
        <v>21.8</v>
      </c>
      <c r="F44" s="396">
        <v>375</v>
      </c>
      <c r="G44" s="400">
        <v>18001013213</v>
      </c>
      <c r="H44" s="398" t="s">
        <v>1759</v>
      </c>
      <c r="I44" s="398" t="s">
        <v>1760</v>
      </c>
      <c r="J44" s="398"/>
      <c r="K44" s="396"/>
    </row>
    <row r="45" spans="1:11" ht="54">
      <c r="A45" s="395">
        <f t="shared" si="0"/>
        <v>37</v>
      </c>
      <c r="B45" s="501" t="s">
        <v>1729</v>
      </c>
      <c r="C45" s="396" t="s">
        <v>500</v>
      </c>
      <c r="D45" s="396" t="s">
        <v>501</v>
      </c>
      <c r="E45" s="396">
        <v>30</v>
      </c>
      <c r="F45" s="396">
        <v>1461.9375</v>
      </c>
      <c r="G45" s="400" t="s">
        <v>1761</v>
      </c>
      <c r="H45" s="398" t="s">
        <v>1762</v>
      </c>
      <c r="I45" s="398" t="s">
        <v>1763</v>
      </c>
      <c r="J45" s="398"/>
      <c r="K45" s="396"/>
    </row>
    <row r="46" spans="1:11" ht="54">
      <c r="A46" s="395">
        <f t="shared" si="0"/>
        <v>38</v>
      </c>
      <c r="B46" s="501" t="s">
        <v>1730</v>
      </c>
      <c r="C46" s="396" t="s">
        <v>500</v>
      </c>
      <c r="D46" s="396" t="s">
        <v>1749</v>
      </c>
      <c r="E46" s="396">
        <v>118</v>
      </c>
      <c r="F46" s="396">
        <v>750</v>
      </c>
      <c r="G46" s="400">
        <v>40001033240</v>
      </c>
      <c r="H46" s="398" t="s">
        <v>1764</v>
      </c>
      <c r="I46" s="398" t="s">
        <v>1765</v>
      </c>
      <c r="J46" s="398"/>
      <c r="K46" s="396"/>
    </row>
    <row r="47" spans="1:11" ht="54">
      <c r="A47" s="395">
        <f t="shared" si="0"/>
        <v>39</v>
      </c>
      <c r="B47" s="501" t="s">
        <v>1731</v>
      </c>
      <c r="C47" s="396" t="s">
        <v>500</v>
      </c>
      <c r="D47" s="396" t="s">
        <v>501</v>
      </c>
      <c r="E47" s="396">
        <v>71.31</v>
      </c>
      <c r="F47" s="396">
        <v>1637.37</v>
      </c>
      <c r="G47" s="400" t="s">
        <v>1809</v>
      </c>
      <c r="H47" s="398" t="s">
        <v>544</v>
      </c>
      <c r="I47" s="398" t="s">
        <v>1766</v>
      </c>
      <c r="J47" s="398"/>
      <c r="K47" s="396"/>
    </row>
    <row r="48" spans="1:11" ht="54">
      <c r="A48" s="395">
        <f t="shared" si="0"/>
        <v>40</v>
      </c>
      <c r="B48" s="501" t="s">
        <v>1732</v>
      </c>
      <c r="C48" s="396" t="s">
        <v>500</v>
      </c>
      <c r="D48" s="396" t="s">
        <v>1749</v>
      </c>
      <c r="E48" s="396" t="s">
        <v>1750</v>
      </c>
      <c r="F48" s="396">
        <v>1286.5</v>
      </c>
      <c r="G48" s="400" t="s">
        <v>1767</v>
      </c>
      <c r="H48" s="398" t="s">
        <v>1768</v>
      </c>
      <c r="I48" s="398" t="s">
        <v>1769</v>
      </c>
      <c r="J48" s="398"/>
      <c r="K48" s="396"/>
    </row>
    <row r="49" spans="1:11" ht="54">
      <c r="A49" s="395">
        <f t="shared" si="0"/>
        <v>41</v>
      </c>
      <c r="B49" s="501" t="s">
        <v>1733</v>
      </c>
      <c r="C49" s="396" t="s">
        <v>500</v>
      </c>
      <c r="D49" s="396" t="s">
        <v>501</v>
      </c>
      <c r="E49" s="396">
        <v>80</v>
      </c>
      <c r="F49" s="396">
        <v>500</v>
      </c>
      <c r="G49" s="400" t="s">
        <v>1770</v>
      </c>
      <c r="H49" s="398" t="s">
        <v>1771</v>
      </c>
      <c r="I49" s="398" t="s">
        <v>533</v>
      </c>
      <c r="J49" s="398"/>
      <c r="K49" s="396"/>
    </row>
    <row r="50" spans="1:11" ht="54">
      <c r="A50" s="395">
        <f t="shared" si="0"/>
        <v>42</v>
      </c>
      <c r="B50" s="501" t="s">
        <v>1734</v>
      </c>
      <c r="C50" s="396" t="s">
        <v>500</v>
      </c>
      <c r="D50" s="396" t="s">
        <v>501</v>
      </c>
      <c r="E50" s="396">
        <v>327.14999999999998</v>
      </c>
      <c r="F50" s="396"/>
      <c r="G50" s="400"/>
      <c r="H50" s="398"/>
      <c r="I50" s="398"/>
      <c r="J50" s="398">
        <v>212273671</v>
      </c>
      <c r="K50" s="396" t="s">
        <v>1804</v>
      </c>
    </row>
    <row r="51" spans="1:11" ht="72">
      <c r="A51" s="395">
        <f t="shared" si="0"/>
        <v>43</v>
      </c>
      <c r="B51" s="501" t="s">
        <v>1735</v>
      </c>
      <c r="C51" s="396" t="s">
        <v>500</v>
      </c>
      <c r="D51" s="396" t="s">
        <v>1751</v>
      </c>
      <c r="E51" s="396">
        <v>98</v>
      </c>
      <c r="F51" s="396">
        <v>1315.47</v>
      </c>
      <c r="G51" s="400" t="s">
        <v>1772</v>
      </c>
      <c r="H51" s="398" t="s">
        <v>1773</v>
      </c>
      <c r="I51" s="398" t="s">
        <v>1774</v>
      </c>
      <c r="J51" s="398"/>
      <c r="K51" s="396"/>
    </row>
    <row r="52" spans="1:11" ht="54">
      <c r="A52" s="395">
        <f t="shared" si="0"/>
        <v>44</v>
      </c>
      <c r="B52" s="501" t="s">
        <v>1736</v>
      </c>
      <c r="C52" s="396" t="s">
        <v>500</v>
      </c>
      <c r="D52" s="396" t="s">
        <v>1751</v>
      </c>
      <c r="E52" s="396">
        <v>50</v>
      </c>
      <c r="F52" s="396">
        <v>750</v>
      </c>
      <c r="G52" s="400" t="s">
        <v>1775</v>
      </c>
      <c r="H52" s="398" t="s">
        <v>1717</v>
      </c>
      <c r="I52" s="398" t="s">
        <v>1776</v>
      </c>
      <c r="J52" s="398"/>
      <c r="K52" s="396"/>
    </row>
    <row r="53" spans="1:11" ht="54">
      <c r="A53" s="395">
        <f t="shared" si="0"/>
        <v>45</v>
      </c>
      <c r="B53" s="501" t="s">
        <v>1737</v>
      </c>
      <c r="C53" s="396" t="s">
        <v>500</v>
      </c>
      <c r="D53" s="396" t="s">
        <v>1751</v>
      </c>
      <c r="E53" s="396">
        <v>40</v>
      </c>
      <c r="F53" s="396">
        <v>450</v>
      </c>
      <c r="G53" s="400" t="s">
        <v>1777</v>
      </c>
      <c r="H53" s="398" t="s">
        <v>1778</v>
      </c>
      <c r="I53" s="398" t="s">
        <v>1779</v>
      </c>
      <c r="J53" s="398"/>
      <c r="K53" s="396"/>
    </row>
    <row r="54" spans="1:11" ht="72">
      <c r="A54" s="395">
        <f t="shared" si="0"/>
        <v>46</v>
      </c>
      <c r="B54" s="501" t="s">
        <v>1738</v>
      </c>
      <c r="C54" s="396" t="s">
        <v>500</v>
      </c>
      <c r="D54" s="396" t="s">
        <v>1751</v>
      </c>
      <c r="E54" s="396">
        <v>51</v>
      </c>
      <c r="F54" s="396">
        <v>375</v>
      </c>
      <c r="G54" s="400" t="s">
        <v>1780</v>
      </c>
      <c r="H54" s="398" t="s">
        <v>1781</v>
      </c>
      <c r="I54" s="398" t="s">
        <v>1782</v>
      </c>
      <c r="J54" s="398"/>
      <c r="K54" s="396"/>
    </row>
    <row r="55" spans="1:11" ht="54">
      <c r="A55" s="395">
        <f t="shared" si="0"/>
        <v>47</v>
      </c>
      <c r="B55" s="501" t="s">
        <v>1739</v>
      </c>
      <c r="C55" s="396" t="s">
        <v>500</v>
      </c>
      <c r="D55" s="396" t="s">
        <v>1752</v>
      </c>
      <c r="E55" s="396">
        <v>45</v>
      </c>
      <c r="F55" s="396">
        <v>375</v>
      </c>
      <c r="G55" s="400" t="s">
        <v>1783</v>
      </c>
      <c r="H55" s="398" t="s">
        <v>1697</v>
      </c>
      <c r="I55" s="398" t="s">
        <v>1784</v>
      </c>
      <c r="J55" s="398"/>
      <c r="K55" s="396"/>
    </row>
    <row r="56" spans="1:11" ht="54">
      <c r="A56" s="395">
        <f t="shared" si="0"/>
        <v>48</v>
      </c>
      <c r="B56" s="501" t="s">
        <v>1740</v>
      </c>
      <c r="C56" s="396" t="s">
        <v>500</v>
      </c>
      <c r="D56" s="396" t="s">
        <v>1752</v>
      </c>
      <c r="E56" s="396">
        <v>37.5</v>
      </c>
      <c r="F56" s="396">
        <v>600</v>
      </c>
      <c r="G56" s="400" t="s">
        <v>1785</v>
      </c>
      <c r="H56" s="398" t="s">
        <v>1786</v>
      </c>
      <c r="I56" s="398" t="s">
        <v>1787</v>
      </c>
      <c r="J56" s="398"/>
      <c r="K56" s="396"/>
    </row>
    <row r="57" spans="1:11" ht="54">
      <c r="A57" s="395">
        <f t="shared" si="0"/>
        <v>49</v>
      </c>
      <c r="B57" s="501" t="s">
        <v>1741</v>
      </c>
      <c r="C57" s="396" t="s">
        <v>500</v>
      </c>
      <c r="D57" s="396" t="s">
        <v>1751</v>
      </c>
      <c r="E57" s="396">
        <v>40</v>
      </c>
      <c r="F57" s="396">
        <v>625</v>
      </c>
      <c r="G57" s="400" t="s">
        <v>1788</v>
      </c>
      <c r="H57" s="398" t="s">
        <v>1789</v>
      </c>
      <c r="I57" s="398" t="s">
        <v>1790</v>
      </c>
      <c r="J57" s="398"/>
      <c r="K57" s="396"/>
    </row>
    <row r="58" spans="1:11" ht="54">
      <c r="A58" s="395">
        <f t="shared" si="0"/>
        <v>50</v>
      </c>
      <c r="B58" s="501" t="s">
        <v>1742</v>
      </c>
      <c r="C58" s="396" t="s">
        <v>500</v>
      </c>
      <c r="D58" s="396" t="s">
        <v>501</v>
      </c>
      <c r="E58" s="396">
        <v>93.79</v>
      </c>
      <c r="F58" s="396">
        <v>375</v>
      </c>
      <c r="G58" s="400" t="s">
        <v>1791</v>
      </c>
      <c r="H58" s="398" t="s">
        <v>1792</v>
      </c>
      <c r="I58" s="398" t="s">
        <v>1793</v>
      </c>
      <c r="J58" s="398"/>
      <c r="K58" s="396"/>
    </row>
    <row r="59" spans="1:11" ht="54">
      <c r="A59" s="395">
        <f t="shared" si="0"/>
        <v>51</v>
      </c>
      <c r="B59" s="501" t="s">
        <v>1847</v>
      </c>
      <c r="C59" s="396" t="s">
        <v>500</v>
      </c>
      <c r="D59" s="396" t="s">
        <v>1752</v>
      </c>
      <c r="E59" s="396">
        <v>65.5</v>
      </c>
      <c r="F59" s="396">
        <v>625</v>
      </c>
      <c r="G59" s="400">
        <v>13001012424</v>
      </c>
      <c r="H59" s="398" t="s">
        <v>1794</v>
      </c>
      <c r="I59" s="398" t="s">
        <v>1795</v>
      </c>
      <c r="J59" s="398"/>
      <c r="K59" s="396"/>
    </row>
    <row r="60" spans="1:11" ht="54">
      <c r="A60" s="395">
        <f t="shared" si="0"/>
        <v>52</v>
      </c>
      <c r="B60" s="502" t="s">
        <v>1743</v>
      </c>
      <c r="C60" s="396" t="s">
        <v>500</v>
      </c>
      <c r="D60" s="396" t="s">
        <v>1751</v>
      </c>
      <c r="E60" s="396">
        <v>68</v>
      </c>
      <c r="F60" s="396">
        <v>300</v>
      </c>
      <c r="G60" s="400">
        <v>37001006789</v>
      </c>
      <c r="H60" s="398" t="s">
        <v>1796</v>
      </c>
      <c r="I60" s="398" t="s">
        <v>1797</v>
      </c>
      <c r="J60" s="398"/>
      <c r="K60" s="396"/>
    </row>
    <row r="61" spans="1:11" ht="54">
      <c r="A61" s="395">
        <f t="shared" si="0"/>
        <v>53</v>
      </c>
      <c r="B61" s="502" t="s">
        <v>1743</v>
      </c>
      <c r="C61" s="396" t="s">
        <v>500</v>
      </c>
      <c r="D61" s="396" t="s">
        <v>1751</v>
      </c>
      <c r="E61" s="396">
        <v>68</v>
      </c>
      <c r="F61" s="396">
        <v>550</v>
      </c>
      <c r="G61" s="400">
        <v>37001016473</v>
      </c>
      <c r="H61" s="398" t="s">
        <v>1798</v>
      </c>
      <c r="I61" s="398" t="s">
        <v>1799</v>
      </c>
      <c r="J61" s="398"/>
      <c r="K61" s="396"/>
    </row>
    <row r="62" spans="1:11" ht="54">
      <c r="A62" s="395">
        <f t="shared" si="0"/>
        <v>54</v>
      </c>
      <c r="B62" s="501" t="s">
        <v>1744</v>
      </c>
      <c r="C62" s="396" t="s">
        <v>500</v>
      </c>
      <c r="D62" s="396" t="s">
        <v>501</v>
      </c>
      <c r="E62" s="396">
        <v>160</v>
      </c>
      <c r="F62" s="396">
        <v>1250</v>
      </c>
      <c r="G62" s="400" t="s">
        <v>1815</v>
      </c>
      <c r="H62" s="398" t="s">
        <v>1800</v>
      </c>
      <c r="I62" s="398" t="s">
        <v>1801</v>
      </c>
      <c r="J62" s="398"/>
      <c r="K62" s="396"/>
    </row>
    <row r="63" spans="1:11" ht="36">
      <c r="A63" s="395">
        <f t="shared" si="0"/>
        <v>55</v>
      </c>
      <c r="B63" s="501" t="s">
        <v>1745</v>
      </c>
      <c r="C63" s="396" t="s">
        <v>500</v>
      </c>
      <c r="D63" s="396" t="s">
        <v>1751</v>
      </c>
      <c r="E63" s="396">
        <v>50.8</v>
      </c>
      <c r="F63" s="396">
        <v>1000</v>
      </c>
      <c r="G63" s="400">
        <v>57001014654</v>
      </c>
      <c r="H63" s="398" t="s">
        <v>1802</v>
      </c>
      <c r="I63" s="398" t="s">
        <v>1803</v>
      </c>
      <c r="J63" s="398"/>
      <c r="K63" s="396"/>
    </row>
    <row r="64" spans="1:11" ht="36">
      <c r="A64" s="395">
        <f t="shared" si="0"/>
        <v>56</v>
      </c>
      <c r="B64" s="501" t="s">
        <v>1827</v>
      </c>
      <c r="C64" s="396" t="s">
        <v>500</v>
      </c>
      <c r="D64" s="396" t="s">
        <v>1832</v>
      </c>
      <c r="E64" s="396">
        <v>63</v>
      </c>
      <c r="F64" s="396">
        <v>700</v>
      </c>
      <c r="G64" s="400"/>
      <c r="H64" s="398"/>
      <c r="I64" s="398"/>
      <c r="J64" s="400" t="s">
        <v>1836</v>
      </c>
      <c r="K64" s="396" t="s">
        <v>1845</v>
      </c>
    </row>
    <row r="65" spans="1:11" ht="54">
      <c r="A65" s="395">
        <f t="shared" si="0"/>
        <v>57</v>
      </c>
      <c r="B65" s="501" t="s">
        <v>1828</v>
      </c>
      <c r="C65" s="396" t="s">
        <v>500</v>
      </c>
      <c r="D65" s="396" t="s">
        <v>1833</v>
      </c>
      <c r="E65" s="396">
        <v>15</v>
      </c>
      <c r="F65" s="396">
        <v>250</v>
      </c>
      <c r="G65" s="400"/>
      <c r="H65" s="398"/>
      <c r="I65" s="398"/>
      <c r="J65" s="400" t="s">
        <v>1837</v>
      </c>
      <c r="K65" s="396" t="s">
        <v>1846</v>
      </c>
    </row>
    <row r="66" spans="1:11" ht="54">
      <c r="A66" s="395">
        <f t="shared" si="0"/>
        <v>58</v>
      </c>
      <c r="B66" s="501" t="s">
        <v>1828</v>
      </c>
      <c r="C66" s="396" t="s">
        <v>500</v>
      </c>
      <c r="D66" s="396" t="s">
        <v>1833</v>
      </c>
      <c r="E66" s="396">
        <v>22</v>
      </c>
      <c r="F66" s="396">
        <v>250</v>
      </c>
      <c r="G66" s="400" t="s">
        <v>1838</v>
      </c>
      <c r="H66" s="398" t="s">
        <v>1844</v>
      </c>
      <c r="I66" s="398" t="s">
        <v>1848</v>
      </c>
      <c r="J66" s="398"/>
      <c r="K66" s="396"/>
    </row>
    <row r="67" spans="1:11" ht="54">
      <c r="A67" s="395">
        <f t="shared" si="0"/>
        <v>59</v>
      </c>
      <c r="B67" s="501" t="s">
        <v>1829</v>
      </c>
      <c r="C67" s="396" t="s">
        <v>500</v>
      </c>
      <c r="D67" s="396" t="s">
        <v>501</v>
      </c>
      <c r="E67" s="396">
        <v>106.53</v>
      </c>
      <c r="F67" s="396">
        <v>3523.8</v>
      </c>
      <c r="G67" s="399" t="s">
        <v>1868</v>
      </c>
      <c r="H67" s="398" t="s">
        <v>1842</v>
      </c>
      <c r="I67" s="398" t="s">
        <v>1843</v>
      </c>
      <c r="J67" s="398"/>
      <c r="K67" s="396"/>
    </row>
    <row r="68" spans="1:11" ht="36">
      <c r="A68" s="395">
        <f t="shared" si="0"/>
        <v>60</v>
      </c>
      <c r="B68" s="501" t="s">
        <v>1830</v>
      </c>
      <c r="C68" s="396" t="s">
        <v>500</v>
      </c>
      <c r="D68" s="396" t="s">
        <v>1834</v>
      </c>
      <c r="E68" s="396">
        <v>14</v>
      </c>
      <c r="F68" s="396">
        <v>625</v>
      </c>
      <c r="G68" s="399" t="s">
        <v>1867</v>
      </c>
      <c r="H68" s="398" t="s">
        <v>1841</v>
      </c>
      <c r="I68" s="398" t="s">
        <v>1840</v>
      </c>
      <c r="J68" s="398"/>
      <c r="K68" s="396"/>
    </row>
    <row r="69" spans="1:11" ht="36">
      <c r="A69" s="395">
        <f t="shared" si="0"/>
        <v>61</v>
      </c>
      <c r="B69" s="501" t="s">
        <v>1831</v>
      </c>
      <c r="C69" s="396" t="s">
        <v>500</v>
      </c>
      <c r="D69" s="396" t="s">
        <v>1835</v>
      </c>
      <c r="E69" s="396">
        <v>14</v>
      </c>
      <c r="F69" s="396">
        <v>625</v>
      </c>
      <c r="G69" s="399" t="s">
        <v>1866</v>
      </c>
      <c r="H69" s="398" t="s">
        <v>1839</v>
      </c>
      <c r="I69" s="398" t="s">
        <v>1840</v>
      </c>
      <c r="J69" s="398"/>
      <c r="K69" s="396"/>
    </row>
    <row r="70" spans="1:11" ht="54">
      <c r="A70" s="395">
        <f t="shared" si="0"/>
        <v>62</v>
      </c>
      <c r="B70" s="396" t="s">
        <v>1865</v>
      </c>
      <c r="C70" s="396" t="s">
        <v>500</v>
      </c>
      <c r="D70" s="396" t="s">
        <v>1864</v>
      </c>
      <c r="E70" s="396">
        <v>80</v>
      </c>
      <c r="F70" s="396">
        <v>500</v>
      </c>
      <c r="G70" s="399"/>
      <c r="H70" s="398"/>
      <c r="I70" s="398"/>
      <c r="J70" s="399" t="s">
        <v>1863</v>
      </c>
      <c r="K70" s="396" t="s">
        <v>1862</v>
      </c>
    </row>
    <row r="71" spans="1:11" ht="36">
      <c r="A71" s="395">
        <f t="shared" si="0"/>
        <v>63</v>
      </c>
      <c r="B71" s="396" t="s">
        <v>1872</v>
      </c>
      <c r="C71" s="396" t="s">
        <v>500</v>
      </c>
      <c r="D71" s="396" t="s">
        <v>1871</v>
      </c>
      <c r="E71" s="396">
        <v>28</v>
      </c>
      <c r="F71" s="396">
        <v>562.5</v>
      </c>
      <c r="G71" s="399"/>
      <c r="H71" s="398"/>
      <c r="I71" s="398"/>
      <c r="J71" s="399" t="s">
        <v>1870</v>
      </c>
      <c r="K71" s="396" t="s">
        <v>1869</v>
      </c>
    </row>
    <row r="72" spans="1:11" ht="90">
      <c r="A72" s="395">
        <f t="shared" si="0"/>
        <v>64</v>
      </c>
      <c r="B72" s="396" t="s">
        <v>1875</v>
      </c>
      <c r="C72" s="396" t="s">
        <v>500</v>
      </c>
      <c r="D72" s="396" t="s">
        <v>1874</v>
      </c>
      <c r="E72" s="396">
        <v>112.51</v>
      </c>
      <c r="F72" s="396">
        <v>750</v>
      </c>
      <c r="G72" s="400"/>
      <c r="H72" s="398"/>
      <c r="I72" s="398"/>
      <c r="J72" s="398">
        <v>211336892</v>
      </c>
      <c r="K72" s="396" t="s">
        <v>1873</v>
      </c>
    </row>
    <row r="73" spans="1:11" ht="72">
      <c r="A73" s="395">
        <f t="shared" si="0"/>
        <v>65</v>
      </c>
      <c r="B73" s="396" t="s">
        <v>1876</v>
      </c>
      <c r="C73" s="396" t="s">
        <v>500</v>
      </c>
      <c r="D73" s="396" t="s">
        <v>1874</v>
      </c>
      <c r="E73" s="396">
        <v>18</v>
      </c>
      <c r="F73" s="396">
        <v>600</v>
      </c>
      <c r="G73" s="400" t="s">
        <v>1877</v>
      </c>
      <c r="H73" s="398" t="s">
        <v>1878</v>
      </c>
      <c r="I73" s="398" t="s">
        <v>1879</v>
      </c>
      <c r="J73" s="398"/>
      <c r="K73" s="396"/>
    </row>
    <row r="74" spans="1:11" ht="36">
      <c r="A74" s="395">
        <f t="shared" si="0"/>
        <v>66</v>
      </c>
      <c r="B74" s="396" t="s">
        <v>553</v>
      </c>
      <c r="C74" s="396" t="s">
        <v>500</v>
      </c>
      <c r="D74" s="396" t="s">
        <v>1910</v>
      </c>
      <c r="E74" s="396">
        <v>516.20000000000005</v>
      </c>
      <c r="F74" s="396">
        <v>3810</v>
      </c>
      <c r="G74" s="400"/>
      <c r="H74" s="398"/>
      <c r="I74" s="398"/>
      <c r="J74" s="398">
        <v>202283242</v>
      </c>
      <c r="K74" s="396" t="s">
        <v>1909</v>
      </c>
    </row>
    <row r="75" spans="1:11" ht="36">
      <c r="A75" s="395">
        <v>67</v>
      </c>
      <c r="B75" s="396" t="s">
        <v>1912</v>
      </c>
      <c r="C75" s="396" t="s">
        <v>500</v>
      </c>
      <c r="D75" s="396" t="s">
        <v>1871</v>
      </c>
      <c r="E75" s="396">
        <v>60</v>
      </c>
      <c r="F75" s="396">
        <v>300</v>
      </c>
      <c r="G75" s="400"/>
      <c r="H75" s="396"/>
      <c r="I75" s="396"/>
      <c r="J75" s="396">
        <v>205287526</v>
      </c>
      <c r="K75" s="396" t="s">
        <v>1911</v>
      </c>
    </row>
    <row r="76" spans="1:11" ht="54">
      <c r="A76" s="395">
        <v>68</v>
      </c>
      <c r="B76" s="396" t="s">
        <v>1913</v>
      </c>
      <c r="C76" s="396" t="s">
        <v>500</v>
      </c>
      <c r="D76" s="396" t="s">
        <v>1871</v>
      </c>
      <c r="E76" s="396">
        <v>33</v>
      </c>
      <c r="F76" s="396">
        <v>200</v>
      </c>
      <c r="G76" s="400">
        <v>45001021548</v>
      </c>
      <c r="H76" s="396" t="s">
        <v>1915</v>
      </c>
      <c r="I76" s="396" t="s">
        <v>1914</v>
      </c>
      <c r="J76" s="396"/>
      <c r="K76" s="396"/>
    </row>
    <row r="77" spans="1:11" ht="36">
      <c r="A77" s="395">
        <v>69</v>
      </c>
      <c r="B77" s="396" t="s">
        <v>1917</v>
      </c>
      <c r="C77" s="396" t="s">
        <v>500</v>
      </c>
      <c r="D77" s="396" t="s">
        <v>1871</v>
      </c>
      <c r="E77" s="396">
        <v>40</v>
      </c>
      <c r="F77" s="396">
        <v>350</v>
      </c>
      <c r="G77" s="400">
        <v>25001003277</v>
      </c>
      <c r="H77" s="396" t="s">
        <v>1717</v>
      </c>
      <c r="I77" s="396" t="s">
        <v>1916</v>
      </c>
      <c r="J77" s="396"/>
      <c r="K77" s="396"/>
    </row>
    <row r="78" spans="1:11" ht="72">
      <c r="A78" s="395">
        <v>70</v>
      </c>
      <c r="B78" s="396" t="s">
        <v>1920</v>
      </c>
      <c r="C78" s="396" t="s">
        <v>500</v>
      </c>
      <c r="D78" s="396" t="s">
        <v>1925</v>
      </c>
      <c r="E78" s="396">
        <v>159.54</v>
      </c>
      <c r="F78" s="396">
        <v>500</v>
      </c>
      <c r="G78" s="399" t="s">
        <v>1923</v>
      </c>
      <c r="H78" s="396" t="s">
        <v>1918</v>
      </c>
      <c r="I78" s="396" t="s">
        <v>1919</v>
      </c>
      <c r="J78" s="396"/>
      <c r="K78" s="396"/>
    </row>
    <row r="79" spans="1:11" ht="36">
      <c r="A79" s="395">
        <v>71</v>
      </c>
      <c r="B79" s="396" t="s">
        <v>1924</v>
      </c>
      <c r="C79" s="396" t="s">
        <v>500</v>
      </c>
      <c r="D79" s="396" t="s">
        <v>1925</v>
      </c>
      <c r="E79" s="396">
        <v>37.43</v>
      </c>
      <c r="F79" s="396">
        <v>250</v>
      </c>
      <c r="G79" s="400">
        <v>21001013789</v>
      </c>
      <c r="H79" s="396" t="s">
        <v>1922</v>
      </c>
      <c r="I79" s="396" t="s">
        <v>1921</v>
      </c>
      <c r="J79" s="396"/>
      <c r="K79" s="396"/>
    </row>
    <row r="80" spans="1:11" ht="18">
      <c r="A80" s="487"/>
      <c r="B80" s="488"/>
      <c r="C80" s="12"/>
      <c r="D80" s="554"/>
      <c r="E80" s="554"/>
      <c r="F80" s="73"/>
      <c r="G80" s="12"/>
      <c r="H80" s="73"/>
      <c r="I80" s="73"/>
      <c r="J80" s="488"/>
      <c r="K80" s="488"/>
    </row>
    <row r="81" spans="1:11" ht="18">
      <c r="A81" s="487"/>
      <c r="B81" s="488"/>
      <c r="C81" s="12"/>
      <c r="D81" s="491" t="s">
        <v>256</v>
      </c>
      <c r="E81" s="12"/>
      <c r="F81" s="73"/>
      <c r="G81" s="12" t="s">
        <v>261</v>
      </c>
      <c r="H81" s="73"/>
      <c r="I81" s="73"/>
      <c r="J81" s="488"/>
      <c r="K81" s="488"/>
    </row>
    <row r="82" spans="1:11" ht="18">
      <c r="A82" s="487"/>
      <c r="B82" s="488"/>
      <c r="C82" s="12"/>
      <c r="D82" s="12"/>
      <c r="E82" s="12"/>
      <c r="F82" s="73"/>
      <c r="G82" s="12" t="s">
        <v>257</v>
      </c>
      <c r="H82" s="73"/>
      <c r="I82" s="73"/>
      <c r="J82" s="488"/>
      <c r="K82" s="488"/>
    </row>
  </sheetData>
  <autoFilter ref="A7:L35"/>
  <mergeCells count="2">
    <mergeCell ref="K2:L2"/>
    <mergeCell ref="D80:E80"/>
  </mergeCells>
  <pageMargins left="0.7" right="0.7" top="0.75" bottom="0.75" header="0.3" footer="0.3"/>
  <pageSetup scale="54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35"/>
  <sheetViews>
    <sheetView view="pageBreakPreview" zoomScale="80" zoomScaleSheetLayoutView="80" workbookViewId="0">
      <selection activeCell="L2" sqref="L2:M2"/>
    </sheetView>
  </sheetViews>
  <sheetFormatPr defaultRowHeight="12.75"/>
  <cols>
    <col min="1" max="1" width="6.85546875" style="184" customWidth="1"/>
    <col min="2" max="2" width="21.140625" style="184" customWidth="1"/>
    <col min="3" max="3" width="21.5703125" style="184" customWidth="1"/>
    <col min="4" max="4" width="19.140625" style="184" customWidth="1"/>
    <col min="5" max="5" width="15.140625" style="184" customWidth="1"/>
    <col min="6" max="6" width="20.85546875" style="184" customWidth="1"/>
    <col min="7" max="7" width="23.85546875" style="184" customWidth="1"/>
    <col min="8" max="8" width="19" style="184" customWidth="1"/>
    <col min="9" max="9" width="21.140625" style="184" customWidth="1"/>
    <col min="10" max="10" width="17" style="184" customWidth="1"/>
    <col min="11" max="11" width="21.5703125" style="184" customWidth="1"/>
    <col min="12" max="12" width="30.28515625" style="184" customWidth="1"/>
    <col min="13" max="16384" width="9.140625" style="184"/>
  </cols>
  <sheetData>
    <row r="1" spans="1:13" customFormat="1" ht="15">
      <c r="A1" s="137" t="s">
        <v>430</v>
      </c>
      <c r="B1" s="137"/>
      <c r="C1" s="138"/>
      <c r="D1" s="138"/>
      <c r="E1" s="138"/>
      <c r="F1" s="138"/>
      <c r="G1" s="138"/>
      <c r="H1" s="138"/>
      <c r="I1" s="138"/>
      <c r="J1" s="138"/>
      <c r="K1" s="144"/>
      <c r="L1" s="79" t="s">
        <v>97</v>
      </c>
    </row>
    <row r="2" spans="1:13" customFormat="1" ht="15">
      <c r="A2" s="106" t="s">
        <v>128</v>
      </c>
      <c r="B2" s="106"/>
      <c r="C2" s="138"/>
      <c r="D2" s="138"/>
      <c r="E2" s="138"/>
      <c r="F2" s="138"/>
      <c r="G2" s="138"/>
      <c r="H2" s="138"/>
      <c r="I2" s="138"/>
      <c r="J2" s="138"/>
      <c r="K2" s="144"/>
      <c r="L2" s="539" t="s">
        <v>1880</v>
      </c>
      <c r="M2" s="540"/>
    </row>
    <row r="3" spans="1:13" customFormat="1" ht="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  <c r="L3" s="141"/>
      <c r="M3" s="184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7"/>
      <c r="G4" s="138"/>
      <c r="H4" s="138"/>
      <c r="I4" s="138"/>
      <c r="J4" s="138"/>
      <c r="K4" s="138"/>
      <c r="L4" s="138"/>
    </row>
    <row r="5" spans="1:13" ht="15">
      <c r="A5" s="218" t="str">
        <f>'ფორმა N1'!D4</f>
        <v>მპგ თავისუფალი დემოკრატები</v>
      </c>
      <c r="B5" s="218"/>
      <c r="C5" s="81"/>
      <c r="D5" s="81"/>
      <c r="E5" s="81"/>
      <c r="F5" s="219"/>
      <c r="G5" s="220"/>
      <c r="H5" s="220"/>
      <c r="I5" s="220"/>
      <c r="J5" s="220"/>
      <c r="K5" s="220"/>
      <c r="L5" s="219"/>
    </row>
    <row r="6" spans="1:13" customFormat="1">
      <c r="A6" s="142"/>
      <c r="B6" s="142"/>
      <c r="C6" s="143"/>
      <c r="D6" s="143"/>
      <c r="E6" s="143"/>
      <c r="F6" s="138"/>
      <c r="G6" s="138"/>
      <c r="H6" s="138"/>
      <c r="I6" s="138"/>
      <c r="J6" s="138"/>
      <c r="K6" s="138"/>
      <c r="L6" s="138"/>
    </row>
    <row r="7" spans="1:13" customFormat="1" ht="60">
      <c r="A7" s="150" t="s">
        <v>64</v>
      </c>
      <c r="B7" s="134" t="s">
        <v>236</v>
      </c>
      <c r="C7" s="136" t="s">
        <v>232</v>
      </c>
      <c r="D7" s="136" t="s">
        <v>233</v>
      </c>
      <c r="E7" s="136" t="s">
        <v>336</v>
      </c>
      <c r="F7" s="136" t="s">
        <v>235</v>
      </c>
      <c r="G7" s="136" t="s">
        <v>372</v>
      </c>
      <c r="H7" s="136" t="s">
        <v>374</v>
      </c>
      <c r="I7" s="136" t="s">
        <v>368</v>
      </c>
      <c r="J7" s="136" t="s">
        <v>369</v>
      </c>
      <c r="K7" s="136" t="s">
        <v>381</v>
      </c>
      <c r="L7" s="136" t="s">
        <v>370</v>
      </c>
    </row>
    <row r="8" spans="1:13" customFormat="1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4">
        <v>9</v>
      </c>
      <c r="J8" s="134">
        <v>10</v>
      </c>
      <c r="K8" s="136">
        <v>11</v>
      </c>
      <c r="L8" s="136">
        <v>12</v>
      </c>
    </row>
    <row r="9" spans="1:13" customFormat="1" ht="15">
      <c r="A9" s="68">
        <v>1</v>
      </c>
      <c r="B9" s="68"/>
      <c r="C9" s="26"/>
      <c r="D9" s="26"/>
      <c r="E9" s="26"/>
      <c r="F9" s="26"/>
      <c r="G9" s="26"/>
      <c r="H9" s="26"/>
      <c r="I9" s="217"/>
      <c r="J9" s="217"/>
      <c r="K9" s="217"/>
      <c r="L9" s="26"/>
    </row>
    <row r="10" spans="1:13" customFormat="1" ht="15">
      <c r="A10" s="68">
        <v>2</v>
      </c>
      <c r="B10" s="68"/>
      <c r="C10" s="26"/>
      <c r="D10" s="26"/>
      <c r="E10" s="26"/>
      <c r="F10" s="26"/>
      <c r="G10" s="26"/>
      <c r="H10" s="26"/>
      <c r="I10" s="217"/>
      <c r="J10" s="217"/>
      <c r="K10" s="217"/>
      <c r="L10" s="26"/>
    </row>
    <row r="11" spans="1:13" customFormat="1" ht="15">
      <c r="A11" s="68">
        <v>3</v>
      </c>
      <c r="B11" s="68"/>
      <c r="C11" s="26"/>
      <c r="D11" s="26"/>
      <c r="E11" s="26"/>
      <c r="F11" s="26"/>
      <c r="G11" s="26"/>
      <c r="H11" s="26"/>
      <c r="I11" s="217"/>
      <c r="J11" s="217"/>
      <c r="K11" s="217"/>
      <c r="L11" s="26"/>
    </row>
    <row r="12" spans="1:13" customFormat="1" ht="15">
      <c r="A12" s="68">
        <v>4</v>
      </c>
      <c r="B12" s="68"/>
      <c r="C12" s="26"/>
      <c r="D12" s="26"/>
      <c r="E12" s="26"/>
      <c r="F12" s="26"/>
      <c r="G12" s="26"/>
      <c r="H12" s="26"/>
      <c r="I12" s="217"/>
      <c r="J12" s="217"/>
      <c r="K12" s="217"/>
      <c r="L12" s="26"/>
    </row>
    <row r="13" spans="1:13" customFormat="1" ht="15">
      <c r="A13" s="68">
        <v>5</v>
      </c>
      <c r="B13" s="68"/>
      <c r="C13" s="26"/>
      <c r="D13" s="26"/>
      <c r="E13" s="26"/>
      <c r="F13" s="26"/>
      <c r="G13" s="26"/>
      <c r="H13" s="26"/>
      <c r="I13" s="217"/>
      <c r="J13" s="217"/>
      <c r="K13" s="217"/>
      <c r="L13" s="26"/>
    </row>
    <row r="14" spans="1:13" customFormat="1" ht="15">
      <c r="A14" s="68">
        <v>6</v>
      </c>
      <c r="B14" s="68"/>
      <c r="C14" s="26"/>
      <c r="D14" s="26"/>
      <c r="E14" s="26"/>
      <c r="F14" s="26"/>
      <c r="G14" s="26"/>
      <c r="H14" s="26"/>
      <c r="I14" s="217"/>
      <c r="J14" s="217"/>
      <c r="K14" s="217"/>
      <c r="L14" s="26"/>
    </row>
    <row r="15" spans="1:13" customFormat="1" ht="15">
      <c r="A15" s="68">
        <v>7</v>
      </c>
      <c r="B15" s="68"/>
      <c r="C15" s="26"/>
      <c r="D15" s="26"/>
      <c r="E15" s="26"/>
      <c r="F15" s="26"/>
      <c r="G15" s="26"/>
      <c r="H15" s="26"/>
      <c r="I15" s="217"/>
      <c r="J15" s="217"/>
      <c r="K15" s="217"/>
      <c r="L15" s="26"/>
    </row>
    <row r="16" spans="1:13" customFormat="1" ht="15">
      <c r="A16" s="68">
        <v>8</v>
      </c>
      <c r="B16" s="68"/>
      <c r="C16" s="26"/>
      <c r="D16" s="26"/>
      <c r="E16" s="26"/>
      <c r="F16" s="26"/>
      <c r="G16" s="26"/>
      <c r="H16" s="26"/>
      <c r="I16" s="217"/>
      <c r="J16" s="217"/>
      <c r="K16" s="217"/>
      <c r="L16" s="26"/>
    </row>
    <row r="17" spans="1:12" customFormat="1" ht="15">
      <c r="A17" s="68">
        <v>9</v>
      </c>
      <c r="B17" s="68"/>
      <c r="C17" s="26"/>
      <c r="D17" s="26"/>
      <c r="E17" s="26"/>
      <c r="F17" s="26"/>
      <c r="G17" s="26"/>
      <c r="H17" s="26"/>
      <c r="I17" s="217"/>
      <c r="J17" s="217"/>
      <c r="K17" s="217"/>
      <c r="L17" s="26"/>
    </row>
    <row r="18" spans="1:12" customFormat="1" ht="15">
      <c r="A18" s="68">
        <v>10</v>
      </c>
      <c r="B18" s="68"/>
      <c r="C18" s="26"/>
      <c r="D18" s="26"/>
      <c r="E18" s="26"/>
      <c r="F18" s="26"/>
      <c r="G18" s="26"/>
      <c r="H18" s="26"/>
      <c r="I18" s="217"/>
      <c r="J18" s="217"/>
      <c r="K18" s="217"/>
      <c r="L18" s="26"/>
    </row>
    <row r="19" spans="1:12" customFormat="1" ht="15">
      <c r="A19" s="68">
        <v>11</v>
      </c>
      <c r="B19" s="68"/>
      <c r="C19" s="26"/>
      <c r="D19" s="26"/>
      <c r="E19" s="26"/>
      <c r="F19" s="26"/>
      <c r="G19" s="26"/>
      <c r="H19" s="26"/>
      <c r="I19" s="217"/>
      <c r="J19" s="217"/>
      <c r="K19" s="217"/>
      <c r="L19" s="26"/>
    </row>
    <row r="20" spans="1:12" customFormat="1" ht="15">
      <c r="A20" s="68">
        <v>12</v>
      </c>
      <c r="B20" s="68"/>
      <c r="C20" s="26"/>
      <c r="D20" s="26"/>
      <c r="E20" s="26"/>
      <c r="F20" s="26"/>
      <c r="G20" s="26"/>
      <c r="H20" s="26"/>
      <c r="I20" s="217"/>
      <c r="J20" s="217"/>
      <c r="K20" s="217"/>
      <c r="L20" s="26"/>
    </row>
    <row r="21" spans="1:12" customFormat="1" ht="15">
      <c r="A21" s="68">
        <v>13</v>
      </c>
      <c r="B21" s="68"/>
      <c r="C21" s="26"/>
      <c r="D21" s="26"/>
      <c r="E21" s="26"/>
      <c r="F21" s="26"/>
      <c r="G21" s="26"/>
      <c r="H21" s="26"/>
      <c r="I21" s="217"/>
      <c r="J21" s="217"/>
      <c r="K21" s="217"/>
      <c r="L21" s="26"/>
    </row>
    <row r="22" spans="1:12" customFormat="1" ht="15">
      <c r="A22" s="68">
        <v>14</v>
      </c>
      <c r="B22" s="68"/>
      <c r="C22" s="26"/>
      <c r="D22" s="26"/>
      <c r="E22" s="26"/>
      <c r="F22" s="26"/>
      <c r="G22" s="26"/>
      <c r="H22" s="26"/>
      <c r="I22" s="217"/>
      <c r="J22" s="217"/>
      <c r="K22" s="217"/>
      <c r="L22" s="26"/>
    </row>
    <row r="23" spans="1:12" customFormat="1" ht="15">
      <c r="A23" s="68">
        <v>15</v>
      </c>
      <c r="B23" s="68"/>
      <c r="C23" s="26"/>
      <c r="D23" s="26"/>
      <c r="E23" s="26"/>
      <c r="F23" s="26"/>
      <c r="G23" s="26"/>
      <c r="H23" s="26"/>
      <c r="I23" s="217"/>
      <c r="J23" s="217"/>
      <c r="K23" s="217"/>
      <c r="L23" s="26"/>
    </row>
    <row r="24" spans="1:12" customFormat="1" ht="15">
      <c r="A24" s="68">
        <v>16</v>
      </c>
      <c r="B24" s="68"/>
      <c r="C24" s="26"/>
      <c r="D24" s="26"/>
      <c r="E24" s="26"/>
      <c r="F24" s="26"/>
      <c r="G24" s="26"/>
      <c r="H24" s="26"/>
      <c r="I24" s="217"/>
      <c r="J24" s="217"/>
      <c r="K24" s="217"/>
      <c r="L24" s="26"/>
    </row>
    <row r="25" spans="1:12" customFormat="1" ht="15">
      <c r="A25" s="68">
        <v>17</v>
      </c>
      <c r="B25" s="68"/>
      <c r="C25" s="26"/>
      <c r="D25" s="26"/>
      <c r="E25" s="26"/>
      <c r="F25" s="26"/>
      <c r="G25" s="26"/>
      <c r="H25" s="26"/>
      <c r="I25" s="217"/>
      <c r="J25" s="217"/>
      <c r="K25" s="217"/>
      <c r="L25" s="26"/>
    </row>
    <row r="26" spans="1:12" customFormat="1" ht="15">
      <c r="A26" s="68">
        <v>18</v>
      </c>
      <c r="B26" s="68"/>
      <c r="C26" s="26"/>
      <c r="D26" s="26"/>
      <c r="E26" s="26"/>
      <c r="F26" s="26"/>
      <c r="G26" s="26"/>
      <c r="H26" s="26"/>
      <c r="I26" s="217"/>
      <c r="J26" s="217"/>
      <c r="K26" s="217"/>
      <c r="L26" s="26"/>
    </row>
    <row r="27" spans="1:12" customFormat="1" ht="15">
      <c r="A27" s="68" t="s">
        <v>266</v>
      </c>
      <c r="B27" s="68"/>
      <c r="C27" s="26"/>
      <c r="D27" s="26"/>
      <c r="E27" s="26"/>
      <c r="F27" s="26"/>
      <c r="G27" s="26"/>
      <c r="H27" s="26"/>
      <c r="I27" s="217"/>
      <c r="J27" s="217"/>
      <c r="K27" s="217"/>
      <c r="L27" s="26"/>
    </row>
    <row r="28" spans="1:12">
      <c r="A28" s="221"/>
      <c r="B28" s="221"/>
      <c r="C28" s="221"/>
      <c r="D28" s="221"/>
      <c r="E28" s="221"/>
      <c r="F28" s="221"/>
      <c r="G28" s="221"/>
      <c r="H28" s="221"/>
      <c r="I28" s="221"/>
      <c r="J28" s="221"/>
      <c r="K28" s="221"/>
      <c r="L28" s="221"/>
    </row>
    <row r="29" spans="1:12">
      <c r="A29" s="221"/>
      <c r="B29" s="221"/>
      <c r="C29" s="221"/>
      <c r="D29" s="221"/>
      <c r="E29" s="221"/>
      <c r="F29" s="221"/>
      <c r="G29" s="221"/>
      <c r="H29" s="221"/>
      <c r="I29" s="221"/>
      <c r="J29" s="221"/>
      <c r="K29" s="221"/>
      <c r="L29" s="221"/>
    </row>
    <row r="30" spans="1:12">
      <c r="A30" s="222"/>
      <c r="B30" s="222"/>
      <c r="C30" s="221"/>
      <c r="D30" s="221"/>
      <c r="E30" s="221"/>
      <c r="F30" s="221"/>
      <c r="G30" s="221"/>
      <c r="H30" s="221"/>
      <c r="I30" s="221"/>
      <c r="J30" s="221"/>
      <c r="K30" s="221"/>
      <c r="L30" s="221"/>
    </row>
    <row r="31" spans="1:12" ht="15">
      <c r="A31" s="183"/>
      <c r="B31" s="183"/>
      <c r="C31" s="185" t="s">
        <v>96</v>
      </c>
      <c r="D31" s="183"/>
      <c r="E31" s="183"/>
      <c r="F31" s="186"/>
      <c r="G31" s="183"/>
      <c r="H31" s="183"/>
      <c r="I31" s="183"/>
      <c r="J31" s="183"/>
      <c r="K31" s="183"/>
      <c r="L31" s="183"/>
    </row>
    <row r="32" spans="1:12" ht="15">
      <c r="A32" s="183"/>
      <c r="B32" s="183"/>
      <c r="C32" s="183"/>
      <c r="D32" s="187"/>
      <c r="E32" s="183"/>
      <c r="G32" s="187"/>
      <c r="H32" s="226"/>
    </row>
    <row r="33" spans="3:7" ht="15">
      <c r="C33" s="183"/>
      <c r="D33" s="189" t="s">
        <v>256</v>
      </c>
      <c r="E33" s="183"/>
      <c r="G33" s="190" t="s">
        <v>261</v>
      </c>
    </row>
    <row r="34" spans="3:7" ht="15">
      <c r="C34" s="183"/>
      <c r="D34" s="191" t="s">
        <v>127</v>
      </c>
      <c r="E34" s="183"/>
      <c r="G34" s="183" t="s">
        <v>257</v>
      </c>
    </row>
    <row r="35" spans="3:7" ht="15">
      <c r="C35" s="183"/>
      <c r="D35" s="191"/>
    </row>
  </sheetData>
  <mergeCells count="1">
    <mergeCell ref="L2:M2"/>
  </mergeCells>
  <pageMargins left="0.7" right="0.7" top="0.75" bottom="0.75" header="0.3" footer="0.3"/>
  <pageSetup scale="5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  <pageSetUpPr fitToPage="1"/>
  </sheetPr>
  <dimension ref="A1:I46"/>
  <sheetViews>
    <sheetView showGridLines="0" view="pageBreakPreview" topLeftCell="A22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289</v>
      </c>
      <c r="B1" s="77"/>
      <c r="C1" s="541" t="s">
        <v>97</v>
      </c>
      <c r="D1" s="541"/>
      <c r="E1" s="109"/>
    </row>
    <row r="2" spans="1:7">
      <c r="A2" s="77" t="s">
        <v>128</v>
      </c>
      <c r="B2" s="77"/>
      <c r="C2" s="539" t="s">
        <v>1880</v>
      </c>
      <c r="D2" s="540"/>
      <c r="E2" s="109"/>
    </row>
    <row r="3" spans="1:7">
      <c r="A3" s="75"/>
      <c r="B3" s="77"/>
      <c r="C3" s="76"/>
      <c r="D3" s="76"/>
      <c r="E3" s="109"/>
    </row>
    <row r="4" spans="1:7">
      <c r="A4" s="78" t="s">
        <v>262</v>
      </c>
      <c r="B4" s="103"/>
      <c r="C4" s="104"/>
      <c r="D4" s="77"/>
      <c r="E4" s="109"/>
    </row>
    <row r="5" spans="1:7">
      <c r="A5" s="381" t="str">
        <f>'ფორმა N1'!D4</f>
        <v>მპგ თავისუფალი დემოკრატები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237</v>
      </c>
      <c r="C8" s="80" t="s">
        <v>66</v>
      </c>
      <c r="D8" s="80" t="s">
        <v>67</v>
      </c>
      <c r="E8" s="109"/>
    </row>
    <row r="9" spans="1:7" s="7" customFormat="1" ht="16.5" customHeight="1">
      <c r="A9" s="233">
        <v>1</v>
      </c>
      <c r="B9" s="233" t="s">
        <v>65</v>
      </c>
      <c r="C9" s="86">
        <f>SUM(C10,C26)</f>
        <v>0</v>
      </c>
      <c r="D9" s="86">
        <f>SUM(D10,D26)</f>
        <v>0</v>
      </c>
      <c r="E9" s="109"/>
    </row>
    <row r="10" spans="1:7" s="7" customFormat="1" ht="16.5" customHeight="1">
      <c r="A10" s="88">
        <v>1.1000000000000001</v>
      </c>
      <c r="B10" s="88" t="s">
        <v>69</v>
      </c>
      <c r="C10" s="86">
        <f>SUM(C11,C12,C16,C19,C25,C26)</f>
        <v>0</v>
      </c>
      <c r="D10" s="86">
        <f>SUM(D11,D12,D16,D19,D24,D25)</f>
        <v>0</v>
      </c>
      <c r="E10" s="109"/>
    </row>
    <row r="11" spans="1:7" s="9" customFormat="1" ht="16.5" customHeight="1">
      <c r="A11" s="89" t="s">
        <v>30</v>
      </c>
      <c r="B11" s="89" t="s">
        <v>68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296</v>
      </c>
      <c r="C12" s="108">
        <f>SUM(C14:C15)</f>
        <v>0</v>
      </c>
      <c r="D12" s="108">
        <f>SUM(D14:D15)</f>
        <v>0</v>
      </c>
      <c r="E12" s="109"/>
      <c r="G12" s="69"/>
    </row>
    <row r="13" spans="1:7" s="3" customFormat="1" ht="16.5" customHeight="1">
      <c r="A13" s="98" t="s">
        <v>70</v>
      </c>
      <c r="B13" s="98" t="s">
        <v>299</v>
      </c>
      <c r="C13" s="8"/>
      <c r="D13" s="8"/>
      <c r="E13" s="109"/>
    </row>
    <row r="14" spans="1:7" s="3" customFormat="1" ht="16.5" customHeight="1">
      <c r="A14" s="98" t="s">
        <v>473</v>
      </c>
      <c r="B14" s="98" t="s">
        <v>472</v>
      </c>
      <c r="C14" s="8"/>
      <c r="D14" s="8"/>
      <c r="E14" s="109"/>
    </row>
    <row r="15" spans="1:7" s="3" customFormat="1" ht="16.5" customHeight="1">
      <c r="A15" s="98" t="s">
        <v>474</v>
      </c>
      <c r="B15" s="98" t="s">
        <v>86</v>
      </c>
      <c r="C15" s="8"/>
      <c r="D15" s="8"/>
      <c r="E15" s="109"/>
    </row>
    <row r="16" spans="1:7" s="3" customFormat="1" ht="16.5" customHeight="1">
      <c r="A16" s="89" t="s">
        <v>71</v>
      </c>
      <c r="B16" s="89" t="s">
        <v>72</v>
      </c>
      <c r="C16" s="108">
        <f>SUM(C17:C18)</f>
        <v>0</v>
      </c>
      <c r="D16" s="108">
        <f>SUM(D17:D18)</f>
        <v>0</v>
      </c>
      <c r="E16" s="109"/>
    </row>
    <row r="17" spans="1:5" s="3" customFormat="1" ht="16.5" customHeight="1">
      <c r="A17" s="98" t="s">
        <v>73</v>
      </c>
      <c r="B17" s="98" t="s">
        <v>75</v>
      </c>
      <c r="C17" s="8"/>
      <c r="D17" s="8"/>
      <c r="E17" s="109"/>
    </row>
    <row r="18" spans="1:5" s="3" customFormat="1" ht="30">
      <c r="A18" s="98" t="s">
        <v>74</v>
      </c>
      <c r="B18" s="98" t="s">
        <v>98</v>
      </c>
      <c r="C18" s="8"/>
      <c r="D18" s="8"/>
      <c r="E18" s="109"/>
    </row>
    <row r="19" spans="1:5" s="3" customFormat="1" ht="16.5" customHeight="1">
      <c r="A19" s="89" t="s">
        <v>76</v>
      </c>
      <c r="B19" s="89" t="s">
        <v>394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>
      <c r="A20" s="98" t="s">
        <v>77</v>
      </c>
      <c r="B20" s="98" t="s">
        <v>78</v>
      </c>
      <c r="C20" s="8"/>
      <c r="D20" s="8"/>
      <c r="E20" s="109"/>
    </row>
    <row r="21" spans="1:5" s="3" customFormat="1" ht="30">
      <c r="A21" s="98" t="s">
        <v>81</v>
      </c>
      <c r="B21" s="98" t="s">
        <v>79</v>
      </c>
      <c r="C21" s="8"/>
      <c r="D21" s="8"/>
      <c r="E21" s="109"/>
    </row>
    <row r="22" spans="1:5" s="3" customFormat="1" ht="16.5" customHeight="1">
      <c r="A22" s="98" t="s">
        <v>82</v>
      </c>
      <c r="B22" s="98" t="s">
        <v>80</v>
      </c>
      <c r="C22" s="8"/>
      <c r="D22" s="8"/>
      <c r="E22" s="109"/>
    </row>
    <row r="23" spans="1:5" s="3" customFormat="1" ht="16.5" customHeight="1">
      <c r="A23" s="98" t="s">
        <v>83</v>
      </c>
      <c r="B23" s="98" t="s">
        <v>418</v>
      </c>
      <c r="C23" s="8"/>
      <c r="D23" s="8"/>
      <c r="E23" s="109"/>
    </row>
    <row r="24" spans="1:5" s="3" customFormat="1" ht="16.5" customHeight="1">
      <c r="A24" s="89" t="s">
        <v>84</v>
      </c>
      <c r="B24" s="89" t="s">
        <v>419</v>
      </c>
      <c r="C24" s="266"/>
      <c r="D24" s="8"/>
      <c r="E24" s="109"/>
    </row>
    <row r="25" spans="1:5" s="3" customFormat="1">
      <c r="A25" s="89" t="s">
        <v>239</v>
      </c>
      <c r="B25" s="89" t="s">
        <v>425</v>
      </c>
      <c r="C25" s="8"/>
      <c r="D25" s="8"/>
      <c r="E25" s="109"/>
    </row>
    <row r="26" spans="1:5" ht="16.5" customHeight="1">
      <c r="A26" s="88">
        <v>1.2</v>
      </c>
      <c r="B26" s="88" t="s">
        <v>85</v>
      </c>
      <c r="C26" s="86">
        <f>SUM(C27,C35)</f>
        <v>0</v>
      </c>
      <c r="D26" s="86">
        <f>SUM(D27,D35)</f>
        <v>0</v>
      </c>
      <c r="E26" s="109"/>
    </row>
    <row r="27" spans="1:5" ht="16.5" customHeight="1">
      <c r="A27" s="89" t="s">
        <v>32</v>
      </c>
      <c r="B27" s="89" t="s">
        <v>299</v>
      </c>
      <c r="C27" s="108">
        <f>SUM(C28:C30)</f>
        <v>0</v>
      </c>
      <c r="D27" s="108">
        <f>SUM(D28:D30)</f>
        <v>0</v>
      </c>
      <c r="E27" s="109"/>
    </row>
    <row r="28" spans="1:5">
      <c r="A28" s="241" t="s">
        <v>87</v>
      </c>
      <c r="B28" s="241" t="s">
        <v>297</v>
      </c>
      <c r="C28" s="8"/>
      <c r="D28" s="8"/>
      <c r="E28" s="109"/>
    </row>
    <row r="29" spans="1:5">
      <c r="A29" s="241" t="s">
        <v>88</v>
      </c>
      <c r="B29" s="241" t="s">
        <v>300</v>
      </c>
      <c r="C29" s="8"/>
      <c r="D29" s="8"/>
      <c r="E29" s="109"/>
    </row>
    <row r="30" spans="1:5">
      <c r="A30" s="241" t="s">
        <v>427</v>
      </c>
      <c r="B30" s="241" t="s">
        <v>298</v>
      </c>
      <c r="C30" s="8"/>
      <c r="D30" s="8"/>
      <c r="E30" s="109"/>
    </row>
    <row r="31" spans="1:5">
      <c r="A31" s="89" t="s">
        <v>33</v>
      </c>
      <c r="B31" s="89" t="s">
        <v>472</v>
      </c>
      <c r="C31" s="108">
        <f>SUM(C32:C34)</f>
        <v>0</v>
      </c>
      <c r="D31" s="108">
        <f>SUM(D32:D34)</f>
        <v>0</v>
      </c>
      <c r="E31" s="109"/>
    </row>
    <row r="32" spans="1:5">
      <c r="A32" s="241" t="s">
        <v>12</v>
      </c>
      <c r="B32" s="241" t="s">
        <v>475</v>
      </c>
      <c r="C32" s="8"/>
      <c r="D32" s="8"/>
      <c r="E32" s="109"/>
    </row>
    <row r="33" spans="1:9">
      <c r="A33" s="241" t="s">
        <v>13</v>
      </c>
      <c r="B33" s="241" t="s">
        <v>476</v>
      </c>
      <c r="C33" s="8"/>
      <c r="D33" s="8"/>
      <c r="E33" s="109"/>
    </row>
    <row r="34" spans="1:9">
      <c r="A34" s="241" t="s">
        <v>269</v>
      </c>
      <c r="B34" s="241" t="s">
        <v>477</v>
      </c>
      <c r="C34" s="8"/>
      <c r="D34" s="8"/>
      <c r="E34" s="109"/>
    </row>
    <row r="35" spans="1:9">
      <c r="A35" s="89" t="s">
        <v>34</v>
      </c>
      <c r="B35" s="254" t="s">
        <v>424</v>
      </c>
      <c r="C35" s="8"/>
      <c r="D35" s="8"/>
      <c r="E35" s="109"/>
    </row>
    <row r="36" spans="1:9">
      <c r="D36" s="27"/>
      <c r="E36" s="110"/>
      <c r="F36" s="27"/>
    </row>
    <row r="37" spans="1:9">
      <c r="A37" s="1"/>
      <c r="D37" s="27"/>
      <c r="E37" s="110"/>
      <c r="F37" s="27"/>
    </row>
    <row r="38" spans="1:9">
      <c r="D38" s="27"/>
      <c r="E38" s="110"/>
      <c r="F38" s="27"/>
    </row>
    <row r="39" spans="1:9">
      <c r="D39" s="27"/>
      <c r="E39" s="110"/>
      <c r="F39" s="27"/>
    </row>
    <row r="40" spans="1:9">
      <c r="A40" s="70" t="s">
        <v>96</v>
      </c>
      <c r="D40" s="27"/>
      <c r="E40" s="110"/>
      <c r="F40" s="27"/>
    </row>
    <row r="41" spans="1:9">
      <c r="D41" s="27"/>
      <c r="E41" s="111"/>
      <c r="F41" s="111"/>
      <c r="G41"/>
      <c r="H41"/>
      <c r="I41"/>
    </row>
    <row r="42" spans="1:9">
      <c r="D42" s="112"/>
      <c r="E42" s="111"/>
      <c r="F42" s="111"/>
      <c r="G42"/>
      <c r="H42"/>
      <c r="I42"/>
    </row>
    <row r="43" spans="1:9">
      <c r="A43"/>
      <c r="B43" s="70" t="s">
        <v>259</v>
      </c>
      <c r="D43" s="112"/>
      <c r="E43" s="111"/>
      <c r="F43" s="111"/>
      <c r="G43"/>
      <c r="H43"/>
      <c r="I43"/>
    </row>
    <row r="44" spans="1:9">
      <c r="A44"/>
      <c r="B44" s="2" t="s">
        <v>258</v>
      </c>
      <c r="D44" s="112"/>
      <c r="E44" s="111"/>
      <c r="F44" s="111"/>
      <c r="G44"/>
      <c r="H44"/>
      <c r="I44"/>
    </row>
    <row r="45" spans="1:9" customFormat="1" ht="12.75">
      <c r="B45" s="66" t="s">
        <v>127</v>
      </c>
      <c r="D45" s="111"/>
      <c r="E45" s="111"/>
      <c r="F45" s="111"/>
    </row>
    <row r="46" spans="1:9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35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11.7109375" style="184" customWidth="1"/>
    <col min="2" max="2" width="21.5703125" style="184" customWidth="1"/>
    <col min="3" max="3" width="19.140625" style="184" customWidth="1"/>
    <col min="4" max="4" width="23.7109375" style="184" customWidth="1"/>
    <col min="5" max="6" width="16.5703125" style="184" bestFit="1" customWidth="1"/>
    <col min="7" max="7" width="17" style="184" customWidth="1"/>
    <col min="8" max="8" width="19" style="184" customWidth="1"/>
    <col min="9" max="9" width="33.42578125" style="184" customWidth="1"/>
    <col min="10" max="16384" width="9.140625" style="184"/>
  </cols>
  <sheetData>
    <row r="1" spans="1:13" customFormat="1" ht="15">
      <c r="A1" s="137" t="s">
        <v>431</v>
      </c>
      <c r="B1" s="138"/>
      <c r="C1" s="138"/>
      <c r="D1" s="138"/>
      <c r="E1" s="138"/>
      <c r="F1" s="138"/>
      <c r="G1" s="138"/>
      <c r="H1" s="144"/>
      <c r="I1" s="79" t="s">
        <v>97</v>
      </c>
    </row>
    <row r="2" spans="1:13" customFormat="1" ht="15">
      <c r="A2" s="106" t="s">
        <v>128</v>
      </c>
      <c r="B2" s="138"/>
      <c r="C2" s="138"/>
      <c r="D2" s="138"/>
      <c r="E2" s="138"/>
      <c r="F2" s="138"/>
      <c r="G2" s="138"/>
      <c r="H2" s="144"/>
      <c r="I2" s="539" t="s">
        <v>1880</v>
      </c>
      <c r="J2" s="540"/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84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38"/>
      <c r="E4" s="138"/>
      <c r="F4" s="138"/>
      <c r="G4" s="138"/>
      <c r="H4" s="138"/>
      <c r="I4" s="147"/>
    </row>
    <row r="5" spans="1:13" ht="15">
      <c r="A5" s="218" t="str">
        <f>'ფორმა N1'!D4</f>
        <v>მპგ თავისუფალი დემოკრატები</v>
      </c>
      <c r="B5" s="81"/>
      <c r="C5" s="81"/>
      <c r="D5" s="220"/>
      <c r="E5" s="220"/>
      <c r="F5" s="220"/>
      <c r="G5" s="220"/>
      <c r="H5" s="220"/>
      <c r="I5" s="219"/>
    </row>
    <row r="6" spans="1:13" customFormat="1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75">
      <c r="A7" s="150" t="s">
        <v>64</v>
      </c>
      <c r="B7" s="136" t="s">
        <v>366</v>
      </c>
      <c r="C7" s="136" t="s">
        <v>367</v>
      </c>
      <c r="D7" s="136" t="s">
        <v>372</v>
      </c>
      <c r="E7" s="136" t="s">
        <v>374</v>
      </c>
      <c r="F7" s="136" t="s">
        <v>368</v>
      </c>
      <c r="G7" s="136" t="s">
        <v>369</v>
      </c>
      <c r="H7" s="136" t="s">
        <v>381</v>
      </c>
      <c r="I7" s="136" t="s">
        <v>370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>
      <c r="A9" s="68">
        <v>1</v>
      </c>
      <c r="B9" s="26"/>
      <c r="C9" s="26"/>
      <c r="D9" s="26"/>
      <c r="E9" s="26"/>
      <c r="F9" s="217"/>
      <c r="G9" s="217"/>
      <c r="H9" s="217"/>
      <c r="I9" s="26"/>
    </row>
    <row r="10" spans="1:13" customFormat="1" ht="15">
      <c r="A10" s="68">
        <v>2</v>
      </c>
      <c r="B10" s="26"/>
      <c r="C10" s="26"/>
      <c r="D10" s="26"/>
      <c r="E10" s="26"/>
      <c r="F10" s="217"/>
      <c r="G10" s="217"/>
      <c r="H10" s="217"/>
      <c r="I10" s="26"/>
    </row>
    <row r="11" spans="1:13" customFormat="1" ht="15">
      <c r="A11" s="68">
        <v>3</v>
      </c>
      <c r="B11" s="26"/>
      <c r="C11" s="26"/>
      <c r="D11" s="26"/>
      <c r="E11" s="26"/>
      <c r="F11" s="217"/>
      <c r="G11" s="217"/>
      <c r="H11" s="217"/>
      <c r="I11" s="26"/>
    </row>
    <row r="12" spans="1:13" customFormat="1" ht="15">
      <c r="A12" s="68">
        <v>4</v>
      </c>
      <c r="B12" s="26"/>
      <c r="C12" s="26"/>
      <c r="D12" s="26"/>
      <c r="E12" s="26"/>
      <c r="F12" s="217"/>
      <c r="G12" s="217"/>
      <c r="H12" s="217"/>
      <c r="I12" s="26"/>
    </row>
    <row r="13" spans="1:13" customFormat="1" ht="15">
      <c r="A13" s="68">
        <v>5</v>
      </c>
      <c r="B13" s="26"/>
      <c r="C13" s="26"/>
      <c r="D13" s="26"/>
      <c r="E13" s="26"/>
      <c r="F13" s="217"/>
      <c r="G13" s="217"/>
      <c r="H13" s="217"/>
      <c r="I13" s="26"/>
    </row>
    <row r="14" spans="1:13" customFormat="1" ht="15">
      <c r="A14" s="68">
        <v>6</v>
      </c>
      <c r="B14" s="26"/>
      <c r="C14" s="26"/>
      <c r="D14" s="26"/>
      <c r="E14" s="26"/>
      <c r="F14" s="217"/>
      <c r="G14" s="217"/>
      <c r="H14" s="217"/>
      <c r="I14" s="26"/>
    </row>
    <row r="15" spans="1:13" customFormat="1" ht="15">
      <c r="A15" s="68">
        <v>7</v>
      </c>
      <c r="B15" s="26"/>
      <c r="C15" s="26"/>
      <c r="D15" s="26"/>
      <c r="E15" s="26"/>
      <c r="F15" s="217"/>
      <c r="G15" s="217"/>
      <c r="H15" s="217"/>
      <c r="I15" s="26"/>
    </row>
    <row r="16" spans="1:13" customFormat="1" ht="15">
      <c r="A16" s="68">
        <v>8</v>
      </c>
      <c r="B16" s="26"/>
      <c r="C16" s="26"/>
      <c r="D16" s="26"/>
      <c r="E16" s="26"/>
      <c r="F16" s="217"/>
      <c r="G16" s="217"/>
      <c r="H16" s="217"/>
      <c r="I16" s="26"/>
    </row>
    <row r="17" spans="1:9" customFormat="1" ht="15">
      <c r="A17" s="68">
        <v>9</v>
      </c>
      <c r="B17" s="26"/>
      <c r="C17" s="26"/>
      <c r="D17" s="26"/>
      <c r="E17" s="26"/>
      <c r="F17" s="217"/>
      <c r="G17" s="217"/>
      <c r="H17" s="217"/>
      <c r="I17" s="26"/>
    </row>
    <row r="18" spans="1:9" customFormat="1" ht="15">
      <c r="A18" s="68">
        <v>10</v>
      </c>
      <c r="B18" s="26"/>
      <c r="C18" s="26"/>
      <c r="D18" s="26"/>
      <c r="E18" s="26"/>
      <c r="F18" s="217"/>
      <c r="G18" s="217"/>
      <c r="H18" s="217"/>
      <c r="I18" s="26"/>
    </row>
    <row r="19" spans="1:9" customFormat="1" ht="15">
      <c r="A19" s="68">
        <v>11</v>
      </c>
      <c r="B19" s="26"/>
      <c r="C19" s="26"/>
      <c r="D19" s="26"/>
      <c r="E19" s="26"/>
      <c r="F19" s="217"/>
      <c r="G19" s="217"/>
      <c r="H19" s="217"/>
      <c r="I19" s="26"/>
    </row>
    <row r="20" spans="1:9" customFormat="1" ht="15">
      <c r="A20" s="68">
        <v>12</v>
      </c>
      <c r="B20" s="26"/>
      <c r="C20" s="26"/>
      <c r="D20" s="26"/>
      <c r="E20" s="26"/>
      <c r="F20" s="217"/>
      <c r="G20" s="217"/>
      <c r="H20" s="217"/>
      <c r="I20" s="26"/>
    </row>
    <row r="21" spans="1:9" customFormat="1" ht="15">
      <c r="A21" s="68">
        <v>13</v>
      </c>
      <c r="B21" s="26"/>
      <c r="C21" s="26"/>
      <c r="D21" s="26"/>
      <c r="E21" s="26"/>
      <c r="F21" s="217"/>
      <c r="G21" s="217"/>
      <c r="H21" s="217"/>
      <c r="I21" s="26"/>
    </row>
    <row r="22" spans="1:9" customFormat="1" ht="15">
      <c r="A22" s="68">
        <v>14</v>
      </c>
      <c r="B22" s="26"/>
      <c r="C22" s="26"/>
      <c r="D22" s="26"/>
      <c r="E22" s="26"/>
      <c r="F22" s="217"/>
      <c r="G22" s="217"/>
      <c r="H22" s="217"/>
      <c r="I22" s="26"/>
    </row>
    <row r="23" spans="1:9" customFormat="1" ht="15">
      <c r="A23" s="68">
        <v>15</v>
      </c>
      <c r="B23" s="26"/>
      <c r="C23" s="26"/>
      <c r="D23" s="26"/>
      <c r="E23" s="26"/>
      <c r="F23" s="217"/>
      <c r="G23" s="217"/>
      <c r="H23" s="217"/>
      <c r="I23" s="26"/>
    </row>
    <row r="24" spans="1:9" customFormat="1" ht="15">
      <c r="A24" s="68">
        <v>16</v>
      </c>
      <c r="B24" s="26"/>
      <c r="C24" s="26"/>
      <c r="D24" s="26"/>
      <c r="E24" s="26"/>
      <c r="F24" s="217"/>
      <c r="G24" s="217"/>
      <c r="H24" s="217"/>
      <c r="I24" s="26"/>
    </row>
    <row r="25" spans="1:9" customFormat="1" ht="15">
      <c r="A25" s="68">
        <v>17</v>
      </c>
      <c r="B25" s="26"/>
      <c r="C25" s="26"/>
      <c r="D25" s="26"/>
      <c r="E25" s="26"/>
      <c r="F25" s="217"/>
      <c r="G25" s="217"/>
      <c r="H25" s="217"/>
      <c r="I25" s="26"/>
    </row>
    <row r="26" spans="1:9" customFormat="1" ht="15">
      <c r="A26" s="68">
        <v>18</v>
      </c>
      <c r="B26" s="26"/>
      <c r="C26" s="26"/>
      <c r="D26" s="26"/>
      <c r="E26" s="26"/>
      <c r="F26" s="217"/>
      <c r="G26" s="217"/>
      <c r="H26" s="217"/>
      <c r="I26" s="26"/>
    </row>
    <row r="27" spans="1:9" customFormat="1" ht="15">
      <c r="A27" s="68" t="s">
        <v>266</v>
      </c>
      <c r="B27" s="26"/>
      <c r="C27" s="26"/>
      <c r="D27" s="26"/>
      <c r="E27" s="26"/>
      <c r="F27" s="217"/>
      <c r="G27" s="217"/>
      <c r="H27" s="217"/>
      <c r="I27" s="26"/>
    </row>
    <row r="28" spans="1:9">
      <c r="A28" s="221"/>
      <c r="B28" s="221"/>
      <c r="C28" s="221"/>
      <c r="D28" s="221"/>
      <c r="E28" s="221"/>
      <c r="F28" s="221"/>
      <c r="G28" s="221"/>
      <c r="H28" s="221"/>
      <c r="I28" s="221"/>
    </row>
    <row r="29" spans="1:9">
      <c r="A29" s="221"/>
      <c r="B29" s="221"/>
      <c r="C29" s="221"/>
      <c r="D29" s="221"/>
      <c r="E29" s="221"/>
      <c r="F29" s="221"/>
      <c r="G29" s="221"/>
      <c r="H29" s="221"/>
      <c r="I29" s="221"/>
    </row>
    <row r="30" spans="1:9">
      <c r="A30" s="222"/>
      <c r="B30" s="221"/>
      <c r="C30" s="221"/>
      <c r="D30" s="221"/>
      <c r="E30" s="221"/>
      <c r="F30" s="221"/>
      <c r="G30" s="221"/>
      <c r="H30" s="221"/>
      <c r="I30" s="221"/>
    </row>
    <row r="31" spans="1:9" ht="15">
      <c r="A31" s="183"/>
      <c r="B31" s="185" t="s">
        <v>96</v>
      </c>
      <c r="C31" s="183"/>
      <c r="D31" s="183"/>
      <c r="E31" s="186"/>
      <c r="F31" s="183"/>
      <c r="G31" s="183"/>
      <c r="H31" s="183"/>
      <c r="I31" s="183"/>
    </row>
    <row r="32" spans="1:9" ht="15">
      <c r="A32" s="183"/>
      <c r="B32" s="183"/>
      <c r="C32" s="187"/>
      <c r="D32" s="183"/>
      <c r="F32" s="187"/>
      <c r="G32" s="226"/>
    </row>
    <row r="33" spans="2:6" ht="15">
      <c r="B33" s="183"/>
      <c r="C33" s="189" t="s">
        <v>256</v>
      </c>
      <c r="D33" s="183"/>
      <c r="F33" s="190" t="s">
        <v>261</v>
      </c>
    </row>
    <row r="34" spans="2:6" ht="15">
      <c r="B34" s="183"/>
      <c r="C34" s="191" t="s">
        <v>127</v>
      </c>
      <c r="D34" s="183"/>
      <c r="F34" s="183" t="s">
        <v>257</v>
      </c>
    </row>
    <row r="35" spans="2:6" ht="15">
      <c r="B35" s="183"/>
      <c r="C35" s="191"/>
    </row>
  </sheetData>
  <mergeCells count="1">
    <mergeCell ref="I2:J2"/>
  </mergeCells>
  <pageMargins left="0.7" right="0.7" top="0.75" bottom="0.75" header="0.3" footer="0.3"/>
  <pageSetup scale="69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D578"/>
  <sheetViews>
    <sheetView topLeftCell="A554" zoomScale="82" zoomScaleNormal="82" zoomScaleSheetLayoutView="80" workbookViewId="0">
      <selection activeCell="N577" sqref="N577"/>
    </sheetView>
  </sheetViews>
  <sheetFormatPr defaultRowHeight="15"/>
  <cols>
    <col min="1" max="1" width="10" style="183" customWidth="1"/>
    <col min="2" max="2" width="20.28515625" style="183" customWidth="1"/>
    <col min="3" max="3" width="33.7109375" style="183" customWidth="1"/>
    <col min="4" max="4" width="29" style="183" customWidth="1"/>
    <col min="5" max="5" width="22.5703125" style="183" customWidth="1"/>
    <col min="6" max="6" width="20" style="183" customWidth="1"/>
    <col min="7" max="7" width="17.28515625" style="183" customWidth="1"/>
    <col min="8" max="8" width="15.7109375" style="183" customWidth="1"/>
    <col min="9" max="9" width="19.28515625" style="183" customWidth="1"/>
    <col min="10" max="10" width="0.5703125" style="183" customWidth="1"/>
    <col min="11" max="16384" width="9.140625" style="183"/>
  </cols>
  <sheetData>
    <row r="1" spans="1:10">
      <c r="A1" s="75" t="s">
        <v>382</v>
      </c>
      <c r="B1" s="77"/>
      <c r="C1" s="77"/>
      <c r="D1" s="77"/>
      <c r="E1" s="77"/>
      <c r="F1" s="77"/>
      <c r="G1" s="77"/>
      <c r="H1" s="77"/>
      <c r="I1" s="163" t="s">
        <v>186</v>
      </c>
      <c r="J1" s="164"/>
    </row>
    <row r="2" spans="1:10">
      <c r="A2" s="77" t="s">
        <v>128</v>
      </c>
      <c r="B2" s="77"/>
      <c r="C2" s="77"/>
      <c r="D2" s="77"/>
      <c r="E2" s="77"/>
      <c r="F2" s="77"/>
      <c r="G2" s="77"/>
      <c r="H2" s="77"/>
      <c r="I2" s="539" t="s">
        <v>1880</v>
      </c>
      <c r="J2" s="540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4"/>
    </row>
    <row r="4" spans="1:10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18" t="str">
        <f>'ფორმა N1'!D4</f>
        <v>მპგ თავისუფალი დემოკრატები</v>
      </c>
      <c r="B5" s="218"/>
      <c r="C5" s="218"/>
      <c r="D5" s="218"/>
      <c r="E5" s="218"/>
      <c r="F5" s="218"/>
      <c r="G5" s="218"/>
      <c r="H5" s="218"/>
      <c r="I5" s="218"/>
      <c r="J5" s="190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65" t="s">
        <v>64</v>
      </c>
      <c r="B8" s="376" t="s">
        <v>358</v>
      </c>
      <c r="C8" s="377" t="s">
        <v>415</v>
      </c>
      <c r="D8" s="377" t="s">
        <v>416</v>
      </c>
      <c r="E8" s="377" t="s">
        <v>359</v>
      </c>
      <c r="F8" s="377" t="s">
        <v>378</v>
      </c>
      <c r="G8" s="377" t="s">
        <v>379</v>
      </c>
      <c r="H8" s="377" t="s">
        <v>417</v>
      </c>
      <c r="I8" s="166" t="s">
        <v>380</v>
      </c>
      <c r="J8" s="106"/>
    </row>
    <row r="9" spans="1:10">
      <c r="A9" s="401">
        <v>1</v>
      </c>
      <c r="B9" s="402">
        <v>41083</v>
      </c>
      <c r="C9" s="403" t="s">
        <v>581</v>
      </c>
      <c r="D9" s="404" t="s">
        <v>582</v>
      </c>
      <c r="E9" s="405" t="s">
        <v>583</v>
      </c>
      <c r="F9" s="406">
        <v>162.5</v>
      </c>
      <c r="G9" s="406">
        <v>162.5</v>
      </c>
      <c r="H9" s="407"/>
      <c r="I9" s="406">
        <v>162.5</v>
      </c>
      <c r="J9" s="106"/>
    </row>
    <row r="10" spans="1:10">
      <c r="A10" s="401">
        <v>2</v>
      </c>
      <c r="B10" s="402">
        <v>41083</v>
      </c>
      <c r="C10" s="403" t="s">
        <v>584</v>
      </c>
      <c r="D10" s="404" t="s">
        <v>585</v>
      </c>
      <c r="E10" s="405" t="s">
        <v>583</v>
      </c>
      <c r="F10" s="406">
        <v>125</v>
      </c>
      <c r="G10" s="406">
        <v>125</v>
      </c>
      <c r="H10" s="407"/>
      <c r="I10" s="406">
        <v>125</v>
      </c>
      <c r="J10" s="106"/>
    </row>
    <row r="11" spans="1:10">
      <c r="A11" s="401">
        <v>3</v>
      </c>
      <c r="B11" s="402">
        <v>41083</v>
      </c>
      <c r="C11" s="403" t="s">
        <v>586</v>
      </c>
      <c r="D11" s="404" t="s">
        <v>587</v>
      </c>
      <c r="E11" s="405" t="s">
        <v>583</v>
      </c>
      <c r="F11" s="406">
        <v>125</v>
      </c>
      <c r="G11" s="406">
        <v>125</v>
      </c>
      <c r="H11" s="407"/>
      <c r="I11" s="406">
        <v>125</v>
      </c>
      <c r="J11" s="106"/>
    </row>
    <row r="12" spans="1:10">
      <c r="A12" s="401">
        <v>4</v>
      </c>
      <c r="B12" s="402">
        <v>41084</v>
      </c>
      <c r="C12" s="403" t="s">
        <v>588</v>
      </c>
      <c r="D12" s="404" t="s">
        <v>589</v>
      </c>
      <c r="E12" s="405" t="s">
        <v>583</v>
      </c>
      <c r="F12" s="406">
        <v>125</v>
      </c>
      <c r="G12" s="406">
        <v>125</v>
      </c>
      <c r="H12" s="407"/>
      <c r="I12" s="406">
        <v>125</v>
      </c>
      <c r="J12" s="106"/>
    </row>
    <row r="13" spans="1:10">
      <c r="A13" s="401">
        <v>5</v>
      </c>
      <c r="B13" s="402">
        <v>41084</v>
      </c>
      <c r="C13" s="403" t="s">
        <v>590</v>
      </c>
      <c r="D13" s="404" t="s">
        <v>591</v>
      </c>
      <c r="E13" s="405" t="s">
        <v>583</v>
      </c>
      <c r="F13" s="406">
        <v>125</v>
      </c>
      <c r="G13" s="406">
        <v>125</v>
      </c>
      <c r="H13" s="407"/>
      <c r="I13" s="406">
        <v>125</v>
      </c>
      <c r="J13" s="106"/>
    </row>
    <row r="14" spans="1:10">
      <c r="A14" s="401">
        <v>6</v>
      </c>
      <c r="B14" s="402">
        <v>41083</v>
      </c>
      <c r="C14" s="403" t="s">
        <v>592</v>
      </c>
      <c r="D14" s="404" t="s">
        <v>593</v>
      </c>
      <c r="E14" s="405" t="s">
        <v>583</v>
      </c>
      <c r="F14" s="406">
        <v>125</v>
      </c>
      <c r="G14" s="406">
        <v>125</v>
      </c>
      <c r="H14" s="407"/>
      <c r="I14" s="406">
        <v>125</v>
      </c>
      <c r="J14" s="106"/>
    </row>
    <row r="15" spans="1:10">
      <c r="A15" s="408">
        <v>7</v>
      </c>
      <c r="B15" s="409">
        <v>41083</v>
      </c>
      <c r="C15" s="410" t="s">
        <v>594</v>
      </c>
      <c r="D15" s="411" t="s">
        <v>595</v>
      </c>
      <c r="E15" s="412" t="s">
        <v>583</v>
      </c>
      <c r="F15" s="413">
        <v>162.5</v>
      </c>
      <c r="G15" s="413">
        <v>162.5</v>
      </c>
      <c r="H15" s="414"/>
      <c r="I15" s="413">
        <v>162.5</v>
      </c>
      <c r="J15" s="106"/>
    </row>
    <row r="16" spans="1:10">
      <c r="A16" s="401">
        <v>8</v>
      </c>
      <c r="B16" s="402">
        <v>41083</v>
      </c>
      <c r="C16" s="403" t="s">
        <v>596</v>
      </c>
      <c r="D16" s="404" t="s">
        <v>597</v>
      </c>
      <c r="E16" s="405" t="s">
        <v>583</v>
      </c>
      <c r="F16" s="406">
        <v>125</v>
      </c>
      <c r="G16" s="406">
        <v>125</v>
      </c>
      <c r="H16" s="407"/>
      <c r="I16" s="406">
        <v>125</v>
      </c>
      <c r="J16" s="106"/>
    </row>
    <row r="17" spans="1:10">
      <c r="A17" s="408">
        <v>9</v>
      </c>
      <c r="B17" s="409">
        <v>41083</v>
      </c>
      <c r="C17" s="410" t="s">
        <v>598</v>
      </c>
      <c r="D17" s="411" t="s">
        <v>599</v>
      </c>
      <c r="E17" s="412" t="s">
        <v>583</v>
      </c>
      <c r="F17" s="413">
        <v>162.5</v>
      </c>
      <c r="G17" s="413">
        <v>162.5</v>
      </c>
      <c r="H17" s="414"/>
      <c r="I17" s="413">
        <v>162.5</v>
      </c>
      <c r="J17" s="106"/>
    </row>
    <row r="18" spans="1:10">
      <c r="A18" s="401">
        <v>10</v>
      </c>
      <c r="B18" s="402">
        <v>41083</v>
      </c>
      <c r="C18" s="403" t="s">
        <v>600</v>
      </c>
      <c r="D18" s="404" t="s">
        <v>601</v>
      </c>
      <c r="E18" s="405" t="s">
        <v>583</v>
      </c>
      <c r="F18" s="406">
        <v>162.5</v>
      </c>
      <c r="G18" s="406">
        <v>162.5</v>
      </c>
      <c r="H18" s="407"/>
      <c r="I18" s="406">
        <v>162.5</v>
      </c>
      <c r="J18" s="106"/>
    </row>
    <row r="19" spans="1:10">
      <c r="A19" s="401">
        <v>11</v>
      </c>
      <c r="B19" s="409">
        <v>41083</v>
      </c>
      <c r="C19" s="410" t="s">
        <v>602</v>
      </c>
      <c r="D19" s="411" t="s">
        <v>603</v>
      </c>
      <c r="E19" s="412" t="s">
        <v>583</v>
      </c>
      <c r="F19" s="413">
        <v>125</v>
      </c>
      <c r="G19" s="413">
        <v>125</v>
      </c>
      <c r="H19" s="414"/>
      <c r="I19" s="413">
        <v>125</v>
      </c>
      <c r="J19" s="106"/>
    </row>
    <row r="20" spans="1:10">
      <c r="A20" s="401">
        <v>12</v>
      </c>
      <c r="B20" s="402">
        <v>41083</v>
      </c>
      <c r="C20" s="403" t="s">
        <v>604</v>
      </c>
      <c r="D20" s="404" t="s">
        <v>605</v>
      </c>
      <c r="E20" s="405" t="s">
        <v>583</v>
      </c>
      <c r="F20" s="406">
        <v>125</v>
      </c>
      <c r="G20" s="406">
        <v>125</v>
      </c>
      <c r="H20" s="407"/>
      <c r="I20" s="406">
        <v>125</v>
      </c>
      <c r="J20" s="106"/>
    </row>
    <row r="21" spans="1:10">
      <c r="A21" s="401">
        <v>13</v>
      </c>
      <c r="B21" s="409">
        <v>41084</v>
      </c>
      <c r="C21" s="410" t="s">
        <v>606</v>
      </c>
      <c r="D21" s="411" t="s">
        <v>607</v>
      </c>
      <c r="E21" s="412" t="s">
        <v>583</v>
      </c>
      <c r="F21" s="413">
        <v>162.5</v>
      </c>
      <c r="G21" s="413">
        <v>162.5</v>
      </c>
      <c r="H21" s="414"/>
      <c r="I21" s="413">
        <v>162.5</v>
      </c>
      <c r="J21" s="106"/>
    </row>
    <row r="22" spans="1:10">
      <c r="A22" s="401">
        <v>14</v>
      </c>
      <c r="B22" s="402">
        <v>41083</v>
      </c>
      <c r="C22" s="403" t="s">
        <v>608</v>
      </c>
      <c r="D22" s="404" t="s">
        <v>609</v>
      </c>
      <c r="E22" s="405" t="s">
        <v>583</v>
      </c>
      <c r="F22" s="406">
        <v>162.5</v>
      </c>
      <c r="G22" s="406">
        <v>162.5</v>
      </c>
      <c r="H22" s="407"/>
      <c r="I22" s="406">
        <v>162.5</v>
      </c>
      <c r="J22" s="106"/>
    </row>
    <row r="23" spans="1:10">
      <c r="A23" s="401">
        <v>15</v>
      </c>
      <c r="B23" s="402">
        <v>41083</v>
      </c>
      <c r="C23" s="403" t="s">
        <v>610</v>
      </c>
      <c r="D23" s="404" t="s">
        <v>611</v>
      </c>
      <c r="E23" s="405" t="s">
        <v>583</v>
      </c>
      <c r="F23" s="406">
        <v>162.5</v>
      </c>
      <c r="G23" s="406">
        <v>162.5</v>
      </c>
      <c r="H23" s="407"/>
      <c r="I23" s="406">
        <v>162.5</v>
      </c>
      <c r="J23" s="106"/>
    </row>
    <row r="24" spans="1:10">
      <c r="A24" s="408">
        <v>16</v>
      </c>
      <c r="B24" s="409">
        <v>41083</v>
      </c>
      <c r="C24" s="410" t="s">
        <v>612</v>
      </c>
      <c r="D24" s="411" t="s">
        <v>613</v>
      </c>
      <c r="E24" s="412" t="s">
        <v>583</v>
      </c>
      <c r="F24" s="413">
        <v>162.5</v>
      </c>
      <c r="G24" s="413">
        <v>162.5</v>
      </c>
      <c r="H24" s="414"/>
      <c r="I24" s="413">
        <v>162.5</v>
      </c>
      <c r="J24" s="106"/>
    </row>
    <row r="25" spans="1:10">
      <c r="A25" s="401">
        <v>17</v>
      </c>
      <c r="B25" s="402">
        <v>41085</v>
      </c>
      <c r="C25" s="403" t="s">
        <v>614</v>
      </c>
      <c r="D25" s="404" t="s">
        <v>615</v>
      </c>
      <c r="E25" s="405" t="s">
        <v>583</v>
      </c>
      <c r="F25" s="406">
        <v>125</v>
      </c>
      <c r="G25" s="406">
        <v>125</v>
      </c>
      <c r="H25" s="407"/>
      <c r="I25" s="406">
        <v>125</v>
      </c>
      <c r="J25" s="106"/>
    </row>
    <row r="26" spans="1:10">
      <c r="A26" s="408">
        <v>18</v>
      </c>
      <c r="B26" s="409">
        <v>41083</v>
      </c>
      <c r="C26" s="410" t="s">
        <v>616</v>
      </c>
      <c r="D26" s="411" t="s">
        <v>617</v>
      </c>
      <c r="E26" s="412" t="s">
        <v>583</v>
      </c>
      <c r="F26" s="413">
        <v>100</v>
      </c>
      <c r="G26" s="413">
        <v>100</v>
      </c>
      <c r="H26" s="414"/>
      <c r="I26" s="413">
        <v>100</v>
      </c>
      <c r="J26" s="106"/>
    </row>
    <row r="27" spans="1:10">
      <c r="A27" s="401">
        <v>19</v>
      </c>
      <c r="B27" s="409">
        <v>41083</v>
      </c>
      <c r="C27" s="410" t="s">
        <v>618</v>
      </c>
      <c r="D27" s="411" t="s">
        <v>619</v>
      </c>
      <c r="E27" s="412" t="s">
        <v>583</v>
      </c>
      <c r="F27" s="413">
        <v>162.5</v>
      </c>
      <c r="G27" s="413">
        <v>162.5</v>
      </c>
      <c r="H27" s="414"/>
      <c r="I27" s="413">
        <v>162.5</v>
      </c>
      <c r="J27" s="106"/>
    </row>
    <row r="28" spans="1:10">
      <c r="A28" s="401">
        <v>20</v>
      </c>
      <c r="B28" s="409">
        <v>41083</v>
      </c>
      <c r="C28" s="410" t="s">
        <v>620</v>
      </c>
      <c r="D28" s="411" t="s">
        <v>621</v>
      </c>
      <c r="E28" s="412" t="s">
        <v>583</v>
      </c>
      <c r="F28" s="413">
        <v>162.5</v>
      </c>
      <c r="G28" s="413">
        <v>162.5</v>
      </c>
      <c r="H28" s="414"/>
      <c r="I28" s="413">
        <v>162.5</v>
      </c>
      <c r="J28" s="106"/>
    </row>
    <row r="29" spans="1:10">
      <c r="A29" s="401">
        <v>21</v>
      </c>
      <c r="B29" s="409">
        <v>41083</v>
      </c>
      <c r="C29" s="410" t="s">
        <v>622</v>
      </c>
      <c r="D29" s="411" t="s">
        <v>623</v>
      </c>
      <c r="E29" s="412" t="s">
        <v>583</v>
      </c>
      <c r="F29" s="413">
        <v>162.5</v>
      </c>
      <c r="G29" s="413">
        <v>162.5</v>
      </c>
      <c r="H29" s="414"/>
      <c r="I29" s="413">
        <v>162.5</v>
      </c>
      <c r="J29" s="106"/>
    </row>
    <row r="30" spans="1:10">
      <c r="A30" s="401">
        <v>22</v>
      </c>
      <c r="B30" s="409">
        <v>41083</v>
      </c>
      <c r="C30" s="410" t="s">
        <v>624</v>
      </c>
      <c r="D30" s="411" t="s">
        <v>625</v>
      </c>
      <c r="E30" s="412" t="s">
        <v>583</v>
      </c>
      <c r="F30" s="413">
        <v>162.5</v>
      </c>
      <c r="G30" s="413">
        <v>162.5</v>
      </c>
      <c r="H30" s="414"/>
      <c r="I30" s="413">
        <v>162.5</v>
      </c>
      <c r="J30" s="106"/>
    </row>
    <row r="31" spans="1:10">
      <c r="A31" s="401">
        <v>23</v>
      </c>
      <c r="B31" s="409">
        <v>41084</v>
      </c>
      <c r="C31" s="410" t="s">
        <v>626</v>
      </c>
      <c r="D31" s="411" t="s">
        <v>627</v>
      </c>
      <c r="E31" s="412" t="s">
        <v>583</v>
      </c>
      <c r="F31" s="413">
        <v>162.5</v>
      </c>
      <c r="G31" s="413">
        <v>162.5</v>
      </c>
      <c r="H31" s="414"/>
      <c r="I31" s="413">
        <v>162.5</v>
      </c>
      <c r="J31" s="106"/>
    </row>
    <row r="32" spans="1:10">
      <c r="A32" s="401">
        <v>24</v>
      </c>
      <c r="B32" s="402">
        <v>41084</v>
      </c>
      <c r="C32" s="403" t="s">
        <v>628</v>
      </c>
      <c r="D32" s="404" t="s">
        <v>629</v>
      </c>
      <c r="E32" s="405" t="s">
        <v>583</v>
      </c>
      <c r="F32" s="406">
        <v>162.5</v>
      </c>
      <c r="G32" s="406">
        <v>162.5</v>
      </c>
      <c r="H32" s="407"/>
      <c r="I32" s="406">
        <v>162.5</v>
      </c>
      <c r="J32" s="106"/>
    </row>
    <row r="33" spans="1:30">
      <c r="A33" s="408">
        <v>25</v>
      </c>
      <c r="B33" s="402">
        <v>41084</v>
      </c>
      <c r="C33" s="403" t="s">
        <v>630</v>
      </c>
      <c r="D33" s="404" t="s">
        <v>631</v>
      </c>
      <c r="E33" s="405" t="s">
        <v>583</v>
      </c>
      <c r="F33" s="406">
        <v>162.5</v>
      </c>
      <c r="G33" s="406">
        <v>162.5</v>
      </c>
      <c r="H33" s="407"/>
      <c r="I33" s="406">
        <v>162.5</v>
      </c>
      <c r="J33" s="106"/>
    </row>
    <row r="34" spans="1:30">
      <c r="A34" s="401">
        <v>26</v>
      </c>
      <c r="B34" s="402">
        <v>41084</v>
      </c>
      <c r="C34" s="403" t="s">
        <v>632</v>
      </c>
      <c r="D34" s="404" t="s">
        <v>633</v>
      </c>
      <c r="E34" s="405" t="s">
        <v>583</v>
      </c>
      <c r="F34" s="406">
        <v>162.5</v>
      </c>
      <c r="G34" s="406">
        <v>162.5</v>
      </c>
      <c r="H34" s="407"/>
      <c r="I34" s="406">
        <v>162.5</v>
      </c>
      <c r="J34" s="106"/>
    </row>
    <row r="35" spans="1:30">
      <c r="A35" s="408">
        <v>27</v>
      </c>
      <c r="B35" s="402">
        <v>41072</v>
      </c>
      <c r="C35" s="403" t="s">
        <v>634</v>
      </c>
      <c r="D35" s="404" t="s">
        <v>635</v>
      </c>
      <c r="E35" s="405" t="s">
        <v>583</v>
      </c>
      <c r="F35" s="406">
        <v>162.5</v>
      </c>
      <c r="G35" s="406">
        <v>162.5</v>
      </c>
      <c r="H35" s="407"/>
      <c r="I35" s="406">
        <v>162.5</v>
      </c>
      <c r="J35" s="106"/>
    </row>
    <row r="36" spans="1:30">
      <c r="A36" s="401">
        <v>28</v>
      </c>
      <c r="B36" s="402">
        <v>41084</v>
      </c>
      <c r="C36" s="403" t="s">
        <v>636</v>
      </c>
      <c r="D36" s="404" t="s">
        <v>637</v>
      </c>
      <c r="E36" s="405" t="s">
        <v>583</v>
      </c>
      <c r="F36" s="406">
        <v>162.5</v>
      </c>
      <c r="G36" s="406">
        <v>162.5</v>
      </c>
      <c r="H36" s="407"/>
      <c r="I36" s="406">
        <v>162.5</v>
      </c>
      <c r="J36" s="106"/>
    </row>
    <row r="37" spans="1:30">
      <c r="A37" s="401">
        <v>29</v>
      </c>
      <c r="B37" s="409">
        <v>41084</v>
      </c>
      <c r="C37" s="410" t="s">
        <v>638</v>
      </c>
      <c r="D37" s="411" t="s">
        <v>639</v>
      </c>
      <c r="E37" s="412" t="s">
        <v>583</v>
      </c>
      <c r="F37" s="413">
        <v>125</v>
      </c>
      <c r="G37" s="413">
        <v>125</v>
      </c>
      <c r="H37" s="414"/>
      <c r="I37" s="413">
        <v>125</v>
      </c>
      <c r="J37" s="106"/>
    </row>
    <row r="38" spans="1:30">
      <c r="A38" s="401">
        <v>30</v>
      </c>
      <c r="B38" s="402">
        <v>41072</v>
      </c>
      <c r="C38" s="403" t="s">
        <v>640</v>
      </c>
      <c r="D38" s="404" t="s">
        <v>641</v>
      </c>
      <c r="E38" s="405" t="s">
        <v>583</v>
      </c>
      <c r="F38" s="406">
        <v>162.5</v>
      </c>
      <c r="G38" s="406">
        <v>162.5</v>
      </c>
      <c r="H38" s="407"/>
      <c r="I38" s="406">
        <v>162.5</v>
      </c>
      <c r="J38" s="106"/>
    </row>
    <row r="39" spans="1:30">
      <c r="A39" s="401">
        <v>31</v>
      </c>
      <c r="B39" s="402">
        <v>41084</v>
      </c>
      <c r="C39" s="403" t="s">
        <v>642</v>
      </c>
      <c r="D39" s="404" t="s">
        <v>643</v>
      </c>
      <c r="E39" s="405" t="s">
        <v>583</v>
      </c>
      <c r="F39" s="406">
        <v>162.5</v>
      </c>
      <c r="G39" s="406">
        <v>162.5</v>
      </c>
      <c r="H39" s="407"/>
      <c r="I39" s="406">
        <v>162.5</v>
      </c>
    </row>
    <row r="40" spans="1:30">
      <c r="A40" s="401">
        <v>32</v>
      </c>
      <c r="B40" s="402">
        <v>41084</v>
      </c>
      <c r="C40" s="403" t="s">
        <v>644</v>
      </c>
      <c r="D40" s="404" t="s">
        <v>645</v>
      </c>
      <c r="E40" s="405" t="s">
        <v>583</v>
      </c>
      <c r="F40" s="406">
        <v>162.5</v>
      </c>
      <c r="G40" s="406">
        <v>162.5</v>
      </c>
      <c r="H40" s="407"/>
      <c r="I40" s="406">
        <v>162.5</v>
      </c>
    </row>
    <row r="41" spans="1:30">
      <c r="A41" s="401">
        <v>33</v>
      </c>
      <c r="B41" s="402">
        <v>41084</v>
      </c>
      <c r="C41" s="403" t="s">
        <v>646</v>
      </c>
      <c r="D41" s="404" t="s">
        <v>647</v>
      </c>
      <c r="E41" s="405" t="s">
        <v>583</v>
      </c>
      <c r="F41" s="406">
        <v>125</v>
      </c>
      <c r="G41" s="406">
        <v>125</v>
      </c>
      <c r="H41" s="407"/>
      <c r="I41" s="406">
        <v>125</v>
      </c>
    </row>
    <row r="42" spans="1:30">
      <c r="A42" s="408">
        <v>34</v>
      </c>
      <c r="B42" s="402">
        <v>41084</v>
      </c>
      <c r="C42" s="403" t="s">
        <v>648</v>
      </c>
      <c r="D42" s="404" t="s">
        <v>649</v>
      </c>
      <c r="E42" s="405" t="s">
        <v>583</v>
      </c>
      <c r="F42" s="406">
        <v>162.5</v>
      </c>
      <c r="G42" s="406">
        <v>162.5</v>
      </c>
      <c r="H42" s="407"/>
      <c r="I42" s="406">
        <v>162.5</v>
      </c>
    </row>
    <row r="43" spans="1:30">
      <c r="A43" s="401">
        <v>35</v>
      </c>
      <c r="B43" s="402">
        <v>41085</v>
      </c>
      <c r="C43" s="403" t="s">
        <v>650</v>
      </c>
      <c r="D43" s="404" t="s">
        <v>651</v>
      </c>
      <c r="E43" s="405" t="s">
        <v>583</v>
      </c>
      <c r="F43" s="406">
        <v>100</v>
      </c>
      <c r="G43" s="406">
        <v>100</v>
      </c>
      <c r="H43" s="407"/>
      <c r="I43" s="406">
        <v>100</v>
      </c>
      <c r="J43" s="184"/>
      <c r="K43" s="225"/>
      <c r="L43" s="225"/>
    </row>
    <row r="44" spans="1:30">
      <c r="A44" s="408">
        <v>36</v>
      </c>
      <c r="B44" s="402">
        <v>41085</v>
      </c>
      <c r="C44" s="403" t="s">
        <v>652</v>
      </c>
      <c r="D44" s="404" t="s">
        <v>653</v>
      </c>
      <c r="E44" s="405" t="s">
        <v>583</v>
      </c>
      <c r="F44" s="406">
        <v>100</v>
      </c>
      <c r="G44" s="406">
        <v>100</v>
      </c>
      <c r="H44" s="407"/>
      <c r="I44" s="406">
        <v>100</v>
      </c>
      <c r="J44" s="184"/>
      <c r="K44" s="225"/>
      <c r="L44" s="225"/>
    </row>
    <row r="45" spans="1:30">
      <c r="A45" s="401">
        <v>37</v>
      </c>
      <c r="B45" s="402">
        <v>41085</v>
      </c>
      <c r="C45" s="403" t="s">
        <v>654</v>
      </c>
      <c r="D45" s="404" t="s">
        <v>655</v>
      </c>
      <c r="E45" s="405" t="s">
        <v>583</v>
      </c>
      <c r="F45" s="406">
        <v>162.5</v>
      </c>
      <c r="G45" s="406">
        <v>162.5</v>
      </c>
      <c r="H45" s="407"/>
      <c r="I45" s="406">
        <v>162.5</v>
      </c>
      <c r="J45" s="184"/>
      <c r="K45" s="225"/>
      <c r="L45" s="225"/>
    </row>
    <row r="46" spans="1:30">
      <c r="A46" s="401">
        <v>38</v>
      </c>
      <c r="B46" s="402">
        <v>41085</v>
      </c>
      <c r="C46" s="403" t="s">
        <v>656</v>
      </c>
      <c r="D46" s="404" t="s">
        <v>657</v>
      </c>
      <c r="E46" s="405" t="s">
        <v>583</v>
      </c>
      <c r="F46" s="406">
        <v>162.5</v>
      </c>
      <c r="G46" s="406">
        <v>162.5</v>
      </c>
      <c r="H46" s="407"/>
      <c r="I46" s="406">
        <v>162.5</v>
      </c>
      <c r="J46" s="184"/>
      <c r="K46" s="225"/>
      <c r="L46" s="225"/>
    </row>
    <row r="47" spans="1:30" s="184" customFormat="1">
      <c r="A47" s="401">
        <v>39</v>
      </c>
      <c r="B47" s="402">
        <v>41084</v>
      </c>
      <c r="C47" s="403" t="s">
        <v>658</v>
      </c>
      <c r="D47" s="404" t="s">
        <v>659</v>
      </c>
      <c r="E47" s="405" t="s">
        <v>583</v>
      </c>
      <c r="F47" s="406">
        <v>125</v>
      </c>
      <c r="G47" s="406">
        <v>125</v>
      </c>
      <c r="H47" s="407"/>
      <c r="I47" s="406">
        <v>125</v>
      </c>
      <c r="K47" s="225"/>
      <c r="L47" s="225"/>
      <c r="M47" s="225"/>
      <c r="N47" s="225"/>
      <c r="O47" s="225"/>
      <c r="P47" s="225"/>
      <c r="Q47" s="225"/>
      <c r="R47" s="225"/>
      <c r="S47" s="225"/>
      <c r="T47" s="225"/>
      <c r="U47" s="225"/>
      <c r="V47" s="225"/>
      <c r="W47" s="225"/>
      <c r="X47" s="225"/>
      <c r="Y47" s="225"/>
      <c r="Z47" s="225"/>
      <c r="AA47" s="225"/>
      <c r="AB47" s="225"/>
      <c r="AC47" s="225"/>
      <c r="AD47" s="225"/>
    </row>
    <row r="48" spans="1:30" s="184" customFormat="1">
      <c r="A48" s="401">
        <v>40</v>
      </c>
      <c r="B48" s="415">
        <v>41084</v>
      </c>
      <c r="C48" s="416" t="s">
        <v>660</v>
      </c>
      <c r="D48" s="417" t="s">
        <v>661</v>
      </c>
      <c r="E48" s="418" t="s">
        <v>583</v>
      </c>
      <c r="F48" s="419">
        <v>162.5</v>
      </c>
      <c r="G48" s="419">
        <v>162.5</v>
      </c>
      <c r="H48" s="385"/>
      <c r="I48" s="419">
        <v>162.5</v>
      </c>
      <c r="K48" s="225"/>
      <c r="L48" s="225"/>
      <c r="M48" s="225"/>
      <c r="N48" s="225"/>
      <c r="O48" s="225"/>
      <c r="P48" s="225"/>
      <c r="Q48" s="225"/>
      <c r="R48" s="225"/>
      <c r="S48" s="225"/>
      <c r="T48" s="225"/>
      <c r="U48" s="225"/>
      <c r="V48" s="225"/>
      <c r="W48" s="225"/>
      <c r="X48" s="225"/>
      <c r="Y48" s="225"/>
      <c r="Z48" s="225"/>
      <c r="AA48" s="225"/>
      <c r="AB48" s="225"/>
      <c r="AC48" s="225"/>
      <c r="AD48" s="225"/>
    </row>
    <row r="49" spans="1:30" s="184" customFormat="1">
      <c r="A49" s="401">
        <v>41</v>
      </c>
      <c r="B49" s="415">
        <v>41083</v>
      </c>
      <c r="C49" s="416" t="s">
        <v>662</v>
      </c>
      <c r="D49" s="417" t="s">
        <v>663</v>
      </c>
      <c r="E49" s="418" t="s">
        <v>583</v>
      </c>
      <c r="F49" s="419">
        <v>125</v>
      </c>
      <c r="G49" s="419">
        <v>125</v>
      </c>
      <c r="H49" s="385"/>
      <c r="I49" s="419">
        <v>125</v>
      </c>
      <c r="K49" s="225"/>
      <c r="L49" s="225"/>
      <c r="M49" s="225"/>
      <c r="N49" s="225"/>
      <c r="O49" s="225"/>
      <c r="P49" s="225"/>
      <c r="Q49" s="225"/>
      <c r="R49" s="225"/>
      <c r="S49" s="225"/>
      <c r="T49" s="225"/>
      <c r="U49" s="225"/>
      <c r="V49" s="225"/>
      <c r="W49" s="225"/>
      <c r="X49" s="225"/>
      <c r="Y49" s="225"/>
      <c r="Z49" s="225"/>
      <c r="AA49" s="225"/>
      <c r="AB49" s="225"/>
      <c r="AC49" s="225"/>
      <c r="AD49" s="225"/>
    </row>
    <row r="50" spans="1:30" s="184" customFormat="1">
      <c r="A50" s="401">
        <v>42</v>
      </c>
      <c r="B50" s="415">
        <v>41083</v>
      </c>
      <c r="C50" s="416" t="s">
        <v>664</v>
      </c>
      <c r="D50" s="417" t="s">
        <v>665</v>
      </c>
      <c r="E50" s="418" t="s">
        <v>583</v>
      </c>
      <c r="F50" s="419">
        <v>125</v>
      </c>
      <c r="G50" s="419">
        <v>125</v>
      </c>
      <c r="H50" s="385"/>
      <c r="I50" s="419">
        <v>125</v>
      </c>
      <c r="K50" s="225"/>
      <c r="L50" s="225"/>
      <c r="M50" s="225"/>
      <c r="N50" s="225"/>
      <c r="O50" s="225"/>
      <c r="P50" s="225"/>
      <c r="Q50" s="225"/>
      <c r="R50" s="225"/>
      <c r="S50" s="225"/>
      <c r="T50" s="225"/>
      <c r="U50" s="225"/>
      <c r="V50" s="225"/>
      <c r="W50" s="225"/>
      <c r="X50" s="225"/>
      <c r="Y50" s="225"/>
      <c r="Z50" s="225"/>
      <c r="AA50" s="225"/>
      <c r="AB50" s="225"/>
      <c r="AC50" s="225"/>
      <c r="AD50" s="225"/>
    </row>
    <row r="51" spans="1:30" s="184" customFormat="1">
      <c r="A51" s="408">
        <v>43</v>
      </c>
      <c r="B51" s="415">
        <v>41085</v>
      </c>
      <c r="C51" s="416" t="s">
        <v>666</v>
      </c>
      <c r="D51" s="417" t="s">
        <v>667</v>
      </c>
      <c r="E51" s="418" t="s">
        <v>583</v>
      </c>
      <c r="F51" s="419">
        <v>162.5</v>
      </c>
      <c r="G51" s="419">
        <v>162.5</v>
      </c>
      <c r="H51" s="385"/>
      <c r="I51" s="419">
        <v>162.5</v>
      </c>
      <c r="K51" s="225"/>
      <c r="L51" s="225"/>
      <c r="M51" s="225"/>
      <c r="N51" s="225"/>
      <c r="O51" s="225"/>
      <c r="P51" s="225"/>
      <c r="Q51" s="225"/>
      <c r="R51" s="225"/>
      <c r="S51" s="225"/>
      <c r="T51" s="225"/>
      <c r="U51" s="225"/>
      <c r="V51" s="225"/>
      <c r="W51" s="225"/>
      <c r="X51" s="225"/>
      <c r="Y51" s="225"/>
      <c r="Z51" s="225"/>
      <c r="AA51" s="225"/>
      <c r="AB51" s="225"/>
      <c r="AC51" s="225"/>
      <c r="AD51" s="225"/>
    </row>
    <row r="52" spans="1:30">
      <c r="A52" s="401">
        <v>44</v>
      </c>
      <c r="B52" s="415">
        <v>41085</v>
      </c>
      <c r="C52" s="416" t="s">
        <v>668</v>
      </c>
      <c r="D52" s="417" t="s">
        <v>669</v>
      </c>
      <c r="E52" s="418" t="s">
        <v>583</v>
      </c>
      <c r="F52" s="419">
        <v>162.5</v>
      </c>
      <c r="G52" s="419">
        <v>162.5</v>
      </c>
      <c r="H52" s="385"/>
      <c r="I52" s="419">
        <v>162.5</v>
      </c>
    </row>
    <row r="53" spans="1:30">
      <c r="A53" s="408">
        <v>45</v>
      </c>
      <c r="B53" s="415">
        <v>41085</v>
      </c>
      <c r="C53" s="416" t="s">
        <v>670</v>
      </c>
      <c r="D53" s="417" t="s">
        <v>671</v>
      </c>
      <c r="E53" s="418" t="s">
        <v>583</v>
      </c>
      <c r="F53" s="419">
        <v>125</v>
      </c>
      <c r="G53" s="419">
        <v>125</v>
      </c>
      <c r="H53" s="385"/>
      <c r="I53" s="419">
        <v>125</v>
      </c>
    </row>
    <row r="54" spans="1:30">
      <c r="A54" s="401">
        <v>46</v>
      </c>
      <c r="B54" s="415">
        <v>41085</v>
      </c>
      <c r="C54" s="416" t="s">
        <v>672</v>
      </c>
      <c r="D54" s="417" t="s">
        <v>673</v>
      </c>
      <c r="E54" s="418" t="s">
        <v>583</v>
      </c>
      <c r="F54" s="419">
        <v>125</v>
      </c>
      <c r="G54" s="419">
        <v>125</v>
      </c>
      <c r="H54" s="385"/>
      <c r="I54" s="419">
        <v>125</v>
      </c>
    </row>
    <row r="55" spans="1:30">
      <c r="A55" s="401">
        <v>47</v>
      </c>
      <c r="B55" s="415">
        <v>41085</v>
      </c>
      <c r="C55" s="416" t="s">
        <v>674</v>
      </c>
      <c r="D55" s="417" t="s">
        <v>675</v>
      </c>
      <c r="E55" s="418" t="s">
        <v>583</v>
      </c>
      <c r="F55" s="419">
        <v>162.5</v>
      </c>
      <c r="G55" s="419">
        <v>162.5</v>
      </c>
      <c r="H55" s="385"/>
      <c r="I55" s="419">
        <v>162.5</v>
      </c>
    </row>
    <row r="56" spans="1:30">
      <c r="A56" s="401">
        <v>48</v>
      </c>
      <c r="B56" s="415">
        <v>41086</v>
      </c>
      <c r="C56" s="416" t="s">
        <v>676</v>
      </c>
      <c r="D56" s="417" t="s">
        <v>677</v>
      </c>
      <c r="E56" s="418" t="s">
        <v>583</v>
      </c>
      <c r="F56" s="419">
        <v>162.5</v>
      </c>
      <c r="G56" s="419">
        <v>162.5</v>
      </c>
      <c r="H56" s="385"/>
      <c r="I56" s="419">
        <v>162.5</v>
      </c>
    </row>
    <row r="57" spans="1:30">
      <c r="A57" s="401">
        <v>49</v>
      </c>
      <c r="B57" s="415">
        <v>41086</v>
      </c>
      <c r="C57" s="416" t="s">
        <v>678</v>
      </c>
      <c r="D57" s="417" t="s">
        <v>679</v>
      </c>
      <c r="E57" s="418" t="s">
        <v>583</v>
      </c>
      <c r="F57" s="419">
        <v>162.5</v>
      </c>
      <c r="G57" s="419">
        <v>162.5</v>
      </c>
      <c r="H57" s="385"/>
      <c r="I57" s="419">
        <v>162.5</v>
      </c>
    </row>
    <row r="58" spans="1:30">
      <c r="A58" s="401">
        <v>50</v>
      </c>
      <c r="B58" s="415">
        <v>41086</v>
      </c>
      <c r="C58" s="416" t="s">
        <v>680</v>
      </c>
      <c r="D58" s="417" t="s">
        <v>681</v>
      </c>
      <c r="E58" s="418" t="s">
        <v>583</v>
      </c>
      <c r="F58" s="419">
        <v>162.5</v>
      </c>
      <c r="G58" s="419">
        <v>162.5</v>
      </c>
      <c r="H58" s="385"/>
      <c r="I58" s="419">
        <v>162.5</v>
      </c>
    </row>
    <row r="59" spans="1:30">
      <c r="A59" s="401">
        <v>51</v>
      </c>
      <c r="B59" s="415">
        <v>41086</v>
      </c>
      <c r="C59" s="416" t="s">
        <v>682</v>
      </c>
      <c r="D59" s="417" t="s">
        <v>683</v>
      </c>
      <c r="E59" s="418" t="s">
        <v>583</v>
      </c>
      <c r="F59" s="419">
        <v>125</v>
      </c>
      <c r="G59" s="419">
        <v>125</v>
      </c>
      <c r="H59" s="385"/>
      <c r="I59" s="419">
        <v>125</v>
      </c>
    </row>
    <row r="60" spans="1:30">
      <c r="A60" s="408">
        <v>52</v>
      </c>
      <c r="B60" s="415">
        <v>41086</v>
      </c>
      <c r="C60" s="416" t="s">
        <v>684</v>
      </c>
      <c r="D60" s="417" t="s">
        <v>685</v>
      </c>
      <c r="E60" s="418" t="s">
        <v>583</v>
      </c>
      <c r="F60" s="419">
        <v>125</v>
      </c>
      <c r="G60" s="419">
        <v>125</v>
      </c>
      <c r="H60" s="385"/>
      <c r="I60" s="419">
        <v>125</v>
      </c>
    </row>
    <row r="61" spans="1:30">
      <c r="A61" s="401">
        <v>53</v>
      </c>
      <c r="B61" s="415">
        <v>41085</v>
      </c>
      <c r="C61" s="416" t="s">
        <v>686</v>
      </c>
      <c r="D61" s="417" t="s">
        <v>687</v>
      </c>
      <c r="E61" s="418" t="s">
        <v>583</v>
      </c>
      <c r="F61" s="419">
        <v>100</v>
      </c>
      <c r="G61" s="419">
        <v>100</v>
      </c>
      <c r="H61" s="385"/>
      <c r="I61" s="419">
        <v>100</v>
      </c>
    </row>
    <row r="62" spans="1:30">
      <c r="A62" s="408">
        <v>54</v>
      </c>
      <c r="B62" s="415">
        <v>41085</v>
      </c>
      <c r="C62" s="416" t="s">
        <v>688</v>
      </c>
      <c r="D62" s="417" t="s">
        <v>689</v>
      </c>
      <c r="E62" s="418" t="s">
        <v>583</v>
      </c>
      <c r="F62" s="419">
        <v>100</v>
      </c>
      <c r="G62" s="419">
        <v>100</v>
      </c>
      <c r="H62" s="385"/>
      <c r="I62" s="419">
        <v>100</v>
      </c>
    </row>
    <row r="63" spans="1:30">
      <c r="A63" s="401">
        <v>55</v>
      </c>
      <c r="B63" s="415">
        <v>41085</v>
      </c>
      <c r="C63" s="416" t="s">
        <v>690</v>
      </c>
      <c r="D63" s="417" t="s">
        <v>691</v>
      </c>
      <c r="E63" s="418" t="s">
        <v>583</v>
      </c>
      <c r="F63" s="419">
        <v>100</v>
      </c>
      <c r="G63" s="419">
        <v>100</v>
      </c>
      <c r="H63" s="385"/>
      <c r="I63" s="419">
        <v>100</v>
      </c>
    </row>
    <row r="64" spans="1:30">
      <c r="A64" s="401">
        <v>56</v>
      </c>
      <c r="B64" s="415">
        <v>41085</v>
      </c>
      <c r="C64" s="416" t="s">
        <v>692</v>
      </c>
      <c r="D64" s="417" t="s">
        <v>693</v>
      </c>
      <c r="E64" s="418" t="s">
        <v>583</v>
      </c>
      <c r="F64" s="419">
        <v>125</v>
      </c>
      <c r="G64" s="419">
        <v>125</v>
      </c>
      <c r="H64" s="385"/>
      <c r="I64" s="419">
        <v>125</v>
      </c>
    </row>
    <row r="65" spans="1:9">
      <c r="A65" s="401">
        <v>57</v>
      </c>
      <c r="B65" s="415">
        <v>41085</v>
      </c>
      <c r="C65" s="416" t="s">
        <v>694</v>
      </c>
      <c r="D65" s="417" t="s">
        <v>695</v>
      </c>
      <c r="E65" s="418" t="s">
        <v>583</v>
      </c>
      <c r="F65" s="419">
        <v>125</v>
      </c>
      <c r="G65" s="419">
        <v>125</v>
      </c>
      <c r="H65" s="385"/>
      <c r="I65" s="419">
        <v>125</v>
      </c>
    </row>
    <row r="66" spans="1:9">
      <c r="A66" s="401">
        <v>58</v>
      </c>
      <c r="B66" s="415">
        <v>41085</v>
      </c>
      <c r="C66" s="416" t="s">
        <v>696</v>
      </c>
      <c r="D66" s="417" t="s">
        <v>697</v>
      </c>
      <c r="E66" s="418" t="s">
        <v>583</v>
      </c>
      <c r="F66" s="419">
        <v>125</v>
      </c>
      <c r="G66" s="419">
        <v>125</v>
      </c>
      <c r="H66" s="385"/>
      <c r="I66" s="419">
        <v>125</v>
      </c>
    </row>
    <row r="67" spans="1:9">
      <c r="A67" s="401">
        <v>59</v>
      </c>
      <c r="B67" s="415">
        <v>41085</v>
      </c>
      <c r="C67" s="416" t="s">
        <v>698</v>
      </c>
      <c r="D67" s="417" t="s">
        <v>699</v>
      </c>
      <c r="E67" s="418" t="s">
        <v>583</v>
      </c>
      <c r="F67" s="419">
        <v>100</v>
      </c>
      <c r="G67" s="419">
        <v>100</v>
      </c>
      <c r="H67" s="385"/>
      <c r="I67" s="419">
        <v>100</v>
      </c>
    </row>
    <row r="68" spans="1:9">
      <c r="A68" s="401">
        <v>60</v>
      </c>
      <c r="B68" s="415">
        <v>41085</v>
      </c>
      <c r="C68" s="416" t="s">
        <v>700</v>
      </c>
      <c r="D68" s="417" t="s">
        <v>701</v>
      </c>
      <c r="E68" s="418" t="s">
        <v>583</v>
      </c>
      <c r="F68" s="419">
        <v>100</v>
      </c>
      <c r="G68" s="419">
        <v>100</v>
      </c>
      <c r="H68" s="385"/>
      <c r="I68" s="419">
        <v>100</v>
      </c>
    </row>
    <row r="69" spans="1:9">
      <c r="A69" s="408">
        <v>61</v>
      </c>
      <c r="B69" s="415">
        <v>41085</v>
      </c>
      <c r="C69" s="416" t="s">
        <v>702</v>
      </c>
      <c r="D69" s="417" t="s">
        <v>703</v>
      </c>
      <c r="E69" s="418" t="s">
        <v>583</v>
      </c>
      <c r="F69" s="419">
        <v>100</v>
      </c>
      <c r="G69" s="419">
        <v>100</v>
      </c>
      <c r="H69" s="385"/>
      <c r="I69" s="419">
        <v>100</v>
      </c>
    </row>
    <row r="70" spans="1:9">
      <c r="A70" s="401">
        <v>62</v>
      </c>
      <c r="B70" s="415">
        <v>41086</v>
      </c>
      <c r="C70" s="416" t="s">
        <v>704</v>
      </c>
      <c r="D70" s="417" t="s">
        <v>705</v>
      </c>
      <c r="E70" s="418" t="s">
        <v>583</v>
      </c>
      <c r="F70" s="419">
        <v>100</v>
      </c>
      <c r="G70" s="419">
        <v>100</v>
      </c>
      <c r="H70" s="385"/>
      <c r="I70" s="419">
        <v>100</v>
      </c>
    </row>
    <row r="71" spans="1:9">
      <c r="A71" s="408">
        <v>63</v>
      </c>
      <c r="B71" s="415">
        <v>41086</v>
      </c>
      <c r="C71" s="416" t="s">
        <v>706</v>
      </c>
      <c r="D71" s="417" t="s">
        <v>707</v>
      </c>
      <c r="E71" s="418" t="s">
        <v>583</v>
      </c>
      <c r="F71" s="419">
        <v>100</v>
      </c>
      <c r="G71" s="419">
        <v>100</v>
      </c>
      <c r="H71" s="385"/>
      <c r="I71" s="419">
        <v>100</v>
      </c>
    </row>
    <row r="72" spans="1:9">
      <c r="A72" s="401">
        <v>64</v>
      </c>
      <c r="B72" s="415">
        <v>41086</v>
      </c>
      <c r="C72" s="416" t="s">
        <v>708</v>
      </c>
      <c r="D72" s="417" t="s">
        <v>709</v>
      </c>
      <c r="E72" s="418" t="s">
        <v>583</v>
      </c>
      <c r="F72" s="419">
        <v>100</v>
      </c>
      <c r="G72" s="419">
        <v>100</v>
      </c>
      <c r="H72" s="385"/>
      <c r="I72" s="419">
        <v>100</v>
      </c>
    </row>
    <row r="73" spans="1:9">
      <c r="A73" s="401">
        <v>65</v>
      </c>
      <c r="B73" s="415">
        <v>41086</v>
      </c>
      <c r="C73" s="416" t="s">
        <v>710</v>
      </c>
      <c r="D73" s="417" t="s">
        <v>711</v>
      </c>
      <c r="E73" s="418" t="s">
        <v>583</v>
      </c>
      <c r="F73" s="419">
        <v>100</v>
      </c>
      <c r="G73" s="419">
        <v>100</v>
      </c>
      <c r="H73" s="385"/>
      <c r="I73" s="419">
        <v>100</v>
      </c>
    </row>
    <row r="74" spans="1:9">
      <c r="A74" s="401">
        <v>66</v>
      </c>
      <c r="B74" s="415">
        <v>41086</v>
      </c>
      <c r="C74" s="416" t="s">
        <v>712</v>
      </c>
      <c r="D74" s="417" t="s">
        <v>713</v>
      </c>
      <c r="E74" s="418" t="s">
        <v>583</v>
      </c>
      <c r="F74" s="419">
        <v>162.5</v>
      </c>
      <c r="G74" s="419">
        <v>162.5</v>
      </c>
      <c r="H74" s="385"/>
      <c r="I74" s="419">
        <v>162.5</v>
      </c>
    </row>
    <row r="75" spans="1:9">
      <c r="A75" s="401">
        <v>67</v>
      </c>
      <c r="B75" s="415">
        <v>41086</v>
      </c>
      <c r="C75" s="416" t="s">
        <v>714</v>
      </c>
      <c r="D75" s="417" t="s">
        <v>715</v>
      </c>
      <c r="E75" s="418" t="s">
        <v>583</v>
      </c>
      <c r="F75" s="419">
        <v>100</v>
      </c>
      <c r="G75" s="419">
        <v>100</v>
      </c>
      <c r="H75" s="385"/>
      <c r="I75" s="419">
        <v>100</v>
      </c>
    </row>
    <row r="76" spans="1:9">
      <c r="A76" s="401">
        <v>68</v>
      </c>
      <c r="B76" s="415">
        <v>41086</v>
      </c>
      <c r="C76" s="416" t="s">
        <v>716</v>
      </c>
      <c r="D76" s="417" t="s">
        <v>717</v>
      </c>
      <c r="E76" s="418" t="s">
        <v>583</v>
      </c>
      <c r="F76" s="419">
        <v>100</v>
      </c>
      <c r="G76" s="419">
        <v>100</v>
      </c>
      <c r="H76" s="385"/>
      <c r="I76" s="419">
        <v>100</v>
      </c>
    </row>
    <row r="77" spans="1:9">
      <c r="A77" s="401">
        <v>69</v>
      </c>
      <c r="B77" s="415">
        <v>41086</v>
      </c>
      <c r="C77" s="416" t="s">
        <v>718</v>
      </c>
      <c r="D77" s="417" t="s">
        <v>719</v>
      </c>
      <c r="E77" s="418" t="s">
        <v>583</v>
      </c>
      <c r="F77" s="419">
        <v>125</v>
      </c>
      <c r="G77" s="419">
        <v>125</v>
      </c>
      <c r="H77" s="385"/>
      <c r="I77" s="419">
        <v>125</v>
      </c>
    </row>
    <row r="78" spans="1:9">
      <c r="A78" s="408">
        <v>70</v>
      </c>
      <c r="B78" s="415">
        <v>41086</v>
      </c>
      <c r="C78" s="416" t="s">
        <v>720</v>
      </c>
      <c r="D78" s="417" t="s">
        <v>721</v>
      </c>
      <c r="E78" s="418" t="s">
        <v>583</v>
      </c>
      <c r="F78" s="419">
        <v>125</v>
      </c>
      <c r="G78" s="419">
        <v>125</v>
      </c>
      <c r="H78" s="385"/>
      <c r="I78" s="419">
        <v>125</v>
      </c>
    </row>
    <row r="79" spans="1:9">
      <c r="A79" s="401">
        <v>71</v>
      </c>
      <c r="B79" s="415">
        <v>41086</v>
      </c>
      <c r="C79" s="416" t="s">
        <v>722</v>
      </c>
      <c r="D79" s="417" t="s">
        <v>723</v>
      </c>
      <c r="E79" s="418" t="s">
        <v>583</v>
      </c>
      <c r="F79" s="419">
        <v>125</v>
      </c>
      <c r="G79" s="419">
        <v>125</v>
      </c>
      <c r="H79" s="385"/>
      <c r="I79" s="419">
        <v>125</v>
      </c>
    </row>
    <row r="80" spans="1:9">
      <c r="A80" s="408">
        <v>72</v>
      </c>
      <c r="B80" s="415">
        <v>41086</v>
      </c>
      <c r="C80" s="416" t="s">
        <v>724</v>
      </c>
      <c r="D80" s="417" t="s">
        <v>725</v>
      </c>
      <c r="E80" s="418" t="s">
        <v>583</v>
      </c>
      <c r="F80" s="419">
        <v>125</v>
      </c>
      <c r="G80" s="419">
        <v>125</v>
      </c>
      <c r="H80" s="385"/>
      <c r="I80" s="419">
        <v>125</v>
      </c>
    </row>
    <row r="81" spans="1:9">
      <c r="A81" s="401">
        <v>73</v>
      </c>
      <c r="B81" s="415">
        <v>41086</v>
      </c>
      <c r="C81" s="416" t="s">
        <v>726</v>
      </c>
      <c r="D81" s="417" t="s">
        <v>727</v>
      </c>
      <c r="E81" s="418" t="s">
        <v>583</v>
      </c>
      <c r="F81" s="419">
        <v>100</v>
      </c>
      <c r="G81" s="419">
        <v>100</v>
      </c>
      <c r="H81" s="385"/>
      <c r="I81" s="419">
        <v>100</v>
      </c>
    </row>
    <row r="82" spans="1:9">
      <c r="A82" s="401">
        <v>74</v>
      </c>
      <c r="B82" s="415">
        <v>41086</v>
      </c>
      <c r="C82" s="416" t="s">
        <v>728</v>
      </c>
      <c r="D82" s="417" t="s">
        <v>729</v>
      </c>
      <c r="E82" s="418" t="s">
        <v>583</v>
      </c>
      <c r="F82" s="419">
        <v>100</v>
      </c>
      <c r="G82" s="419">
        <v>100</v>
      </c>
      <c r="H82" s="385"/>
      <c r="I82" s="419">
        <v>100</v>
      </c>
    </row>
    <row r="83" spans="1:9">
      <c r="A83" s="401">
        <v>75</v>
      </c>
      <c r="B83" s="415">
        <v>41086</v>
      </c>
      <c r="C83" s="416" t="s">
        <v>730</v>
      </c>
      <c r="D83" s="417" t="s">
        <v>731</v>
      </c>
      <c r="E83" s="418" t="s">
        <v>583</v>
      </c>
      <c r="F83" s="419">
        <v>100</v>
      </c>
      <c r="G83" s="419">
        <v>100</v>
      </c>
      <c r="H83" s="385"/>
      <c r="I83" s="419">
        <v>100</v>
      </c>
    </row>
    <row r="84" spans="1:9">
      <c r="A84" s="401">
        <v>76</v>
      </c>
      <c r="B84" s="415">
        <v>41086</v>
      </c>
      <c r="C84" s="416" t="s">
        <v>732</v>
      </c>
      <c r="D84" s="417" t="s">
        <v>733</v>
      </c>
      <c r="E84" s="418" t="s">
        <v>583</v>
      </c>
      <c r="F84" s="419">
        <v>100</v>
      </c>
      <c r="G84" s="419">
        <v>100</v>
      </c>
      <c r="H84" s="385"/>
      <c r="I84" s="419">
        <v>100</v>
      </c>
    </row>
    <row r="85" spans="1:9">
      <c r="A85" s="401">
        <v>77</v>
      </c>
      <c r="B85" s="415">
        <v>41086</v>
      </c>
      <c r="C85" s="416" t="s">
        <v>734</v>
      </c>
      <c r="D85" s="417" t="s">
        <v>735</v>
      </c>
      <c r="E85" s="418" t="s">
        <v>583</v>
      </c>
      <c r="F85" s="419">
        <v>100</v>
      </c>
      <c r="G85" s="419">
        <v>100</v>
      </c>
      <c r="H85" s="385"/>
      <c r="I85" s="419">
        <v>100</v>
      </c>
    </row>
    <row r="86" spans="1:9">
      <c r="A86" s="401">
        <v>78</v>
      </c>
      <c r="B86" s="415">
        <v>41084</v>
      </c>
      <c r="C86" s="416" t="s">
        <v>736</v>
      </c>
      <c r="D86" s="417" t="s">
        <v>737</v>
      </c>
      <c r="E86" s="418" t="s">
        <v>583</v>
      </c>
      <c r="F86" s="419">
        <v>100</v>
      </c>
      <c r="G86" s="419">
        <v>100</v>
      </c>
      <c r="H86" s="385"/>
      <c r="I86" s="419">
        <v>100</v>
      </c>
    </row>
    <row r="87" spans="1:9">
      <c r="A87" s="408">
        <v>79</v>
      </c>
      <c r="B87" s="415">
        <v>41084</v>
      </c>
      <c r="C87" s="416" t="s">
        <v>738</v>
      </c>
      <c r="D87" s="417" t="s">
        <v>739</v>
      </c>
      <c r="E87" s="418" t="s">
        <v>583</v>
      </c>
      <c r="F87" s="419">
        <v>100</v>
      </c>
      <c r="G87" s="419">
        <v>100</v>
      </c>
      <c r="H87" s="385"/>
      <c r="I87" s="419">
        <v>100</v>
      </c>
    </row>
    <row r="88" spans="1:9">
      <c r="A88" s="401">
        <v>80</v>
      </c>
      <c r="B88" s="415">
        <v>41084</v>
      </c>
      <c r="C88" s="416" t="s">
        <v>740</v>
      </c>
      <c r="D88" s="417" t="s">
        <v>741</v>
      </c>
      <c r="E88" s="418" t="s">
        <v>583</v>
      </c>
      <c r="F88" s="419">
        <v>100</v>
      </c>
      <c r="G88" s="419">
        <v>100</v>
      </c>
      <c r="H88" s="385"/>
      <c r="I88" s="419">
        <v>100</v>
      </c>
    </row>
    <row r="89" spans="1:9">
      <c r="A89" s="408">
        <v>81</v>
      </c>
      <c r="B89" s="415">
        <v>41086</v>
      </c>
      <c r="C89" s="416" t="s">
        <v>742</v>
      </c>
      <c r="D89" s="417" t="s">
        <v>743</v>
      </c>
      <c r="E89" s="418" t="s">
        <v>583</v>
      </c>
      <c r="F89" s="419">
        <v>100</v>
      </c>
      <c r="G89" s="419">
        <v>100</v>
      </c>
      <c r="H89" s="385"/>
      <c r="I89" s="419">
        <v>100</v>
      </c>
    </row>
    <row r="90" spans="1:9">
      <c r="A90" s="401">
        <v>82</v>
      </c>
      <c r="B90" s="415">
        <v>41086</v>
      </c>
      <c r="C90" s="416" t="s">
        <v>744</v>
      </c>
      <c r="D90" s="417" t="s">
        <v>745</v>
      </c>
      <c r="E90" s="418" t="s">
        <v>583</v>
      </c>
      <c r="F90" s="419">
        <v>100</v>
      </c>
      <c r="G90" s="419">
        <v>100</v>
      </c>
      <c r="H90" s="385"/>
      <c r="I90" s="419">
        <v>100</v>
      </c>
    </row>
    <row r="91" spans="1:9">
      <c r="A91" s="401">
        <v>83</v>
      </c>
      <c r="B91" s="415">
        <v>41086</v>
      </c>
      <c r="C91" s="416" t="s">
        <v>746</v>
      </c>
      <c r="D91" s="417" t="s">
        <v>747</v>
      </c>
      <c r="E91" s="418" t="s">
        <v>583</v>
      </c>
      <c r="F91" s="419">
        <v>125</v>
      </c>
      <c r="G91" s="419">
        <v>125</v>
      </c>
      <c r="H91" s="385"/>
      <c r="I91" s="419">
        <v>125</v>
      </c>
    </row>
    <row r="92" spans="1:9">
      <c r="A92" s="401">
        <v>84</v>
      </c>
      <c r="B92" s="415">
        <v>41085</v>
      </c>
      <c r="C92" s="416" t="s">
        <v>748</v>
      </c>
      <c r="D92" s="417" t="s">
        <v>749</v>
      </c>
      <c r="E92" s="418" t="s">
        <v>583</v>
      </c>
      <c r="F92" s="419">
        <v>100</v>
      </c>
      <c r="G92" s="419">
        <v>100</v>
      </c>
      <c r="H92" s="385"/>
      <c r="I92" s="419">
        <v>100</v>
      </c>
    </row>
    <row r="93" spans="1:9">
      <c r="A93" s="401">
        <v>85</v>
      </c>
      <c r="B93" s="415">
        <v>41085</v>
      </c>
      <c r="C93" s="416" t="s">
        <v>750</v>
      </c>
      <c r="D93" s="417" t="s">
        <v>751</v>
      </c>
      <c r="E93" s="418" t="s">
        <v>583</v>
      </c>
      <c r="F93" s="419">
        <v>100</v>
      </c>
      <c r="G93" s="419">
        <v>100</v>
      </c>
      <c r="H93" s="385"/>
      <c r="I93" s="419">
        <v>100</v>
      </c>
    </row>
    <row r="94" spans="1:9">
      <c r="A94" s="401">
        <v>86</v>
      </c>
      <c r="B94" s="415">
        <v>41086</v>
      </c>
      <c r="C94" s="416" t="s">
        <v>752</v>
      </c>
      <c r="D94" s="417" t="s">
        <v>753</v>
      </c>
      <c r="E94" s="418" t="s">
        <v>583</v>
      </c>
      <c r="F94" s="419">
        <v>162.5</v>
      </c>
      <c r="G94" s="419">
        <v>162.5</v>
      </c>
      <c r="H94" s="385"/>
      <c r="I94" s="419">
        <v>162.5</v>
      </c>
    </row>
    <row r="95" spans="1:9">
      <c r="A95" s="401">
        <v>87</v>
      </c>
      <c r="B95" s="415">
        <v>41086</v>
      </c>
      <c r="C95" s="416" t="s">
        <v>754</v>
      </c>
      <c r="D95" s="417" t="s">
        <v>755</v>
      </c>
      <c r="E95" s="418" t="s">
        <v>583</v>
      </c>
      <c r="F95" s="419">
        <v>162.5</v>
      </c>
      <c r="G95" s="419">
        <v>162.5</v>
      </c>
      <c r="H95" s="385"/>
      <c r="I95" s="419">
        <v>162.5</v>
      </c>
    </row>
    <row r="96" spans="1:9">
      <c r="A96" s="408">
        <v>88</v>
      </c>
      <c r="B96" s="415">
        <v>41085</v>
      </c>
      <c r="C96" s="416" t="s">
        <v>756</v>
      </c>
      <c r="D96" s="417" t="s">
        <v>757</v>
      </c>
      <c r="E96" s="418" t="s">
        <v>583</v>
      </c>
      <c r="F96" s="419">
        <v>125</v>
      </c>
      <c r="G96" s="419">
        <v>125</v>
      </c>
      <c r="H96" s="385"/>
      <c r="I96" s="419">
        <v>125</v>
      </c>
    </row>
    <row r="97" spans="1:9">
      <c r="A97" s="401">
        <v>89</v>
      </c>
      <c r="B97" s="415">
        <v>41085</v>
      </c>
      <c r="C97" s="416" t="s">
        <v>758</v>
      </c>
      <c r="D97" s="417" t="s">
        <v>759</v>
      </c>
      <c r="E97" s="418" t="s">
        <v>583</v>
      </c>
      <c r="F97" s="419">
        <v>125</v>
      </c>
      <c r="G97" s="419">
        <v>125</v>
      </c>
      <c r="H97" s="385"/>
      <c r="I97" s="419">
        <v>125</v>
      </c>
    </row>
    <row r="98" spans="1:9">
      <c r="A98" s="408">
        <v>90</v>
      </c>
      <c r="B98" s="415">
        <v>41085</v>
      </c>
      <c r="C98" s="416" t="s">
        <v>760</v>
      </c>
      <c r="D98" s="417" t="s">
        <v>761</v>
      </c>
      <c r="E98" s="418" t="s">
        <v>583</v>
      </c>
      <c r="F98" s="419">
        <v>162.5</v>
      </c>
      <c r="G98" s="419">
        <v>162.5</v>
      </c>
      <c r="H98" s="385"/>
      <c r="I98" s="419">
        <v>162.5</v>
      </c>
    </row>
    <row r="99" spans="1:9">
      <c r="A99" s="401">
        <v>91</v>
      </c>
      <c r="B99" s="415">
        <v>41085</v>
      </c>
      <c r="C99" s="416" t="s">
        <v>762</v>
      </c>
      <c r="D99" s="417" t="s">
        <v>763</v>
      </c>
      <c r="E99" s="418" t="s">
        <v>583</v>
      </c>
      <c r="F99" s="419">
        <v>125</v>
      </c>
      <c r="G99" s="419">
        <v>125</v>
      </c>
      <c r="H99" s="385"/>
      <c r="I99" s="419">
        <v>125</v>
      </c>
    </row>
    <row r="100" spans="1:9">
      <c r="A100" s="401">
        <v>92</v>
      </c>
      <c r="B100" s="415">
        <v>41085</v>
      </c>
      <c r="C100" s="420" t="s">
        <v>764</v>
      </c>
      <c r="D100" s="417" t="s">
        <v>765</v>
      </c>
      <c r="E100" s="418" t="s">
        <v>583</v>
      </c>
      <c r="F100" s="419">
        <v>100</v>
      </c>
      <c r="G100" s="419">
        <v>100</v>
      </c>
      <c r="H100" s="385"/>
      <c r="I100" s="419">
        <v>100</v>
      </c>
    </row>
    <row r="101" spans="1:9">
      <c r="A101" s="401">
        <v>93</v>
      </c>
      <c r="B101" s="415">
        <v>41085</v>
      </c>
      <c r="C101" s="421" t="s">
        <v>766</v>
      </c>
      <c r="D101" s="417" t="s">
        <v>767</v>
      </c>
      <c r="E101" s="418" t="s">
        <v>583</v>
      </c>
      <c r="F101" s="419">
        <v>100</v>
      </c>
      <c r="G101" s="419">
        <v>100</v>
      </c>
      <c r="H101" s="385"/>
      <c r="I101" s="419">
        <v>100</v>
      </c>
    </row>
    <row r="102" spans="1:9">
      <c r="A102" s="401">
        <v>94</v>
      </c>
      <c r="B102" s="415">
        <v>41085</v>
      </c>
      <c r="C102" s="416" t="s">
        <v>768</v>
      </c>
      <c r="D102" s="417" t="s">
        <v>769</v>
      </c>
      <c r="E102" s="418" t="s">
        <v>583</v>
      </c>
      <c r="F102" s="419">
        <v>162.5</v>
      </c>
      <c r="G102" s="419">
        <v>162.5</v>
      </c>
      <c r="H102" s="385"/>
      <c r="I102" s="419">
        <v>162.5</v>
      </c>
    </row>
    <row r="103" spans="1:9">
      <c r="A103" s="401">
        <v>95</v>
      </c>
      <c r="B103" s="415">
        <v>41085</v>
      </c>
      <c r="C103" s="416" t="s">
        <v>770</v>
      </c>
      <c r="D103" s="417" t="s">
        <v>771</v>
      </c>
      <c r="E103" s="418" t="s">
        <v>583</v>
      </c>
      <c r="F103" s="419">
        <v>162.5</v>
      </c>
      <c r="G103" s="419">
        <v>162.5</v>
      </c>
      <c r="H103" s="385"/>
      <c r="I103" s="419">
        <v>162.5</v>
      </c>
    </row>
    <row r="104" spans="1:9">
      <c r="A104" s="401">
        <v>96</v>
      </c>
      <c r="B104" s="415">
        <v>41085</v>
      </c>
      <c r="C104" s="416" t="s">
        <v>772</v>
      </c>
      <c r="D104" s="417" t="s">
        <v>773</v>
      </c>
      <c r="E104" s="418" t="s">
        <v>583</v>
      </c>
      <c r="F104" s="419">
        <v>125</v>
      </c>
      <c r="G104" s="419">
        <v>125</v>
      </c>
      <c r="H104" s="385"/>
      <c r="I104" s="419">
        <v>125</v>
      </c>
    </row>
    <row r="105" spans="1:9">
      <c r="A105" s="408">
        <v>97</v>
      </c>
      <c r="B105" s="415">
        <v>41085</v>
      </c>
      <c r="C105" s="416" t="s">
        <v>774</v>
      </c>
      <c r="D105" s="417" t="s">
        <v>775</v>
      </c>
      <c r="E105" s="418" t="s">
        <v>583</v>
      </c>
      <c r="F105" s="419">
        <v>125</v>
      </c>
      <c r="G105" s="419">
        <v>125</v>
      </c>
      <c r="H105" s="385"/>
      <c r="I105" s="419">
        <v>125</v>
      </c>
    </row>
    <row r="106" spans="1:9">
      <c r="A106" s="401">
        <v>98</v>
      </c>
      <c r="B106" s="415">
        <v>41085</v>
      </c>
      <c r="C106" s="416" t="s">
        <v>776</v>
      </c>
      <c r="D106" s="417" t="s">
        <v>777</v>
      </c>
      <c r="E106" s="418" t="s">
        <v>583</v>
      </c>
      <c r="F106" s="419">
        <v>100</v>
      </c>
      <c r="G106" s="419">
        <v>100</v>
      </c>
      <c r="H106" s="385"/>
      <c r="I106" s="419">
        <v>100</v>
      </c>
    </row>
    <row r="107" spans="1:9">
      <c r="A107" s="408">
        <v>99</v>
      </c>
      <c r="B107" s="415">
        <v>41085</v>
      </c>
      <c r="C107" s="416" t="s">
        <v>778</v>
      </c>
      <c r="D107" s="417" t="s">
        <v>779</v>
      </c>
      <c r="E107" s="418" t="s">
        <v>583</v>
      </c>
      <c r="F107" s="419">
        <v>100</v>
      </c>
      <c r="G107" s="419">
        <v>100</v>
      </c>
      <c r="H107" s="385"/>
      <c r="I107" s="419">
        <v>100</v>
      </c>
    </row>
    <row r="108" spans="1:9">
      <c r="A108" s="401">
        <v>100</v>
      </c>
      <c r="B108" s="415">
        <v>41085</v>
      </c>
      <c r="C108" s="416" t="s">
        <v>780</v>
      </c>
      <c r="D108" s="417" t="s">
        <v>781</v>
      </c>
      <c r="E108" s="418" t="s">
        <v>583</v>
      </c>
      <c r="F108" s="419">
        <v>162.5</v>
      </c>
      <c r="G108" s="419">
        <v>162.5</v>
      </c>
      <c r="H108" s="385"/>
      <c r="I108" s="419">
        <v>162.5</v>
      </c>
    </row>
    <row r="109" spans="1:9">
      <c r="A109" s="401">
        <v>101</v>
      </c>
      <c r="B109" s="415">
        <v>41085</v>
      </c>
      <c r="C109" s="416" t="s">
        <v>782</v>
      </c>
      <c r="D109" s="417" t="s">
        <v>783</v>
      </c>
      <c r="E109" s="418" t="s">
        <v>583</v>
      </c>
      <c r="F109" s="419">
        <v>162.5</v>
      </c>
      <c r="G109" s="419">
        <v>162.5</v>
      </c>
      <c r="H109" s="385"/>
      <c r="I109" s="419">
        <v>162.5</v>
      </c>
    </row>
    <row r="110" spans="1:9">
      <c r="A110" s="401">
        <v>102</v>
      </c>
      <c r="B110" s="415">
        <v>41087</v>
      </c>
      <c r="C110" s="416" t="s">
        <v>784</v>
      </c>
      <c r="D110" s="417" t="s">
        <v>785</v>
      </c>
      <c r="E110" s="418" t="s">
        <v>583</v>
      </c>
      <c r="F110" s="419">
        <v>100</v>
      </c>
      <c r="G110" s="419">
        <v>100</v>
      </c>
      <c r="H110" s="385"/>
      <c r="I110" s="419">
        <v>100</v>
      </c>
    </row>
    <row r="111" spans="1:9">
      <c r="A111" s="401">
        <v>103</v>
      </c>
      <c r="B111" s="415">
        <v>41087</v>
      </c>
      <c r="C111" s="416" t="s">
        <v>786</v>
      </c>
      <c r="D111" s="417" t="s">
        <v>787</v>
      </c>
      <c r="E111" s="418" t="s">
        <v>583</v>
      </c>
      <c r="F111" s="419">
        <v>100</v>
      </c>
      <c r="G111" s="419">
        <v>100</v>
      </c>
      <c r="H111" s="385"/>
      <c r="I111" s="419">
        <v>100</v>
      </c>
    </row>
    <row r="112" spans="1:9">
      <c r="A112" s="401">
        <v>104</v>
      </c>
      <c r="B112" s="415">
        <v>41085</v>
      </c>
      <c r="C112" s="416" t="s">
        <v>788</v>
      </c>
      <c r="D112" s="417" t="s">
        <v>789</v>
      </c>
      <c r="E112" s="418" t="s">
        <v>583</v>
      </c>
      <c r="F112" s="419">
        <v>162.5</v>
      </c>
      <c r="G112" s="419">
        <v>162.5</v>
      </c>
      <c r="H112" s="385"/>
      <c r="I112" s="419">
        <v>162.5</v>
      </c>
    </row>
    <row r="113" spans="1:9">
      <c r="A113" s="401">
        <v>105</v>
      </c>
      <c r="B113" s="415">
        <v>41085</v>
      </c>
      <c r="C113" s="416" t="s">
        <v>790</v>
      </c>
      <c r="D113" s="417" t="s">
        <v>791</v>
      </c>
      <c r="E113" s="418" t="s">
        <v>583</v>
      </c>
      <c r="F113" s="419">
        <v>125</v>
      </c>
      <c r="G113" s="419">
        <v>125</v>
      </c>
      <c r="H113" s="385"/>
      <c r="I113" s="419">
        <v>125</v>
      </c>
    </row>
    <row r="114" spans="1:9">
      <c r="A114" s="408">
        <v>106</v>
      </c>
      <c r="B114" s="415">
        <v>41083</v>
      </c>
      <c r="C114" s="416" t="s">
        <v>792</v>
      </c>
      <c r="D114" s="417" t="s">
        <v>793</v>
      </c>
      <c r="E114" s="418" t="s">
        <v>583</v>
      </c>
      <c r="F114" s="419">
        <v>162.5</v>
      </c>
      <c r="G114" s="419">
        <v>162.5</v>
      </c>
      <c r="H114" s="385"/>
      <c r="I114" s="419">
        <v>162.5</v>
      </c>
    </row>
    <row r="115" spans="1:9">
      <c r="A115" s="401">
        <v>107</v>
      </c>
      <c r="B115" s="415">
        <v>41083</v>
      </c>
      <c r="C115" s="416" t="s">
        <v>794</v>
      </c>
      <c r="D115" s="417" t="s">
        <v>795</v>
      </c>
      <c r="E115" s="418" t="s">
        <v>583</v>
      </c>
      <c r="F115" s="419">
        <v>162.5</v>
      </c>
      <c r="G115" s="419">
        <v>162.5</v>
      </c>
      <c r="H115" s="385"/>
      <c r="I115" s="419">
        <v>162.5</v>
      </c>
    </row>
    <row r="116" spans="1:9">
      <c r="A116" s="408">
        <v>108</v>
      </c>
      <c r="B116" s="415">
        <v>41083</v>
      </c>
      <c r="C116" s="416" t="s">
        <v>796</v>
      </c>
      <c r="D116" s="417" t="s">
        <v>797</v>
      </c>
      <c r="E116" s="418" t="s">
        <v>583</v>
      </c>
      <c r="F116" s="419">
        <v>125</v>
      </c>
      <c r="G116" s="419">
        <v>125</v>
      </c>
      <c r="H116" s="385"/>
      <c r="I116" s="419">
        <v>125</v>
      </c>
    </row>
    <row r="117" spans="1:9">
      <c r="A117" s="401">
        <v>109</v>
      </c>
      <c r="B117" s="415">
        <v>41083</v>
      </c>
      <c r="C117" s="416" t="s">
        <v>798</v>
      </c>
      <c r="D117" s="417" t="s">
        <v>799</v>
      </c>
      <c r="E117" s="418" t="s">
        <v>583</v>
      </c>
      <c r="F117" s="419">
        <v>162.5</v>
      </c>
      <c r="G117" s="419">
        <v>162.5</v>
      </c>
      <c r="H117" s="385"/>
      <c r="I117" s="419">
        <v>162.5</v>
      </c>
    </row>
    <row r="118" spans="1:9">
      <c r="A118" s="401">
        <v>110</v>
      </c>
      <c r="B118" s="415">
        <v>41083</v>
      </c>
      <c r="C118" s="416" t="s">
        <v>800</v>
      </c>
      <c r="D118" s="417" t="s">
        <v>801</v>
      </c>
      <c r="E118" s="418" t="s">
        <v>583</v>
      </c>
      <c r="F118" s="419">
        <v>100</v>
      </c>
      <c r="G118" s="419">
        <v>100</v>
      </c>
      <c r="H118" s="385"/>
      <c r="I118" s="419">
        <v>100</v>
      </c>
    </row>
    <row r="119" spans="1:9">
      <c r="A119" s="401">
        <v>111</v>
      </c>
      <c r="B119" s="415">
        <v>41083</v>
      </c>
      <c r="C119" s="416" t="s">
        <v>802</v>
      </c>
      <c r="D119" s="417" t="s">
        <v>803</v>
      </c>
      <c r="E119" s="418" t="s">
        <v>583</v>
      </c>
      <c r="F119" s="419">
        <v>100</v>
      </c>
      <c r="G119" s="419">
        <v>100</v>
      </c>
      <c r="H119" s="385"/>
      <c r="I119" s="419">
        <v>100</v>
      </c>
    </row>
    <row r="120" spans="1:9">
      <c r="A120" s="401">
        <v>112</v>
      </c>
      <c r="B120" s="415">
        <v>41083</v>
      </c>
      <c r="C120" s="416" t="s">
        <v>804</v>
      </c>
      <c r="D120" s="417" t="s">
        <v>805</v>
      </c>
      <c r="E120" s="418" t="s">
        <v>583</v>
      </c>
      <c r="F120" s="419">
        <v>162.5</v>
      </c>
      <c r="G120" s="419">
        <v>162.5</v>
      </c>
      <c r="H120" s="385"/>
      <c r="I120" s="419">
        <v>162.5</v>
      </c>
    </row>
    <row r="121" spans="1:9">
      <c r="A121" s="401">
        <v>113</v>
      </c>
      <c r="B121" s="415">
        <v>41083</v>
      </c>
      <c r="C121" s="416" t="s">
        <v>806</v>
      </c>
      <c r="D121" s="417" t="s">
        <v>807</v>
      </c>
      <c r="E121" s="418" t="s">
        <v>583</v>
      </c>
      <c r="F121" s="419">
        <v>162.5</v>
      </c>
      <c r="G121" s="419">
        <v>162.5</v>
      </c>
      <c r="H121" s="385"/>
      <c r="I121" s="419">
        <v>162.5</v>
      </c>
    </row>
    <row r="122" spans="1:9">
      <c r="A122" s="401">
        <v>114</v>
      </c>
      <c r="B122" s="422">
        <v>41083</v>
      </c>
      <c r="C122" s="423" t="s">
        <v>808</v>
      </c>
      <c r="D122" s="424" t="s">
        <v>809</v>
      </c>
      <c r="E122" s="425" t="s">
        <v>583</v>
      </c>
      <c r="F122" s="426">
        <v>125</v>
      </c>
      <c r="G122" s="426">
        <v>125</v>
      </c>
      <c r="H122" s="427"/>
      <c r="I122" s="426">
        <v>125</v>
      </c>
    </row>
    <row r="123" spans="1:9">
      <c r="A123" s="408">
        <v>115</v>
      </c>
      <c r="B123" s="415">
        <v>41083</v>
      </c>
      <c r="C123" s="416" t="s">
        <v>810</v>
      </c>
      <c r="D123" s="417" t="s">
        <v>811</v>
      </c>
      <c r="E123" s="418" t="s">
        <v>583</v>
      </c>
      <c r="F123" s="419">
        <v>125</v>
      </c>
      <c r="G123" s="419">
        <v>125</v>
      </c>
      <c r="H123" s="385"/>
      <c r="I123" s="419">
        <v>125</v>
      </c>
    </row>
    <row r="124" spans="1:9">
      <c r="A124" s="401">
        <v>116</v>
      </c>
      <c r="B124" s="415">
        <v>41083</v>
      </c>
      <c r="C124" s="416" t="s">
        <v>812</v>
      </c>
      <c r="D124" s="417" t="s">
        <v>813</v>
      </c>
      <c r="E124" s="418" t="s">
        <v>583</v>
      </c>
      <c r="F124" s="419">
        <v>162.5</v>
      </c>
      <c r="G124" s="419">
        <v>162.5</v>
      </c>
      <c r="H124" s="385"/>
      <c r="I124" s="419">
        <v>162.5</v>
      </c>
    </row>
    <row r="125" spans="1:9">
      <c r="A125" s="408">
        <v>117</v>
      </c>
      <c r="B125" s="415">
        <v>41083</v>
      </c>
      <c r="C125" s="416" t="s">
        <v>814</v>
      </c>
      <c r="D125" s="417" t="s">
        <v>815</v>
      </c>
      <c r="E125" s="418" t="s">
        <v>583</v>
      </c>
      <c r="F125" s="419">
        <v>162.5</v>
      </c>
      <c r="G125" s="419">
        <v>162.5</v>
      </c>
      <c r="H125" s="385"/>
      <c r="I125" s="419">
        <v>162.5</v>
      </c>
    </row>
    <row r="126" spans="1:9">
      <c r="A126" s="401">
        <v>118</v>
      </c>
      <c r="B126" s="415">
        <v>41083</v>
      </c>
      <c r="C126" s="416" t="s">
        <v>816</v>
      </c>
      <c r="D126" s="417" t="s">
        <v>817</v>
      </c>
      <c r="E126" s="418" t="s">
        <v>583</v>
      </c>
      <c r="F126" s="419">
        <v>162.5</v>
      </c>
      <c r="G126" s="419">
        <v>162.5</v>
      </c>
      <c r="H126" s="385"/>
      <c r="I126" s="419">
        <v>162.5</v>
      </c>
    </row>
    <row r="127" spans="1:9">
      <c r="A127" s="401">
        <v>119</v>
      </c>
      <c r="B127" s="415">
        <v>41083</v>
      </c>
      <c r="C127" s="416" t="s">
        <v>818</v>
      </c>
      <c r="D127" s="417" t="s">
        <v>819</v>
      </c>
      <c r="E127" s="418" t="s">
        <v>583</v>
      </c>
      <c r="F127" s="419">
        <v>125</v>
      </c>
      <c r="G127" s="419">
        <v>125</v>
      </c>
      <c r="H127" s="385"/>
      <c r="I127" s="419">
        <v>125</v>
      </c>
    </row>
    <row r="128" spans="1:9">
      <c r="A128" s="401">
        <v>120</v>
      </c>
      <c r="B128" s="415">
        <v>41083</v>
      </c>
      <c r="C128" s="428" t="s">
        <v>820</v>
      </c>
      <c r="D128" s="417" t="s">
        <v>821</v>
      </c>
      <c r="E128" s="418" t="s">
        <v>583</v>
      </c>
      <c r="F128" s="419">
        <v>162.5</v>
      </c>
      <c r="G128" s="419">
        <v>162.5</v>
      </c>
      <c r="H128" s="385"/>
      <c r="I128" s="419">
        <v>162.5</v>
      </c>
    </row>
    <row r="129" spans="1:9">
      <c r="A129" s="401">
        <v>121</v>
      </c>
      <c r="B129" s="415">
        <v>41083</v>
      </c>
      <c r="C129" s="416" t="s">
        <v>822</v>
      </c>
      <c r="D129" s="417" t="s">
        <v>823</v>
      </c>
      <c r="E129" s="418" t="s">
        <v>583</v>
      </c>
      <c r="F129" s="419">
        <v>162.5</v>
      </c>
      <c r="G129" s="419">
        <v>162.5</v>
      </c>
      <c r="H129" s="385"/>
      <c r="I129" s="419">
        <v>162.5</v>
      </c>
    </row>
    <row r="130" spans="1:9">
      <c r="A130" s="401">
        <v>122</v>
      </c>
      <c r="B130" s="415">
        <v>41083</v>
      </c>
      <c r="C130" s="416" t="s">
        <v>824</v>
      </c>
      <c r="D130" s="417" t="s">
        <v>825</v>
      </c>
      <c r="E130" s="418" t="s">
        <v>583</v>
      </c>
      <c r="F130" s="419">
        <v>125</v>
      </c>
      <c r="G130" s="419">
        <v>125</v>
      </c>
      <c r="H130" s="385"/>
      <c r="I130" s="419">
        <v>125</v>
      </c>
    </row>
    <row r="131" spans="1:9">
      <c r="A131" s="401">
        <v>123</v>
      </c>
      <c r="B131" s="415">
        <v>41083</v>
      </c>
      <c r="C131" s="416" t="s">
        <v>826</v>
      </c>
      <c r="D131" s="417" t="s">
        <v>827</v>
      </c>
      <c r="E131" s="418" t="s">
        <v>583</v>
      </c>
      <c r="F131" s="419">
        <v>125</v>
      </c>
      <c r="G131" s="419">
        <v>125</v>
      </c>
      <c r="H131" s="385"/>
      <c r="I131" s="419">
        <v>125</v>
      </c>
    </row>
    <row r="132" spans="1:9">
      <c r="A132" s="408">
        <v>124</v>
      </c>
      <c r="B132" s="415">
        <v>41083</v>
      </c>
      <c r="C132" s="416" t="s">
        <v>828</v>
      </c>
      <c r="D132" s="417" t="s">
        <v>829</v>
      </c>
      <c r="E132" s="418" t="s">
        <v>583</v>
      </c>
      <c r="F132" s="419">
        <v>125</v>
      </c>
      <c r="G132" s="419">
        <v>125</v>
      </c>
      <c r="H132" s="385"/>
      <c r="I132" s="419">
        <v>125</v>
      </c>
    </row>
    <row r="133" spans="1:9">
      <c r="A133" s="401">
        <v>125</v>
      </c>
      <c r="B133" s="415">
        <v>41083</v>
      </c>
      <c r="C133" s="416" t="s">
        <v>830</v>
      </c>
      <c r="D133" s="417" t="s">
        <v>831</v>
      </c>
      <c r="E133" s="418" t="s">
        <v>583</v>
      </c>
      <c r="F133" s="419">
        <v>125</v>
      </c>
      <c r="G133" s="419">
        <v>125</v>
      </c>
      <c r="H133" s="385"/>
      <c r="I133" s="419">
        <v>125</v>
      </c>
    </row>
    <row r="134" spans="1:9">
      <c r="A134" s="408">
        <v>126</v>
      </c>
      <c r="B134" s="415">
        <v>41083</v>
      </c>
      <c r="C134" s="416" t="s">
        <v>832</v>
      </c>
      <c r="D134" s="417" t="s">
        <v>833</v>
      </c>
      <c r="E134" s="418" t="s">
        <v>583</v>
      </c>
      <c r="F134" s="419">
        <v>162.5</v>
      </c>
      <c r="G134" s="419">
        <v>162.5</v>
      </c>
      <c r="H134" s="385"/>
      <c r="I134" s="419">
        <v>162.5</v>
      </c>
    </row>
    <row r="135" spans="1:9">
      <c r="A135" s="401">
        <v>127</v>
      </c>
      <c r="B135" s="415">
        <v>41083</v>
      </c>
      <c r="C135" s="416" t="s">
        <v>834</v>
      </c>
      <c r="D135" s="417" t="s">
        <v>835</v>
      </c>
      <c r="E135" s="418" t="s">
        <v>583</v>
      </c>
      <c r="F135" s="419">
        <v>162.5</v>
      </c>
      <c r="G135" s="419">
        <v>162.5</v>
      </c>
      <c r="H135" s="385"/>
      <c r="I135" s="419">
        <v>162.5</v>
      </c>
    </row>
    <row r="136" spans="1:9">
      <c r="A136" s="401">
        <v>128</v>
      </c>
      <c r="B136" s="415">
        <v>41083</v>
      </c>
      <c r="C136" s="416" t="s">
        <v>836</v>
      </c>
      <c r="D136" s="417" t="s">
        <v>837</v>
      </c>
      <c r="E136" s="418" t="s">
        <v>583</v>
      </c>
      <c r="F136" s="419">
        <v>100</v>
      </c>
      <c r="G136" s="419">
        <v>100</v>
      </c>
      <c r="H136" s="385"/>
      <c r="I136" s="419">
        <v>100</v>
      </c>
    </row>
    <row r="137" spans="1:9">
      <c r="A137" s="401">
        <v>129</v>
      </c>
      <c r="B137" s="415">
        <v>41083</v>
      </c>
      <c r="C137" s="416" t="s">
        <v>838</v>
      </c>
      <c r="D137" s="417" t="s">
        <v>839</v>
      </c>
      <c r="E137" s="418" t="s">
        <v>583</v>
      </c>
      <c r="F137" s="419">
        <v>162.5</v>
      </c>
      <c r="G137" s="419">
        <v>162.5</v>
      </c>
      <c r="H137" s="385"/>
      <c r="I137" s="419">
        <v>162.5</v>
      </c>
    </row>
    <row r="138" spans="1:9">
      <c r="A138" s="401">
        <v>130</v>
      </c>
      <c r="B138" s="415">
        <v>41083</v>
      </c>
      <c r="C138" s="416" t="s">
        <v>840</v>
      </c>
      <c r="D138" s="417" t="s">
        <v>841</v>
      </c>
      <c r="E138" s="418" t="s">
        <v>583</v>
      </c>
      <c r="F138" s="419">
        <v>125</v>
      </c>
      <c r="G138" s="419">
        <v>125</v>
      </c>
      <c r="H138" s="385"/>
      <c r="I138" s="419">
        <v>125</v>
      </c>
    </row>
    <row r="139" spans="1:9">
      <c r="A139" s="401">
        <v>131</v>
      </c>
      <c r="B139" s="415">
        <v>41083</v>
      </c>
      <c r="C139" s="416" t="s">
        <v>842</v>
      </c>
      <c r="D139" s="417" t="s">
        <v>843</v>
      </c>
      <c r="E139" s="418" t="s">
        <v>583</v>
      </c>
      <c r="F139" s="419">
        <v>100</v>
      </c>
      <c r="G139" s="419">
        <v>100</v>
      </c>
      <c r="H139" s="385"/>
      <c r="I139" s="419">
        <v>100</v>
      </c>
    </row>
    <row r="140" spans="1:9">
      <c r="A140" s="401">
        <v>132</v>
      </c>
      <c r="B140" s="422">
        <v>41085</v>
      </c>
      <c r="C140" s="416" t="s">
        <v>844</v>
      </c>
      <c r="D140" s="417" t="s">
        <v>845</v>
      </c>
      <c r="E140" s="418" t="s">
        <v>583</v>
      </c>
      <c r="F140" s="419">
        <v>125</v>
      </c>
      <c r="G140" s="419">
        <v>125</v>
      </c>
      <c r="H140" s="385"/>
      <c r="I140" s="419">
        <v>125</v>
      </c>
    </row>
    <row r="141" spans="1:9">
      <c r="A141" s="408">
        <v>133</v>
      </c>
      <c r="B141" s="422">
        <v>41083</v>
      </c>
      <c r="C141" s="416" t="s">
        <v>846</v>
      </c>
      <c r="D141" s="417" t="s">
        <v>847</v>
      </c>
      <c r="E141" s="418" t="s">
        <v>583</v>
      </c>
      <c r="F141" s="419">
        <v>162.5</v>
      </c>
      <c r="G141" s="419">
        <v>162.5</v>
      </c>
      <c r="H141" s="385"/>
      <c r="I141" s="419">
        <v>162.5</v>
      </c>
    </row>
    <row r="142" spans="1:9">
      <c r="A142" s="401">
        <v>134</v>
      </c>
      <c r="B142" s="422">
        <v>41099</v>
      </c>
      <c r="C142" s="416" t="s">
        <v>848</v>
      </c>
      <c r="D142" s="417" t="s">
        <v>849</v>
      </c>
      <c r="E142" s="418" t="s">
        <v>583</v>
      </c>
      <c r="F142" s="419">
        <v>125</v>
      </c>
      <c r="G142" s="419">
        <v>125</v>
      </c>
      <c r="H142" s="385"/>
      <c r="I142" s="419">
        <v>125</v>
      </c>
    </row>
    <row r="143" spans="1:9">
      <c r="A143" s="408">
        <v>135</v>
      </c>
      <c r="B143" s="422">
        <v>41099</v>
      </c>
      <c r="C143" s="416" t="s">
        <v>850</v>
      </c>
      <c r="D143" s="417" t="s">
        <v>851</v>
      </c>
      <c r="E143" s="418" t="s">
        <v>583</v>
      </c>
      <c r="F143" s="419">
        <v>125</v>
      </c>
      <c r="G143" s="419">
        <v>125</v>
      </c>
      <c r="H143" s="385"/>
      <c r="I143" s="419">
        <v>125</v>
      </c>
    </row>
    <row r="144" spans="1:9">
      <c r="A144" s="401">
        <v>136</v>
      </c>
      <c r="B144" s="422">
        <v>41099</v>
      </c>
      <c r="C144" s="416" t="s">
        <v>852</v>
      </c>
      <c r="D144" s="417" t="s">
        <v>853</v>
      </c>
      <c r="E144" s="418" t="s">
        <v>583</v>
      </c>
      <c r="F144" s="419">
        <v>125</v>
      </c>
      <c r="G144" s="419">
        <v>125</v>
      </c>
      <c r="H144" s="385"/>
      <c r="I144" s="419">
        <v>125</v>
      </c>
    </row>
    <row r="145" spans="1:9">
      <c r="A145" s="401">
        <v>137</v>
      </c>
      <c r="B145" s="422">
        <v>41099</v>
      </c>
      <c r="C145" s="416" t="s">
        <v>854</v>
      </c>
      <c r="D145" s="417" t="s">
        <v>855</v>
      </c>
      <c r="E145" s="418" t="s">
        <v>583</v>
      </c>
      <c r="F145" s="419">
        <v>125</v>
      </c>
      <c r="G145" s="419">
        <v>125</v>
      </c>
      <c r="H145" s="385"/>
      <c r="I145" s="419">
        <v>125</v>
      </c>
    </row>
    <row r="146" spans="1:9">
      <c r="A146" s="401">
        <v>138</v>
      </c>
      <c r="B146" s="422">
        <v>41099</v>
      </c>
      <c r="C146" s="416" t="s">
        <v>856</v>
      </c>
      <c r="D146" s="417" t="s">
        <v>857</v>
      </c>
      <c r="E146" s="418" t="s">
        <v>583</v>
      </c>
      <c r="F146" s="419">
        <v>125</v>
      </c>
      <c r="G146" s="419">
        <v>125</v>
      </c>
      <c r="H146" s="385"/>
      <c r="I146" s="419">
        <v>125</v>
      </c>
    </row>
    <row r="147" spans="1:9">
      <c r="A147" s="401">
        <v>139</v>
      </c>
      <c r="B147" s="422">
        <v>41099</v>
      </c>
      <c r="C147" s="416" t="s">
        <v>858</v>
      </c>
      <c r="D147" s="417" t="s">
        <v>859</v>
      </c>
      <c r="E147" s="418" t="s">
        <v>583</v>
      </c>
      <c r="F147" s="419">
        <v>125</v>
      </c>
      <c r="G147" s="419">
        <v>125</v>
      </c>
      <c r="H147" s="385"/>
      <c r="I147" s="419">
        <v>125</v>
      </c>
    </row>
    <row r="148" spans="1:9">
      <c r="A148" s="401">
        <v>140</v>
      </c>
      <c r="B148" s="422">
        <v>41067</v>
      </c>
      <c r="C148" s="416" t="s">
        <v>860</v>
      </c>
      <c r="D148" s="417" t="s">
        <v>861</v>
      </c>
      <c r="E148" s="418" t="s">
        <v>583</v>
      </c>
      <c r="F148" s="419">
        <v>125</v>
      </c>
      <c r="G148" s="419">
        <v>125</v>
      </c>
      <c r="H148" s="385"/>
      <c r="I148" s="419">
        <v>125</v>
      </c>
    </row>
    <row r="149" spans="1:9">
      <c r="A149" s="401">
        <v>141</v>
      </c>
      <c r="B149" s="422">
        <v>41067</v>
      </c>
      <c r="C149" s="416" t="s">
        <v>862</v>
      </c>
      <c r="D149" s="417" t="s">
        <v>863</v>
      </c>
      <c r="E149" s="418" t="s">
        <v>583</v>
      </c>
      <c r="F149" s="419">
        <v>125</v>
      </c>
      <c r="G149" s="419">
        <v>125</v>
      </c>
      <c r="H149" s="385"/>
      <c r="I149" s="419">
        <v>125</v>
      </c>
    </row>
    <row r="150" spans="1:9">
      <c r="A150" s="408">
        <v>142</v>
      </c>
      <c r="B150" s="422">
        <v>41068</v>
      </c>
      <c r="C150" s="416" t="s">
        <v>864</v>
      </c>
      <c r="D150" s="417" t="s">
        <v>865</v>
      </c>
      <c r="E150" s="418" t="s">
        <v>583</v>
      </c>
      <c r="F150" s="419">
        <v>125</v>
      </c>
      <c r="G150" s="419">
        <v>125</v>
      </c>
      <c r="H150" s="385"/>
      <c r="I150" s="419">
        <v>125</v>
      </c>
    </row>
    <row r="151" spans="1:9">
      <c r="A151" s="401">
        <v>143</v>
      </c>
      <c r="B151" s="422">
        <v>41067</v>
      </c>
      <c r="C151" s="416" t="s">
        <v>866</v>
      </c>
      <c r="D151" s="417" t="s">
        <v>867</v>
      </c>
      <c r="E151" s="418" t="s">
        <v>583</v>
      </c>
      <c r="F151" s="419">
        <v>125</v>
      </c>
      <c r="G151" s="419">
        <v>125</v>
      </c>
      <c r="H151" s="385"/>
      <c r="I151" s="419">
        <v>125</v>
      </c>
    </row>
    <row r="152" spans="1:9">
      <c r="A152" s="408">
        <v>144</v>
      </c>
      <c r="B152" s="422">
        <v>41068</v>
      </c>
      <c r="C152" s="416" t="s">
        <v>868</v>
      </c>
      <c r="D152" s="417" t="s">
        <v>869</v>
      </c>
      <c r="E152" s="418" t="s">
        <v>583</v>
      </c>
      <c r="F152" s="419">
        <v>125</v>
      </c>
      <c r="G152" s="419">
        <v>125</v>
      </c>
      <c r="H152" s="385"/>
      <c r="I152" s="419">
        <v>125</v>
      </c>
    </row>
    <row r="153" spans="1:9">
      <c r="A153" s="401">
        <v>145</v>
      </c>
      <c r="B153" s="422">
        <v>41099</v>
      </c>
      <c r="C153" s="416" t="s">
        <v>870</v>
      </c>
      <c r="D153" s="417" t="s">
        <v>871</v>
      </c>
      <c r="E153" s="418" t="s">
        <v>583</v>
      </c>
      <c r="F153" s="419">
        <v>125</v>
      </c>
      <c r="G153" s="419">
        <v>125</v>
      </c>
      <c r="H153" s="385"/>
      <c r="I153" s="419">
        <v>125</v>
      </c>
    </row>
    <row r="154" spans="1:9">
      <c r="A154" s="401">
        <v>146</v>
      </c>
      <c r="B154" s="422">
        <v>41067</v>
      </c>
      <c r="C154" s="416" t="s">
        <v>872</v>
      </c>
      <c r="D154" s="417" t="s">
        <v>873</v>
      </c>
      <c r="E154" s="418" t="s">
        <v>583</v>
      </c>
      <c r="F154" s="419">
        <v>125</v>
      </c>
      <c r="G154" s="419">
        <v>125</v>
      </c>
      <c r="H154" s="385"/>
      <c r="I154" s="419">
        <v>125</v>
      </c>
    </row>
    <row r="155" spans="1:9">
      <c r="A155" s="401">
        <v>147</v>
      </c>
      <c r="B155" s="422">
        <v>41083</v>
      </c>
      <c r="C155" s="416" t="s">
        <v>874</v>
      </c>
      <c r="D155" s="417" t="s">
        <v>875</v>
      </c>
      <c r="E155" s="418" t="s">
        <v>583</v>
      </c>
      <c r="F155" s="419">
        <v>162.5</v>
      </c>
      <c r="G155" s="419">
        <v>162.5</v>
      </c>
      <c r="H155" s="385"/>
      <c r="I155" s="419">
        <v>162.5</v>
      </c>
    </row>
    <row r="156" spans="1:9">
      <c r="A156" s="401">
        <v>148</v>
      </c>
      <c r="B156" s="422">
        <v>41083</v>
      </c>
      <c r="C156" s="416" t="s">
        <v>876</v>
      </c>
      <c r="D156" s="417" t="s">
        <v>877</v>
      </c>
      <c r="E156" s="418" t="s">
        <v>583</v>
      </c>
      <c r="F156" s="419">
        <v>100</v>
      </c>
      <c r="G156" s="419">
        <v>100</v>
      </c>
      <c r="H156" s="385"/>
      <c r="I156" s="419">
        <v>100</v>
      </c>
    </row>
    <row r="157" spans="1:9">
      <c r="A157" s="401">
        <v>149</v>
      </c>
      <c r="B157" s="422">
        <v>41083</v>
      </c>
      <c r="C157" s="416" t="s">
        <v>878</v>
      </c>
      <c r="D157" s="417" t="s">
        <v>879</v>
      </c>
      <c r="E157" s="418" t="s">
        <v>583</v>
      </c>
      <c r="F157" s="419">
        <v>125</v>
      </c>
      <c r="G157" s="419">
        <v>125</v>
      </c>
      <c r="H157" s="385"/>
      <c r="I157" s="419">
        <v>125</v>
      </c>
    </row>
    <row r="158" spans="1:9">
      <c r="A158" s="401">
        <v>150</v>
      </c>
      <c r="B158" s="422">
        <v>41083</v>
      </c>
      <c r="C158" s="416" t="s">
        <v>880</v>
      </c>
      <c r="D158" s="417" t="s">
        <v>881</v>
      </c>
      <c r="E158" s="418" t="s">
        <v>583</v>
      </c>
      <c r="F158" s="419">
        <v>125</v>
      </c>
      <c r="G158" s="419">
        <v>125</v>
      </c>
      <c r="H158" s="385"/>
      <c r="I158" s="419">
        <v>125</v>
      </c>
    </row>
    <row r="159" spans="1:9">
      <c r="A159" s="408">
        <v>151</v>
      </c>
      <c r="B159" s="422">
        <v>41083</v>
      </c>
      <c r="C159" s="428" t="s">
        <v>882</v>
      </c>
      <c r="D159" s="417" t="s">
        <v>883</v>
      </c>
      <c r="E159" s="418" t="s">
        <v>583</v>
      </c>
      <c r="F159" s="419">
        <v>125</v>
      </c>
      <c r="G159" s="419">
        <v>125</v>
      </c>
      <c r="H159" s="385"/>
      <c r="I159" s="419">
        <v>125</v>
      </c>
    </row>
    <row r="160" spans="1:9">
      <c r="A160" s="401">
        <v>152</v>
      </c>
      <c r="B160" s="422">
        <v>41083</v>
      </c>
      <c r="C160" s="416" t="s">
        <v>884</v>
      </c>
      <c r="D160" s="417" t="s">
        <v>885</v>
      </c>
      <c r="E160" s="418" t="s">
        <v>583</v>
      </c>
      <c r="F160" s="419">
        <v>100</v>
      </c>
      <c r="G160" s="419">
        <v>100</v>
      </c>
      <c r="H160" s="385"/>
      <c r="I160" s="419">
        <v>100</v>
      </c>
    </row>
    <row r="161" spans="1:9">
      <c r="A161" s="408">
        <v>153</v>
      </c>
      <c r="B161" s="422">
        <v>41083</v>
      </c>
      <c r="C161" s="416" t="s">
        <v>886</v>
      </c>
      <c r="D161" s="417" t="s">
        <v>887</v>
      </c>
      <c r="E161" s="418" t="s">
        <v>583</v>
      </c>
      <c r="F161" s="419">
        <v>125</v>
      </c>
      <c r="G161" s="419">
        <v>125</v>
      </c>
      <c r="H161" s="385"/>
      <c r="I161" s="419">
        <v>125</v>
      </c>
    </row>
    <row r="162" spans="1:9">
      <c r="A162" s="401">
        <v>154</v>
      </c>
      <c r="B162" s="422">
        <v>41083</v>
      </c>
      <c r="C162" s="416" t="s">
        <v>888</v>
      </c>
      <c r="D162" s="417" t="s">
        <v>889</v>
      </c>
      <c r="E162" s="418" t="s">
        <v>583</v>
      </c>
      <c r="F162" s="419">
        <v>162.5</v>
      </c>
      <c r="G162" s="419">
        <v>162.5</v>
      </c>
      <c r="H162" s="385"/>
      <c r="I162" s="419">
        <v>162.5</v>
      </c>
    </row>
    <row r="163" spans="1:9">
      <c r="A163" s="401">
        <v>155</v>
      </c>
      <c r="B163" s="422">
        <v>41083</v>
      </c>
      <c r="C163" s="416" t="s">
        <v>890</v>
      </c>
      <c r="D163" s="417" t="s">
        <v>891</v>
      </c>
      <c r="E163" s="418" t="s">
        <v>583</v>
      </c>
      <c r="F163" s="419">
        <v>162.5</v>
      </c>
      <c r="G163" s="419">
        <v>162.5</v>
      </c>
      <c r="H163" s="385"/>
      <c r="I163" s="419">
        <v>162.5</v>
      </c>
    </row>
    <row r="164" spans="1:9">
      <c r="A164" s="401">
        <v>156</v>
      </c>
      <c r="B164" s="422">
        <v>41083</v>
      </c>
      <c r="C164" s="416" t="s">
        <v>892</v>
      </c>
      <c r="D164" s="417" t="s">
        <v>893</v>
      </c>
      <c r="E164" s="418" t="s">
        <v>583</v>
      </c>
      <c r="F164" s="419">
        <v>125</v>
      </c>
      <c r="G164" s="419">
        <v>125</v>
      </c>
      <c r="H164" s="385"/>
      <c r="I164" s="419">
        <v>125</v>
      </c>
    </row>
    <row r="165" spans="1:9">
      <c r="A165" s="401">
        <v>157</v>
      </c>
      <c r="B165" s="422">
        <v>41083</v>
      </c>
      <c r="C165" s="416" t="s">
        <v>894</v>
      </c>
      <c r="D165" s="417" t="s">
        <v>895</v>
      </c>
      <c r="E165" s="418" t="s">
        <v>583</v>
      </c>
      <c r="F165" s="419">
        <v>162.5</v>
      </c>
      <c r="G165" s="419">
        <v>162.5</v>
      </c>
      <c r="H165" s="385"/>
      <c r="I165" s="419">
        <v>162.5</v>
      </c>
    </row>
    <row r="166" spans="1:9">
      <c r="A166" s="401">
        <v>158</v>
      </c>
      <c r="B166" s="422">
        <v>41083</v>
      </c>
      <c r="C166" s="416" t="s">
        <v>896</v>
      </c>
      <c r="D166" s="417" t="s">
        <v>897</v>
      </c>
      <c r="E166" s="418" t="s">
        <v>583</v>
      </c>
      <c r="F166" s="419">
        <v>125</v>
      </c>
      <c r="G166" s="419">
        <v>125</v>
      </c>
      <c r="H166" s="385"/>
      <c r="I166" s="419">
        <v>125</v>
      </c>
    </row>
    <row r="167" spans="1:9">
      <c r="A167" s="401">
        <v>159</v>
      </c>
      <c r="B167" s="422">
        <v>41083</v>
      </c>
      <c r="C167" s="416" t="s">
        <v>898</v>
      </c>
      <c r="D167" s="417" t="s">
        <v>899</v>
      </c>
      <c r="E167" s="418" t="s">
        <v>583</v>
      </c>
      <c r="F167" s="419">
        <v>162.5</v>
      </c>
      <c r="G167" s="419">
        <v>162.5</v>
      </c>
      <c r="H167" s="385"/>
      <c r="I167" s="419">
        <v>162.5</v>
      </c>
    </row>
    <row r="168" spans="1:9">
      <c r="A168" s="408">
        <v>160</v>
      </c>
      <c r="B168" s="422">
        <v>41083</v>
      </c>
      <c r="C168" s="416" t="s">
        <v>900</v>
      </c>
      <c r="D168" s="417" t="s">
        <v>901</v>
      </c>
      <c r="E168" s="418" t="s">
        <v>583</v>
      </c>
      <c r="F168" s="419">
        <v>162.5</v>
      </c>
      <c r="G168" s="419">
        <v>162.5</v>
      </c>
      <c r="H168" s="385"/>
      <c r="I168" s="419">
        <v>162.5</v>
      </c>
    </row>
    <row r="169" spans="1:9">
      <c r="A169" s="401">
        <v>161</v>
      </c>
      <c r="B169" s="422">
        <v>41083</v>
      </c>
      <c r="C169" s="416" t="s">
        <v>902</v>
      </c>
      <c r="D169" s="417" t="s">
        <v>903</v>
      </c>
      <c r="E169" s="418" t="s">
        <v>583</v>
      </c>
      <c r="F169" s="419">
        <v>125</v>
      </c>
      <c r="G169" s="419">
        <v>125</v>
      </c>
      <c r="H169" s="385"/>
      <c r="I169" s="419">
        <v>125</v>
      </c>
    </row>
    <row r="170" spans="1:9">
      <c r="A170" s="408">
        <v>162</v>
      </c>
      <c r="B170" s="422">
        <v>41083</v>
      </c>
      <c r="C170" s="416" t="s">
        <v>904</v>
      </c>
      <c r="D170" s="417" t="s">
        <v>905</v>
      </c>
      <c r="E170" s="418" t="s">
        <v>583</v>
      </c>
      <c r="F170" s="419">
        <v>162.5</v>
      </c>
      <c r="G170" s="419">
        <v>162.5</v>
      </c>
      <c r="H170" s="385"/>
      <c r="I170" s="419">
        <v>162.5</v>
      </c>
    </row>
    <row r="171" spans="1:9">
      <c r="A171" s="401">
        <v>163</v>
      </c>
      <c r="B171" s="422">
        <v>41083</v>
      </c>
      <c r="C171" s="416" t="s">
        <v>906</v>
      </c>
      <c r="D171" s="417" t="s">
        <v>907</v>
      </c>
      <c r="E171" s="418" t="s">
        <v>583</v>
      </c>
      <c r="F171" s="419">
        <v>162.5</v>
      </c>
      <c r="G171" s="419">
        <v>162.5</v>
      </c>
      <c r="H171" s="385"/>
      <c r="I171" s="419">
        <v>162.5</v>
      </c>
    </row>
    <row r="172" spans="1:9">
      <c r="A172" s="401">
        <v>164</v>
      </c>
      <c r="B172" s="422">
        <v>41083</v>
      </c>
      <c r="C172" s="416" t="s">
        <v>908</v>
      </c>
      <c r="D172" s="417" t="s">
        <v>909</v>
      </c>
      <c r="E172" s="418" t="s">
        <v>583</v>
      </c>
      <c r="F172" s="419">
        <v>125</v>
      </c>
      <c r="G172" s="419">
        <v>125</v>
      </c>
      <c r="H172" s="385"/>
      <c r="I172" s="419">
        <v>125</v>
      </c>
    </row>
    <row r="173" spans="1:9">
      <c r="A173" s="401">
        <v>165</v>
      </c>
      <c r="B173" s="422">
        <v>41083</v>
      </c>
      <c r="C173" s="416" t="s">
        <v>910</v>
      </c>
      <c r="D173" s="417" t="s">
        <v>911</v>
      </c>
      <c r="E173" s="418" t="s">
        <v>583</v>
      </c>
      <c r="F173" s="419">
        <v>100</v>
      </c>
      <c r="G173" s="419">
        <v>100</v>
      </c>
      <c r="H173" s="385"/>
      <c r="I173" s="419">
        <v>100</v>
      </c>
    </row>
    <row r="174" spans="1:9">
      <c r="A174" s="401">
        <v>166</v>
      </c>
      <c r="B174" s="422">
        <v>41083</v>
      </c>
      <c r="C174" s="416" t="s">
        <v>912</v>
      </c>
      <c r="D174" s="417" t="s">
        <v>913</v>
      </c>
      <c r="E174" s="418" t="s">
        <v>583</v>
      </c>
      <c r="F174" s="419">
        <v>125</v>
      </c>
      <c r="G174" s="419">
        <v>125</v>
      </c>
      <c r="H174" s="385"/>
      <c r="I174" s="419">
        <v>125</v>
      </c>
    </row>
    <row r="175" spans="1:9">
      <c r="A175" s="401">
        <v>167</v>
      </c>
      <c r="B175" s="422">
        <v>41083</v>
      </c>
      <c r="C175" s="416" t="s">
        <v>914</v>
      </c>
      <c r="D175" s="417" t="s">
        <v>915</v>
      </c>
      <c r="E175" s="418" t="s">
        <v>583</v>
      </c>
      <c r="F175" s="419">
        <v>125</v>
      </c>
      <c r="G175" s="419">
        <v>125</v>
      </c>
      <c r="H175" s="385"/>
      <c r="I175" s="419">
        <v>125</v>
      </c>
    </row>
    <row r="176" spans="1:9">
      <c r="A176" s="401">
        <v>168</v>
      </c>
      <c r="B176" s="422">
        <v>41083</v>
      </c>
      <c r="C176" s="416" t="s">
        <v>916</v>
      </c>
      <c r="D176" s="417" t="s">
        <v>917</v>
      </c>
      <c r="E176" s="418" t="s">
        <v>583</v>
      </c>
      <c r="F176" s="419">
        <v>162.5</v>
      </c>
      <c r="G176" s="419">
        <v>162.5</v>
      </c>
      <c r="H176" s="385"/>
      <c r="I176" s="419">
        <v>162.5</v>
      </c>
    </row>
    <row r="177" spans="1:9">
      <c r="A177" s="408">
        <v>169</v>
      </c>
      <c r="B177" s="422">
        <v>41083</v>
      </c>
      <c r="C177" s="416" t="s">
        <v>918</v>
      </c>
      <c r="D177" s="417" t="s">
        <v>919</v>
      </c>
      <c r="E177" s="418" t="s">
        <v>583</v>
      </c>
      <c r="F177" s="419">
        <v>125</v>
      </c>
      <c r="G177" s="419">
        <v>125</v>
      </c>
      <c r="H177" s="385"/>
      <c r="I177" s="419">
        <v>125</v>
      </c>
    </row>
    <row r="178" spans="1:9">
      <c r="A178" s="401">
        <v>170</v>
      </c>
      <c r="B178" s="422">
        <v>41083</v>
      </c>
      <c r="C178" s="416" t="s">
        <v>920</v>
      </c>
      <c r="D178" s="417" t="s">
        <v>921</v>
      </c>
      <c r="E178" s="418" t="s">
        <v>583</v>
      </c>
      <c r="F178" s="419">
        <v>125</v>
      </c>
      <c r="G178" s="419">
        <v>125</v>
      </c>
      <c r="H178" s="385"/>
      <c r="I178" s="419">
        <v>125</v>
      </c>
    </row>
    <row r="179" spans="1:9">
      <c r="A179" s="408">
        <v>171</v>
      </c>
      <c r="B179" s="422">
        <v>41083</v>
      </c>
      <c r="C179" s="416" t="s">
        <v>922</v>
      </c>
      <c r="D179" s="417" t="s">
        <v>923</v>
      </c>
      <c r="E179" s="418" t="s">
        <v>583</v>
      </c>
      <c r="F179" s="419">
        <v>162.5</v>
      </c>
      <c r="G179" s="419">
        <v>162.5</v>
      </c>
      <c r="H179" s="385"/>
      <c r="I179" s="419">
        <v>162.5</v>
      </c>
    </row>
    <row r="180" spans="1:9">
      <c r="A180" s="401">
        <v>172</v>
      </c>
      <c r="B180" s="422">
        <v>41083</v>
      </c>
      <c r="C180" s="416" t="s">
        <v>924</v>
      </c>
      <c r="D180" s="417" t="s">
        <v>925</v>
      </c>
      <c r="E180" s="418" t="s">
        <v>583</v>
      </c>
      <c r="F180" s="419">
        <v>162.5</v>
      </c>
      <c r="G180" s="419">
        <v>162.5</v>
      </c>
      <c r="H180" s="385"/>
      <c r="I180" s="419">
        <v>162.5</v>
      </c>
    </row>
    <row r="181" spans="1:9">
      <c r="A181" s="401">
        <v>173</v>
      </c>
      <c r="B181" s="422">
        <v>41083</v>
      </c>
      <c r="C181" s="416" t="s">
        <v>926</v>
      </c>
      <c r="D181" s="417" t="s">
        <v>927</v>
      </c>
      <c r="E181" s="418" t="s">
        <v>583</v>
      </c>
      <c r="F181" s="419">
        <v>162.5</v>
      </c>
      <c r="G181" s="419">
        <v>162.5</v>
      </c>
      <c r="H181" s="385"/>
      <c r="I181" s="419">
        <v>162.5</v>
      </c>
    </row>
    <row r="182" spans="1:9">
      <c r="A182" s="401">
        <v>174</v>
      </c>
      <c r="B182" s="422">
        <v>41083</v>
      </c>
      <c r="C182" s="416" t="s">
        <v>928</v>
      </c>
      <c r="D182" s="417" t="s">
        <v>929</v>
      </c>
      <c r="E182" s="418" t="s">
        <v>583</v>
      </c>
      <c r="F182" s="419">
        <v>162.5</v>
      </c>
      <c r="G182" s="419">
        <v>162.5</v>
      </c>
      <c r="H182" s="385"/>
      <c r="I182" s="419">
        <v>162.5</v>
      </c>
    </row>
    <row r="183" spans="1:9">
      <c r="A183" s="401">
        <v>175</v>
      </c>
      <c r="B183" s="422">
        <v>41083</v>
      </c>
      <c r="C183" s="416" t="s">
        <v>930</v>
      </c>
      <c r="D183" s="417" t="s">
        <v>931</v>
      </c>
      <c r="E183" s="418" t="s">
        <v>583</v>
      </c>
      <c r="F183" s="419">
        <v>162.5</v>
      </c>
      <c r="G183" s="419">
        <v>162.5</v>
      </c>
      <c r="H183" s="385"/>
      <c r="I183" s="419">
        <v>162.5</v>
      </c>
    </row>
    <row r="184" spans="1:9">
      <c r="A184" s="401">
        <v>176</v>
      </c>
      <c r="B184" s="422">
        <v>41083</v>
      </c>
      <c r="C184" s="416" t="s">
        <v>932</v>
      </c>
      <c r="D184" s="417" t="s">
        <v>933</v>
      </c>
      <c r="E184" s="418" t="s">
        <v>583</v>
      </c>
      <c r="F184" s="419">
        <v>125</v>
      </c>
      <c r="G184" s="419">
        <v>125</v>
      </c>
      <c r="H184" s="385"/>
      <c r="I184" s="419">
        <v>125</v>
      </c>
    </row>
    <row r="185" spans="1:9">
      <c r="A185" s="401">
        <v>177</v>
      </c>
      <c r="B185" s="422">
        <v>41083</v>
      </c>
      <c r="C185" s="416" t="s">
        <v>934</v>
      </c>
      <c r="D185" s="417" t="s">
        <v>935</v>
      </c>
      <c r="E185" s="418" t="s">
        <v>583</v>
      </c>
      <c r="F185" s="419">
        <v>125</v>
      </c>
      <c r="G185" s="419">
        <v>125</v>
      </c>
      <c r="H185" s="385"/>
      <c r="I185" s="419">
        <v>125</v>
      </c>
    </row>
    <row r="186" spans="1:9">
      <c r="A186" s="408">
        <v>178</v>
      </c>
      <c r="B186" s="422">
        <v>41083</v>
      </c>
      <c r="C186" s="416" t="s">
        <v>936</v>
      </c>
      <c r="D186" s="417" t="s">
        <v>937</v>
      </c>
      <c r="E186" s="418" t="s">
        <v>583</v>
      </c>
      <c r="F186" s="419">
        <v>162.5</v>
      </c>
      <c r="G186" s="419">
        <v>162.5</v>
      </c>
      <c r="H186" s="385"/>
      <c r="I186" s="419">
        <v>162.5</v>
      </c>
    </row>
    <row r="187" spans="1:9">
      <c r="A187" s="401">
        <v>179</v>
      </c>
      <c r="B187" s="422">
        <v>41083</v>
      </c>
      <c r="C187" s="416" t="s">
        <v>938</v>
      </c>
      <c r="D187" s="417" t="s">
        <v>939</v>
      </c>
      <c r="E187" s="418" t="s">
        <v>583</v>
      </c>
      <c r="F187" s="419">
        <v>162.5</v>
      </c>
      <c r="G187" s="419">
        <v>162.5</v>
      </c>
      <c r="H187" s="385"/>
      <c r="I187" s="419">
        <v>162.5</v>
      </c>
    </row>
    <row r="188" spans="1:9">
      <c r="A188" s="408">
        <v>180</v>
      </c>
      <c r="B188" s="422">
        <v>41083</v>
      </c>
      <c r="C188" s="416" t="s">
        <v>940</v>
      </c>
      <c r="D188" s="417" t="s">
        <v>941</v>
      </c>
      <c r="E188" s="418" t="s">
        <v>583</v>
      </c>
      <c r="F188" s="419">
        <v>162.5</v>
      </c>
      <c r="G188" s="419">
        <v>162.5</v>
      </c>
      <c r="H188" s="385"/>
      <c r="I188" s="419">
        <v>162.5</v>
      </c>
    </row>
    <row r="189" spans="1:9">
      <c r="A189" s="401">
        <v>181</v>
      </c>
      <c r="B189" s="422">
        <v>41083</v>
      </c>
      <c r="C189" s="416" t="s">
        <v>942</v>
      </c>
      <c r="D189" s="417" t="s">
        <v>943</v>
      </c>
      <c r="E189" s="418" t="s">
        <v>583</v>
      </c>
      <c r="F189" s="419">
        <v>162.5</v>
      </c>
      <c r="G189" s="419">
        <v>162.5</v>
      </c>
      <c r="H189" s="385"/>
      <c r="I189" s="419">
        <v>162.5</v>
      </c>
    </row>
    <row r="190" spans="1:9">
      <c r="A190" s="401">
        <v>182</v>
      </c>
      <c r="B190" s="422">
        <v>41083</v>
      </c>
      <c r="C190" s="416" t="s">
        <v>944</v>
      </c>
      <c r="D190" s="417" t="s">
        <v>945</v>
      </c>
      <c r="E190" s="418" t="s">
        <v>583</v>
      </c>
      <c r="F190" s="419">
        <v>100</v>
      </c>
      <c r="G190" s="419">
        <v>100</v>
      </c>
      <c r="H190" s="385"/>
      <c r="I190" s="419">
        <v>100</v>
      </c>
    </row>
    <row r="191" spans="1:9">
      <c r="A191" s="401">
        <v>183</v>
      </c>
      <c r="B191" s="422">
        <v>41083</v>
      </c>
      <c r="C191" s="416" t="s">
        <v>946</v>
      </c>
      <c r="D191" s="417" t="s">
        <v>947</v>
      </c>
      <c r="E191" s="418" t="s">
        <v>583</v>
      </c>
      <c r="F191" s="419">
        <v>162.5</v>
      </c>
      <c r="G191" s="419">
        <v>162.5</v>
      </c>
      <c r="H191" s="385"/>
      <c r="I191" s="419">
        <v>162.5</v>
      </c>
    </row>
    <row r="192" spans="1:9">
      <c r="A192" s="401">
        <v>184</v>
      </c>
      <c r="B192" s="422">
        <v>41083</v>
      </c>
      <c r="C192" s="416" t="s">
        <v>948</v>
      </c>
      <c r="D192" s="417" t="s">
        <v>949</v>
      </c>
      <c r="E192" s="418" t="s">
        <v>583</v>
      </c>
      <c r="F192" s="419">
        <v>100</v>
      </c>
      <c r="G192" s="419">
        <v>100</v>
      </c>
      <c r="H192" s="385"/>
      <c r="I192" s="419">
        <v>100</v>
      </c>
    </row>
    <row r="193" spans="1:9">
      <c r="A193" s="401">
        <v>185</v>
      </c>
      <c r="B193" s="422">
        <v>41083</v>
      </c>
      <c r="C193" s="416" t="s">
        <v>950</v>
      </c>
      <c r="D193" s="417" t="s">
        <v>951</v>
      </c>
      <c r="E193" s="418" t="s">
        <v>583</v>
      </c>
      <c r="F193" s="419">
        <v>100</v>
      </c>
      <c r="G193" s="419">
        <v>100</v>
      </c>
      <c r="H193" s="385"/>
      <c r="I193" s="419">
        <v>100</v>
      </c>
    </row>
    <row r="194" spans="1:9">
      <c r="A194" s="401">
        <v>186</v>
      </c>
      <c r="B194" s="422">
        <v>41083</v>
      </c>
      <c r="C194" s="416" t="s">
        <v>952</v>
      </c>
      <c r="D194" s="417" t="s">
        <v>953</v>
      </c>
      <c r="E194" s="418" t="s">
        <v>583</v>
      </c>
      <c r="F194" s="419">
        <v>162.5</v>
      </c>
      <c r="G194" s="419">
        <v>162.5</v>
      </c>
      <c r="H194" s="385"/>
      <c r="I194" s="419">
        <v>162.5</v>
      </c>
    </row>
    <row r="195" spans="1:9">
      <c r="A195" s="408">
        <v>187</v>
      </c>
      <c r="B195" s="422">
        <v>41083</v>
      </c>
      <c r="C195" s="416" t="s">
        <v>954</v>
      </c>
      <c r="D195" s="417" t="s">
        <v>955</v>
      </c>
      <c r="E195" s="418" t="s">
        <v>583</v>
      </c>
      <c r="F195" s="419">
        <v>162.5</v>
      </c>
      <c r="G195" s="419">
        <v>162.5</v>
      </c>
      <c r="H195" s="385"/>
      <c r="I195" s="419">
        <v>162.5</v>
      </c>
    </row>
    <row r="196" spans="1:9">
      <c r="A196" s="401">
        <v>188</v>
      </c>
      <c r="B196" s="422">
        <v>41083</v>
      </c>
      <c r="C196" s="416" t="s">
        <v>956</v>
      </c>
      <c r="D196" s="417" t="s">
        <v>957</v>
      </c>
      <c r="E196" s="418" t="s">
        <v>583</v>
      </c>
      <c r="F196" s="419">
        <v>125</v>
      </c>
      <c r="G196" s="419">
        <v>125</v>
      </c>
      <c r="H196" s="385"/>
      <c r="I196" s="419">
        <v>125</v>
      </c>
    </row>
    <row r="197" spans="1:9">
      <c r="A197" s="408">
        <v>189</v>
      </c>
      <c r="B197" s="422">
        <v>41083</v>
      </c>
      <c r="C197" s="416" t="s">
        <v>958</v>
      </c>
      <c r="D197" s="417" t="s">
        <v>959</v>
      </c>
      <c r="E197" s="418" t="s">
        <v>583</v>
      </c>
      <c r="F197" s="419">
        <v>125</v>
      </c>
      <c r="G197" s="419">
        <v>125</v>
      </c>
      <c r="H197" s="385"/>
      <c r="I197" s="419">
        <v>125</v>
      </c>
    </row>
    <row r="198" spans="1:9">
      <c r="A198" s="401">
        <v>190</v>
      </c>
      <c r="B198" s="422">
        <v>41083</v>
      </c>
      <c r="C198" s="416" t="s">
        <v>960</v>
      </c>
      <c r="D198" s="417" t="s">
        <v>961</v>
      </c>
      <c r="E198" s="418" t="s">
        <v>583</v>
      </c>
      <c r="F198" s="419">
        <v>100</v>
      </c>
      <c r="G198" s="419">
        <v>100</v>
      </c>
      <c r="H198" s="385"/>
      <c r="I198" s="419">
        <v>100</v>
      </c>
    </row>
    <row r="199" spans="1:9">
      <c r="A199" s="401">
        <v>191</v>
      </c>
      <c r="B199" s="422">
        <v>41083</v>
      </c>
      <c r="C199" s="416" t="s">
        <v>962</v>
      </c>
      <c r="D199" s="417" t="s">
        <v>963</v>
      </c>
      <c r="E199" s="418" t="s">
        <v>583</v>
      </c>
      <c r="F199" s="419">
        <v>125</v>
      </c>
      <c r="G199" s="419">
        <v>125</v>
      </c>
      <c r="H199" s="385"/>
      <c r="I199" s="419">
        <v>125</v>
      </c>
    </row>
    <row r="200" spans="1:9">
      <c r="A200" s="401">
        <v>192</v>
      </c>
      <c r="B200" s="422">
        <v>41083</v>
      </c>
      <c r="C200" s="416" t="s">
        <v>964</v>
      </c>
      <c r="D200" s="417" t="s">
        <v>965</v>
      </c>
      <c r="E200" s="418" t="s">
        <v>583</v>
      </c>
      <c r="F200" s="419">
        <v>162.5</v>
      </c>
      <c r="G200" s="419">
        <v>162.5</v>
      </c>
      <c r="H200" s="385"/>
      <c r="I200" s="419">
        <v>162.5</v>
      </c>
    </row>
    <row r="201" spans="1:9">
      <c r="A201" s="401">
        <v>193</v>
      </c>
      <c r="B201" s="422">
        <v>41083</v>
      </c>
      <c r="C201" s="416" t="s">
        <v>966</v>
      </c>
      <c r="D201" s="417" t="s">
        <v>967</v>
      </c>
      <c r="E201" s="418" t="s">
        <v>583</v>
      </c>
      <c r="F201" s="419">
        <v>100</v>
      </c>
      <c r="G201" s="419">
        <v>100</v>
      </c>
      <c r="H201" s="385"/>
      <c r="I201" s="419">
        <v>100</v>
      </c>
    </row>
    <row r="202" spans="1:9">
      <c r="A202" s="401">
        <v>194</v>
      </c>
      <c r="B202" s="422">
        <v>41083</v>
      </c>
      <c r="C202" s="416" t="s">
        <v>968</v>
      </c>
      <c r="D202" s="417" t="s">
        <v>969</v>
      </c>
      <c r="E202" s="418" t="s">
        <v>583</v>
      </c>
      <c r="F202" s="419">
        <v>125</v>
      </c>
      <c r="G202" s="419">
        <v>125</v>
      </c>
      <c r="H202" s="385"/>
      <c r="I202" s="419">
        <v>125</v>
      </c>
    </row>
    <row r="203" spans="1:9">
      <c r="A203" s="401">
        <v>195</v>
      </c>
      <c r="B203" s="422">
        <v>41083</v>
      </c>
      <c r="C203" s="416" t="s">
        <v>970</v>
      </c>
      <c r="D203" s="417" t="s">
        <v>971</v>
      </c>
      <c r="E203" s="418" t="s">
        <v>583</v>
      </c>
      <c r="F203" s="419">
        <v>125</v>
      </c>
      <c r="G203" s="419">
        <v>125</v>
      </c>
      <c r="H203" s="385"/>
      <c r="I203" s="419">
        <v>125</v>
      </c>
    </row>
    <row r="204" spans="1:9">
      <c r="A204" s="408">
        <v>196</v>
      </c>
      <c r="B204" s="422">
        <v>41083</v>
      </c>
      <c r="C204" s="416" t="s">
        <v>972</v>
      </c>
      <c r="D204" s="417" t="s">
        <v>973</v>
      </c>
      <c r="E204" s="418" t="s">
        <v>583</v>
      </c>
      <c r="F204" s="419">
        <v>162.5</v>
      </c>
      <c r="G204" s="419">
        <v>162.5</v>
      </c>
      <c r="H204" s="385"/>
      <c r="I204" s="419">
        <v>162.5</v>
      </c>
    </row>
    <row r="205" spans="1:9">
      <c r="A205" s="401">
        <v>197</v>
      </c>
      <c r="B205" s="422">
        <v>41083</v>
      </c>
      <c r="C205" s="416" t="s">
        <v>974</v>
      </c>
      <c r="D205" s="417" t="s">
        <v>975</v>
      </c>
      <c r="E205" s="418" t="s">
        <v>583</v>
      </c>
      <c r="F205" s="419">
        <v>100</v>
      </c>
      <c r="G205" s="419">
        <v>100</v>
      </c>
      <c r="H205" s="385"/>
      <c r="I205" s="419">
        <v>100</v>
      </c>
    </row>
    <row r="206" spans="1:9">
      <c r="A206" s="408">
        <v>198</v>
      </c>
      <c r="B206" s="422">
        <v>41083</v>
      </c>
      <c r="C206" s="416" t="s">
        <v>976</v>
      </c>
      <c r="D206" s="417" t="s">
        <v>977</v>
      </c>
      <c r="E206" s="418" t="s">
        <v>583</v>
      </c>
      <c r="F206" s="419">
        <v>162.5</v>
      </c>
      <c r="G206" s="419">
        <v>162.5</v>
      </c>
      <c r="H206" s="385"/>
      <c r="I206" s="419">
        <v>162.5</v>
      </c>
    </row>
    <row r="207" spans="1:9">
      <c r="A207" s="401">
        <v>199</v>
      </c>
      <c r="B207" s="422">
        <v>41083</v>
      </c>
      <c r="C207" s="416" t="s">
        <v>586</v>
      </c>
      <c r="D207" s="417" t="s">
        <v>978</v>
      </c>
      <c r="E207" s="418" t="s">
        <v>583</v>
      </c>
      <c r="F207" s="419">
        <v>100</v>
      </c>
      <c r="G207" s="419">
        <v>100</v>
      </c>
      <c r="H207" s="385"/>
      <c r="I207" s="419">
        <v>100</v>
      </c>
    </row>
    <row r="208" spans="1:9">
      <c r="A208" s="401">
        <v>200</v>
      </c>
      <c r="B208" s="422">
        <v>41083</v>
      </c>
      <c r="C208" s="416" t="s">
        <v>979</v>
      </c>
      <c r="D208" s="417" t="s">
        <v>980</v>
      </c>
      <c r="E208" s="418" t="s">
        <v>583</v>
      </c>
      <c r="F208" s="419">
        <v>125</v>
      </c>
      <c r="G208" s="419">
        <v>125</v>
      </c>
      <c r="H208" s="385"/>
      <c r="I208" s="419">
        <v>125</v>
      </c>
    </row>
    <row r="209" spans="1:9">
      <c r="A209" s="401">
        <v>201</v>
      </c>
      <c r="B209" s="422">
        <v>41083</v>
      </c>
      <c r="C209" s="416" t="s">
        <v>981</v>
      </c>
      <c r="D209" s="417" t="s">
        <v>982</v>
      </c>
      <c r="E209" s="418" t="s">
        <v>583</v>
      </c>
      <c r="F209" s="419">
        <v>100</v>
      </c>
      <c r="G209" s="419">
        <v>100</v>
      </c>
      <c r="H209" s="385"/>
      <c r="I209" s="419">
        <v>100</v>
      </c>
    </row>
    <row r="210" spans="1:9">
      <c r="A210" s="401">
        <v>202</v>
      </c>
      <c r="B210" s="422">
        <v>41083</v>
      </c>
      <c r="C210" s="416" t="s">
        <v>983</v>
      </c>
      <c r="D210" s="417" t="s">
        <v>984</v>
      </c>
      <c r="E210" s="418" t="s">
        <v>583</v>
      </c>
      <c r="F210" s="419">
        <v>100</v>
      </c>
      <c r="G210" s="419">
        <v>100</v>
      </c>
      <c r="H210" s="385"/>
      <c r="I210" s="419">
        <v>100</v>
      </c>
    </row>
    <row r="211" spans="1:9">
      <c r="A211" s="401">
        <v>203</v>
      </c>
      <c r="B211" s="422">
        <v>41083</v>
      </c>
      <c r="C211" s="416" t="s">
        <v>985</v>
      </c>
      <c r="D211" s="417" t="s">
        <v>986</v>
      </c>
      <c r="E211" s="418" t="s">
        <v>583</v>
      </c>
      <c r="F211" s="419">
        <v>100</v>
      </c>
      <c r="G211" s="419">
        <v>100</v>
      </c>
      <c r="H211" s="385"/>
      <c r="I211" s="419">
        <v>100</v>
      </c>
    </row>
    <row r="212" spans="1:9">
      <c r="A212" s="401">
        <v>204</v>
      </c>
      <c r="B212" s="422">
        <v>41083</v>
      </c>
      <c r="C212" s="416" t="s">
        <v>987</v>
      </c>
      <c r="D212" s="417" t="s">
        <v>988</v>
      </c>
      <c r="E212" s="418" t="s">
        <v>583</v>
      </c>
      <c r="F212" s="419">
        <v>125</v>
      </c>
      <c r="G212" s="419">
        <v>125</v>
      </c>
      <c r="H212" s="385"/>
      <c r="I212" s="419">
        <v>125</v>
      </c>
    </row>
    <row r="213" spans="1:9">
      <c r="A213" s="408">
        <v>205</v>
      </c>
      <c r="B213" s="422">
        <v>41083</v>
      </c>
      <c r="C213" s="416" t="s">
        <v>989</v>
      </c>
      <c r="D213" s="417" t="s">
        <v>990</v>
      </c>
      <c r="E213" s="418" t="s">
        <v>583</v>
      </c>
      <c r="F213" s="419">
        <v>162.5</v>
      </c>
      <c r="G213" s="419">
        <v>162.5</v>
      </c>
      <c r="H213" s="385"/>
      <c r="I213" s="419">
        <v>162.5</v>
      </c>
    </row>
    <row r="214" spans="1:9">
      <c r="A214" s="401">
        <v>206</v>
      </c>
      <c r="B214" s="422">
        <v>41083</v>
      </c>
      <c r="C214" s="416" t="s">
        <v>991</v>
      </c>
      <c r="D214" s="417" t="s">
        <v>992</v>
      </c>
      <c r="E214" s="418" t="s">
        <v>583</v>
      </c>
      <c r="F214" s="419">
        <v>162.5</v>
      </c>
      <c r="G214" s="419">
        <v>162.5</v>
      </c>
      <c r="H214" s="385"/>
      <c r="I214" s="419">
        <v>162.5</v>
      </c>
    </row>
    <row r="215" spans="1:9">
      <c r="A215" s="408">
        <v>207</v>
      </c>
      <c r="B215" s="422">
        <v>41083</v>
      </c>
      <c r="C215" s="416" t="s">
        <v>993</v>
      </c>
      <c r="D215" s="417" t="s">
        <v>994</v>
      </c>
      <c r="E215" s="418" t="s">
        <v>583</v>
      </c>
      <c r="F215" s="419">
        <v>125</v>
      </c>
      <c r="G215" s="419">
        <v>125</v>
      </c>
      <c r="H215" s="385"/>
      <c r="I215" s="419">
        <v>125</v>
      </c>
    </row>
    <row r="216" spans="1:9">
      <c r="A216" s="401">
        <v>208</v>
      </c>
      <c r="B216" s="422">
        <v>41083</v>
      </c>
      <c r="C216" s="416" t="s">
        <v>995</v>
      </c>
      <c r="D216" s="417" t="s">
        <v>996</v>
      </c>
      <c r="E216" s="418" t="s">
        <v>583</v>
      </c>
      <c r="F216" s="419">
        <v>162.5</v>
      </c>
      <c r="G216" s="419">
        <v>162.5</v>
      </c>
      <c r="H216" s="385"/>
      <c r="I216" s="419">
        <v>162.5</v>
      </c>
    </row>
    <row r="217" spans="1:9">
      <c r="A217" s="401">
        <v>209</v>
      </c>
      <c r="B217" s="422">
        <v>41083</v>
      </c>
      <c r="C217" s="416" t="s">
        <v>997</v>
      </c>
      <c r="D217" s="417" t="s">
        <v>998</v>
      </c>
      <c r="E217" s="418" t="s">
        <v>583</v>
      </c>
      <c r="F217" s="419">
        <v>125</v>
      </c>
      <c r="G217" s="419">
        <v>125</v>
      </c>
      <c r="H217" s="385"/>
      <c r="I217" s="419">
        <v>125</v>
      </c>
    </row>
    <row r="218" spans="1:9">
      <c r="A218" s="401">
        <v>210</v>
      </c>
      <c r="B218" s="422">
        <v>41066</v>
      </c>
      <c r="C218" s="416" t="s">
        <v>999</v>
      </c>
      <c r="D218" s="417" t="s">
        <v>1000</v>
      </c>
      <c r="E218" s="418" t="s">
        <v>583</v>
      </c>
      <c r="F218" s="419">
        <v>125</v>
      </c>
      <c r="G218" s="419">
        <v>125</v>
      </c>
      <c r="H218" s="385"/>
      <c r="I218" s="419">
        <v>125</v>
      </c>
    </row>
    <row r="219" spans="1:9">
      <c r="A219" s="401">
        <v>211</v>
      </c>
      <c r="B219" s="422">
        <v>41083</v>
      </c>
      <c r="C219" s="416" t="s">
        <v>1001</v>
      </c>
      <c r="D219" s="417" t="s">
        <v>1002</v>
      </c>
      <c r="E219" s="418" t="s">
        <v>583</v>
      </c>
      <c r="F219" s="419">
        <v>125</v>
      </c>
      <c r="G219" s="419">
        <v>125</v>
      </c>
      <c r="H219" s="385"/>
      <c r="I219" s="419">
        <v>125</v>
      </c>
    </row>
    <row r="220" spans="1:9">
      <c r="A220" s="401">
        <v>212</v>
      </c>
      <c r="B220" s="422">
        <v>41083</v>
      </c>
      <c r="C220" s="416" t="s">
        <v>1003</v>
      </c>
      <c r="D220" s="417" t="s">
        <v>1004</v>
      </c>
      <c r="E220" s="418" t="s">
        <v>583</v>
      </c>
      <c r="F220" s="419">
        <v>125</v>
      </c>
      <c r="G220" s="419">
        <v>125</v>
      </c>
      <c r="H220" s="385"/>
      <c r="I220" s="419">
        <v>125</v>
      </c>
    </row>
    <row r="221" spans="1:9">
      <c r="A221" s="401">
        <v>213</v>
      </c>
      <c r="B221" s="422">
        <v>41083</v>
      </c>
      <c r="C221" s="423" t="s">
        <v>1005</v>
      </c>
      <c r="D221" s="424" t="s">
        <v>1006</v>
      </c>
      <c r="E221" s="425" t="s">
        <v>583</v>
      </c>
      <c r="F221" s="426">
        <v>100</v>
      </c>
      <c r="G221" s="426">
        <v>100</v>
      </c>
      <c r="H221" s="427"/>
      <c r="I221" s="426">
        <v>100</v>
      </c>
    </row>
    <row r="222" spans="1:9">
      <c r="A222" s="408">
        <v>214</v>
      </c>
      <c r="B222" s="422">
        <v>41083</v>
      </c>
      <c r="C222" s="416" t="s">
        <v>1007</v>
      </c>
      <c r="D222" s="417" t="s">
        <v>1008</v>
      </c>
      <c r="E222" s="418" t="s">
        <v>583</v>
      </c>
      <c r="F222" s="419">
        <v>100</v>
      </c>
      <c r="G222" s="419">
        <v>100</v>
      </c>
      <c r="H222" s="385"/>
      <c r="I222" s="419">
        <v>100</v>
      </c>
    </row>
    <row r="223" spans="1:9">
      <c r="A223" s="401">
        <v>215</v>
      </c>
      <c r="B223" s="422">
        <v>41083</v>
      </c>
      <c r="C223" s="416" t="s">
        <v>1009</v>
      </c>
      <c r="D223" s="417" t="s">
        <v>1010</v>
      </c>
      <c r="E223" s="418" t="s">
        <v>583</v>
      </c>
      <c r="F223" s="419">
        <v>100</v>
      </c>
      <c r="G223" s="419">
        <v>100</v>
      </c>
      <c r="H223" s="385"/>
      <c r="I223" s="419">
        <v>100</v>
      </c>
    </row>
    <row r="224" spans="1:9">
      <c r="A224" s="408">
        <v>216</v>
      </c>
      <c r="B224" s="422">
        <v>41083</v>
      </c>
      <c r="C224" s="416" t="s">
        <v>1011</v>
      </c>
      <c r="D224" s="417" t="s">
        <v>1012</v>
      </c>
      <c r="E224" s="418" t="s">
        <v>583</v>
      </c>
      <c r="F224" s="419">
        <v>162.5</v>
      </c>
      <c r="G224" s="419">
        <v>162.5</v>
      </c>
      <c r="H224" s="385"/>
      <c r="I224" s="419">
        <v>162.5</v>
      </c>
    </row>
    <row r="225" spans="1:9">
      <c r="A225" s="401">
        <v>217</v>
      </c>
      <c r="B225" s="422">
        <v>41083</v>
      </c>
      <c r="C225" s="416" t="s">
        <v>1013</v>
      </c>
      <c r="D225" s="417" t="s">
        <v>1014</v>
      </c>
      <c r="E225" s="418" t="s">
        <v>583</v>
      </c>
      <c r="F225" s="419">
        <v>162.5</v>
      </c>
      <c r="G225" s="419">
        <v>162.5</v>
      </c>
      <c r="H225" s="385"/>
      <c r="I225" s="419">
        <v>162.5</v>
      </c>
    </row>
    <row r="226" spans="1:9">
      <c r="A226" s="401">
        <v>218</v>
      </c>
      <c r="B226" s="422">
        <v>41084</v>
      </c>
      <c r="C226" s="416" t="s">
        <v>1015</v>
      </c>
      <c r="D226" s="417" t="s">
        <v>1016</v>
      </c>
      <c r="E226" s="418" t="s">
        <v>583</v>
      </c>
      <c r="F226" s="419">
        <v>125</v>
      </c>
      <c r="G226" s="419">
        <v>125</v>
      </c>
      <c r="H226" s="385"/>
      <c r="I226" s="419">
        <v>125</v>
      </c>
    </row>
    <row r="227" spans="1:9">
      <c r="A227" s="401">
        <v>219</v>
      </c>
      <c r="B227" s="422">
        <v>41083</v>
      </c>
      <c r="C227" s="416" t="s">
        <v>1017</v>
      </c>
      <c r="D227" s="417" t="s">
        <v>1018</v>
      </c>
      <c r="E227" s="418" t="s">
        <v>583</v>
      </c>
      <c r="F227" s="419">
        <v>162.5</v>
      </c>
      <c r="G227" s="419">
        <v>162.5</v>
      </c>
      <c r="H227" s="385"/>
      <c r="I227" s="419">
        <v>162.5</v>
      </c>
    </row>
    <row r="228" spans="1:9">
      <c r="A228" s="401">
        <v>220</v>
      </c>
      <c r="B228" s="422">
        <v>41084</v>
      </c>
      <c r="C228" s="416" t="s">
        <v>1019</v>
      </c>
      <c r="D228" s="417" t="s">
        <v>1020</v>
      </c>
      <c r="E228" s="418" t="s">
        <v>583</v>
      </c>
      <c r="F228" s="419">
        <v>125</v>
      </c>
      <c r="G228" s="419">
        <v>125</v>
      </c>
      <c r="H228" s="385"/>
      <c r="I228" s="419">
        <v>125</v>
      </c>
    </row>
    <row r="229" spans="1:9">
      <c r="A229" s="401">
        <v>221</v>
      </c>
      <c r="B229" s="422">
        <v>41084</v>
      </c>
      <c r="C229" s="423" t="s">
        <v>1021</v>
      </c>
      <c r="D229" s="424" t="s">
        <v>1022</v>
      </c>
      <c r="E229" s="425" t="s">
        <v>583</v>
      </c>
      <c r="F229" s="426">
        <v>125</v>
      </c>
      <c r="G229" s="426">
        <v>125</v>
      </c>
      <c r="H229" s="427"/>
      <c r="I229" s="426">
        <v>125</v>
      </c>
    </row>
    <row r="230" spans="1:9">
      <c r="A230" s="401">
        <v>222</v>
      </c>
      <c r="B230" s="422">
        <v>41084</v>
      </c>
      <c r="C230" s="423" t="s">
        <v>1023</v>
      </c>
      <c r="D230" s="424" t="s">
        <v>1024</v>
      </c>
      <c r="E230" s="425" t="s">
        <v>583</v>
      </c>
      <c r="F230" s="426">
        <v>162.5</v>
      </c>
      <c r="G230" s="426">
        <v>162.5</v>
      </c>
      <c r="H230" s="427"/>
      <c r="I230" s="426">
        <v>162.5</v>
      </c>
    </row>
    <row r="231" spans="1:9">
      <c r="A231" s="408">
        <v>223</v>
      </c>
      <c r="B231" s="422">
        <v>41083</v>
      </c>
      <c r="C231" s="423" t="s">
        <v>1025</v>
      </c>
      <c r="D231" s="424" t="s">
        <v>1026</v>
      </c>
      <c r="E231" s="425" t="s">
        <v>583</v>
      </c>
      <c r="F231" s="426">
        <v>162.5</v>
      </c>
      <c r="G231" s="426">
        <v>162.5</v>
      </c>
      <c r="H231" s="427"/>
      <c r="I231" s="426">
        <v>162.5</v>
      </c>
    </row>
    <row r="232" spans="1:9">
      <c r="A232" s="401">
        <v>224</v>
      </c>
      <c r="B232" s="422">
        <v>41083</v>
      </c>
      <c r="C232" s="423" t="s">
        <v>1027</v>
      </c>
      <c r="D232" s="424" t="s">
        <v>1028</v>
      </c>
      <c r="E232" s="425" t="s">
        <v>583</v>
      </c>
      <c r="F232" s="426">
        <v>162.5</v>
      </c>
      <c r="G232" s="426">
        <v>162.5</v>
      </c>
      <c r="H232" s="427"/>
      <c r="I232" s="426">
        <v>162.5</v>
      </c>
    </row>
    <row r="233" spans="1:9">
      <c r="A233" s="408">
        <v>225</v>
      </c>
      <c r="B233" s="422">
        <v>41084</v>
      </c>
      <c r="C233" s="423" t="s">
        <v>1029</v>
      </c>
      <c r="D233" s="424" t="s">
        <v>1030</v>
      </c>
      <c r="E233" s="425" t="s">
        <v>583</v>
      </c>
      <c r="F233" s="426">
        <v>100</v>
      </c>
      <c r="G233" s="426">
        <v>100</v>
      </c>
      <c r="H233" s="427"/>
      <c r="I233" s="426">
        <v>100</v>
      </c>
    </row>
    <row r="234" spans="1:9">
      <c r="A234" s="401">
        <v>226</v>
      </c>
      <c r="B234" s="422">
        <v>41084</v>
      </c>
      <c r="C234" s="423" t="s">
        <v>1031</v>
      </c>
      <c r="D234" s="424" t="s">
        <v>1032</v>
      </c>
      <c r="E234" s="425" t="s">
        <v>583</v>
      </c>
      <c r="F234" s="426">
        <v>100</v>
      </c>
      <c r="G234" s="426">
        <v>100</v>
      </c>
      <c r="H234" s="427"/>
      <c r="I234" s="426">
        <v>100</v>
      </c>
    </row>
    <row r="235" spans="1:9">
      <c r="A235" s="401">
        <v>227</v>
      </c>
      <c r="B235" s="422">
        <v>41084</v>
      </c>
      <c r="C235" s="423" t="s">
        <v>1033</v>
      </c>
      <c r="D235" s="424" t="s">
        <v>1034</v>
      </c>
      <c r="E235" s="425" t="s">
        <v>583</v>
      </c>
      <c r="F235" s="426">
        <v>100</v>
      </c>
      <c r="G235" s="426">
        <v>100</v>
      </c>
      <c r="H235" s="427"/>
      <c r="I235" s="426">
        <v>100</v>
      </c>
    </row>
    <row r="236" spans="1:9">
      <c r="A236" s="401">
        <v>228</v>
      </c>
      <c r="B236" s="422">
        <v>41084</v>
      </c>
      <c r="C236" s="423" t="s">
        <v>1035</v>
      </c>
      <c r="D236" s="424" t="s">
        <v>1036</v>
      </c>
      <c r="E236" s="425" t="s">
        <v>583</v>
      </c>
      <c r="F236" s="426">
        <v>125</v>
      </c>
      <c r="G236" s="426">
        <v>125</v>
      </c>
      <c r="H236" s="427"/>
      <c r="I236" s="426">
        <v>125</v>
      </c>
    </row>
    <row r="237" spans="1:9">
      <c r="A237" s="401">
        <v>229</v>
      </c>
      <c r="B237" s="422">
        <v>41084</v>
      </c>
      <c r="C237" s="423" t="s">
        <v>1037</v>
      </c>
      <c r="D237" s="424" t="s">
        <v>1038</v>
      </c>
      <c r="E237" s="425" t="s">
        <v>583</v>
      </c>
      <c r="F237" s="426">
        <v>100</v>
      </c>
      <c r="G237" s="426">
        <v>100</v>
      </c>
      <c r="H237" s="427"/>
      <c r="I237" s="426">
        <v>100</v>
      </c>
    </row>
    <row r="238" spans="1:9">
      <c r="A238" s="401">
        <v>230</v>
      </c>
      <c r="B238" s="422">
        <v>41084</v>
      </c>
      <c r="C238" s="423" t="s">
        <v>1039</v>
      </c>
      <c r="D238" s="424" t="s">
        <v>1040</v>
      </c>
      <c r="E238" s="425" t="s">
        <v>583</v>
      </c>
      <c r="F238" s="426">
        <v>125</v>
      </c>
      <c r="G238" s="426">
        <v>125</v>
      </c>
      <c r="H238" s="427"/>
      <c r="I238" s="426">
        <v>125</v>
      </c>
    </row>
    <row r="239" spans="1:9">
      <c r="A239" s="401">
        <v>231</v>
      </c>
      <c r="B239" s="422">
        <v>41084</v>
      </c>
      <c r="C239" s="423" t="s">
        <v>1041</v>
      </c>
      <c r="D239" s="424" t="s">
        <v>1042</v>
      </c>
      <c r="E239" s="425" t="s">
        <v>583</v>
      </c>
      <c r="F239" s="426">
        <v>125</v>
      </c>
      <c r="G239" s="426">
        <v>125</v>
      </c>
      <c r="H239" s="427"/>
      <c r="I239" s="426">
        <v>125</v>
      </c>
    </row>
    <row r="240" spans="1:9">
      <c r="A240" s="408">
        <v>232</v>
      </c>
      <c r="B240" s="422">
        <v>41084</v>
      </c>
      <c r="C240" s="423" t="s">
        <v>1043</v>
      </c>
      <c r="D240" s="424" t="s">
        <v>1044</v>
      </c>
      <c r="E240" s="425" t="s">
        <v>583</v>
      </c>
      <c r="F240" s="426">
        <v>162.5</v>
      </c>
      <c r="G240" s="426">
        <v>162.5</v>
      </c>
      <c r="H240" s="427"/>
      <c r="I240" s="426">
        <v>162.5</v>
      </c>
    </row>
    <row r="241" spans="1:9">
      <c r="A241" s="401">
        <v>233</v>
      </c>
      <c r="B241" s="422">
        <v>41084</v>
      </c>
      <c r="C241" s="423" t="s">
        <v>1045</v>
      </c>
      <c r="D241" s="424" t="s">
        <v>1046</v>
      </c>
      <c r="E241" s="425" t="s">
        <v>583</v>
      </c>
      <c r="F241" s="426">
        <v>125</v>
      </c>
      <c r="G241" s="426">
        <v>125</v>
      </c>
      <c r="H241" s="427"/>
      <c r="I241" s="426">
        <v>125</v>
      </c>
    </row>
    <row r="242" spans="1:9">
      <c r="A242" s="408">
        <v>234</v>
      </c>
      <c r="B242" s="422">
        <v>41084</v>
      </c>
      <c r="C242" s="416" t="s">
        <v>1047</v>
      </c>
      <c r="D242" s="417" t="s">
        <v>1048</v>
      </c>
      <c r="E242" s="418" t="s">
        <v>583</v>
      </c>
      <c r="F242" s="419">
        <v>100</v>
      </c>
      <c r="G242" s="419">
        <v>100</v>
      </c>
      <c r="H242" s="385"/>
      <c r="I242" s="419">
        <v>100</v>
      </c>
    </row>
    <row r="243" spans="1:9">
      <c r="A243" s="401">
        <v>235</v>
      </c>
      <c r="B243" s="422">
        <v>41083</v>
      </c>
      <c r="C243" s="416" t="s">
        <v>1049</v>
      </c>
      <c r="D243" s="417" t="s">
        <v>1050</v>
      </c>
      <c r="E243" s="418" t="s">
        <v>583</v>
      </c>
      <c r="F243" s="419">
        <v>100</v>
      </c>
      <c r="G243" s="419">
        <v>100</v>
      </c>
      <c r="H243" s="385"/>
      <c r="I243" s="419">
        <v>100</v>
      </c>
    </row>
    <row r="244" spans="1:9">
      <c r="A244" s="401">
        <v>236</v>
      </c>
      <c r="B244" s="422">
        <v>41083</v>
      </c>
      <c r="C244" s="416" t="s">
        <v>1051</v>
      </c>
      <c r="D244" s="417" t="s">
        <v>1052</v>
      </c>
      <c r="E244" s="418" t="s">
        <v>583</v>
      </c>
      <c r="F244" s="419">
        <v>100</v>
      </c>
      <c r="G244" s="419">
        <v>100</v>
      </c>
      <c r="H244" s="385"/>
      <c r="I244" s="419">
        <v>100</v>
      </c>
    </row>
    <row r="245" spans="1:9">
      <c r="A245" s="401">
        <v>237</v>
      </c>
      <c r="B245" s="422">
        <v>41083</v>
      </c>
      <c r="C245" s="416" t="s">
        <v>1053</v>
      </c>
      <c r="D245" s="417" t="s">
        <v>1054</v>
      </c>
      <c r="E245" s="418" t="s">
        <v>583</v>
      </c>
      <c r="F245" s="419">
        <v>100</v>
      </c>
      <c r="G245" s="419">
        <v>100</v>
      </c>
      <c r="H245" s="385"/>
      <c r="I245" s="419">
        <v>100</v>
      </c>
    </row>
    <row r="246" spans="1:9">
      <c r="A246" s="401">
        <v>238</v>
      </c>
      <c r="B246" s="422">
        <v>41083</v>
      </c>
      <c r="C246" s="416" t="s">
        <v>1055</v>
      </c>
      <c r="D246" s="417" t="s">
        <v>1056</v>
      </c>
      <c r="E246" s="418" t="s">
        <v>583</v>
      </c>
      <c r="F246" s="419">
        <v>125</v>
      </c>
      <c r="G246" s="419">
        <v>125</v>
      </c>
      <c r="H246" s="385"/>
      <c r="I246" s="419">
        <v>125</v>
      </c>
    </row>
    <row r="247" spans="1:9">
      <c r="A247" s="401">
        <v>239</v>
      </c>
      <c r="B247" s="422">
        <v>41083</v>
      </c>
      <c r="C247" s="416" t="s">
        <v>1057</v>
      </c>
      <c r="D247" s="417" t="s">
        <v>1058</v>
      </c>
      <c r="E247" s="418" t="s">
        <v>583</v>
      </c>
      <c r="F247" s="419">
        <v>100</v>
      </c>
      <c r="G247" s="419">
        <v>100</v>
      </c>
      <c r="H247" s="385"/>
      <c r="I247" s="419">
        <v>100</v>
      </c>
    </row>
    <row r="248" spans="1:9">
      <c r="A248" s="401">
        <v>240</v>
      </c>
      <c r="B248" s="422">
        <v>41083</v>
      </c>
      <c r="C248" s="416" t="s">
        <v>1059</v>
      </c>
      <c r="D248" s="417" t="s">
        <v>1060</v>
      </c>
      <c r="E248" s="418" t="s">
        <v>583</v>
      </c>
      <c r="F248" s="419">
        <v>162.5</v>
      </c>
      <c r="G248" s="419">
        <v>162.5</v>
      </c>
      <c r="H248" s="385"/>
      <c r="I248" s="419">
        <v>162.5</v>
      </c>
    </row>
    <row r="249" spans="1:9">
      <c r="A249" s="408">
        <v>241</v>
      </c>
      <c r="B249" s="422">
        <v>41083</v>
      </c>
      <c r="C249" s="416" t="s">
        <v>1061</v>
      </c>
      <c r="D249" s="417" t="s">
        <v>1062</v>
      </c>
      <c r="E249" s="418" t="s">
        <v>583</v>
      </c>
      <c r="F249" s="419">
        <v>125</v>
      </c>
      <c r="G249" s="419">
        <v>125</v>
      </c>
      <c r="H249" s="385"/>
      <c r="I249" s="419">
        <v>125</v>
      </c>
    </row>
    <row r="250" spans="1:9">
      <c r="A250" s="401">
        <v>242</v>
      </c>
      <c r="B250" s="422">
        <v>41083</v>
      </c>
      <c r="C250" s="416" t="s">
        <v>1063</v>
      </c>
      <c r="D250" s="417" t="s">
        <v>1064</v>
      </c>
      <c r="E250" s="418" t="s">
        <v>583</v>
      </c>
      <c r="F250" s="419">
        <v>162.5</v>
      </c>
      <c r="G250" s="419">
        <v>162.5</v>
      </c>
      <c r="H250" s="385"/>
      <c r="I250" s="419">
        <v>162.5</v>
      </c>
    </row>
    <row r="251" spans="1:9">
      <c r="A251" s="408">
        <v>243</v>
      </c>
      <c r="B251" s="422">
        <v>41083</v>
      </c>
      <c r="C251" s="416" t="s">
        <v>1065</v>
      </c>
      <c r="D251" s="417" t="s">
        <v>1066</v>
      </c>
      <c r="E251" s="418" t="s">
        <v>583</v>
      </c>
      <c r="F251" s="419">
        <v>125</v>
      </c>
      <c r="G251" s="419">
        <v>125</v>
      </c>
      <c r="H251" s="385"/>
      <c r="I251" s="419">
        <v>125</v>
      </c>
    </row>
    <row r="252" spans="1:9">
      <c r="A252" s="401">
        <v>244</v>
      </c>
      <c r="B252" s="422">
        <v>41083</v>
      </c>
      <c r="C252" s="416" t="s">
        <v>1067</v>
      </c>
      <c r="D252" s="417" t="s">
        <v>1068</v>
      </c>
      <c r="E252" s="418" t="s">
        <v>583</v>
      </c>
      <c r="F252" s="419">
        <v>125</v>
      </c>
      <c r="G252" s="419">
        <v>125</v>
      </c>
      <c r="H252" s="385"/>
      <c r="I252" s="419">
        <v>125</v>
      </c>
    </row>
    <row r="253" spans="1:9">
      <c r="A253" s="401">
        <v>245</v>
      </c>
      <c r="B253" s="422">
        <v>41083</v>
      </c>
      <c r="C253" s="416" t="s">
        <v>1069</v>
      </c>
      <c r="D253" s="417" t="s">
        <v>1070</v>
      </c>
      <c r="E253" s="418" t="s">
        <v>583</v>
      </c>
      <c r="F253" s="419">
        <v>162.5</v>
      </c>
      <c r="G253" s="419">
        <v>162.5</v>
      </c>
      <c r="H253" s="385"/>
      <c r="I253" s="419">
        <v>162.5</v>
      </c>
    </row>
    <row r="254" spans="1:9">
      <c r="A254" s="401">
        <v>246</v>
      </c>
      <c r="B254" s="422">
        <v>41083</v>
      </c>
      <c r="C254" s="416" t="s">
        <v>1071</v>
      </c>
      <c r="D254" s="417" t="s">
        <v>1072</v>
      </c>
      <c r="E254" s="418" t="s">
        <v>583</v>
      </c>
      <c r="F254" s="419">
        <v>125</v>
      </c>
      <c r="G254" s="419">
        <v>125</v>
      </c>
      <c r="H254" s="385"/>
      <c r="I254" s="419">
        <v>125</v>
      </c>
    </row>
    <row r="255" spans="1:9">
      <c r="A255" s="401">
        <v>247</v>
      </c>
      <c r="B255" s="422">
        <v>41083</v>
      </c>
      <c r="C255" s="416" t="s">
        <v>1073</v>
      </c>
      <c r="D255" s="417" t="s">
        <v>1074</v>
      </c>
      <c r="E255" s="418" t="s">
        <v>583</v>
      </c>
      <c r="F255" s="419">
        <v>125</v>
      </c>
      <c r="G255" s="419">
        <v>125</v>
      </c>
      <c r="H255" s="385"/>
      <c r="I255" s="419">
        <v>125</v>
      </c>
    </row>
    <row r="256" spans="1:9">
      <c r="A256" s="401">
        <v>248</v>
      </c>
      <c r="B256" s="422">
        <v>41083</v>
      </c>
      <c r="C256" s="416" t="s">
        <v>1075</v>
      </c>
      <c r="D256" s="417" t="s">
        <v>1076</v>
      </c>
      <c r="E256" s="418" t="s">
        <v>583</v>
      </c>
      <c r="F256" s="419">
        <v>125</v>
      </c>
      <c r="G256" s="419">
        <v>125</v>
      </c>
      <c r="H256" s="385"/>
      <c r="I256" s="419">
        <v>125</v>
      </c>
    </row>
    <row r="257" spans="1:9">
      <c r="A257" s="401">
        <v>249</v>
      </c>
      <c r="B257" s="422">
        <v>41083</v>
      </c>
      <c r="C257" s="416" t="s">
        <v>1077</v>
      </c>
      <c r="D257" s="417" t="s">
        <v>1078</v>
      </c>
      <c r="E257" s="418" t="s">
        <v>583</v>
      </c>
      <c r="F257" s="419">
        <v>162.5</v>
      </c>
      <c r="G257" s="419">
        <v>162.5</v>
      </c>
      <c r="H257" s="385"/>
      <c r="I257" s="419">
        <v>162.5</v>
      </c>
    </row>
    <row r="258" spans="1:9">
      <c r="A258" s="408">
        <v>250</v>
      </c>
      <c r="B258" s="422">
        <v>41083</v>
      </c>
      <c r="C258" s="416" t="s">
        <v>1079</v>
      </c>
      <c r="D258" s="417" t="s">
        <v>1080</v>
      </c>
      <c r="E258" s="418" t="s">
        <v>583</v>
      </c>
      <c r="F258" s="419">
        <v>162.5</v>
      </c>
      <c r="G258" s="419">
        <v>162.5</v>
      </c>
      <c r="H258" s="385"/>
      <c r="I258" s="419">
        <v>162.5</v>
      </c>
    </row>
    <row r="259" spans="1:9">
      <c r="A259" s="401">
        <v>251</v>
      </c>
      <c r="B259" s="422">
        <v>41083</v>
      </c>
      <c r="C259" s="416" t="s">
        <v>1081</v>
      </c>
      <c r="D259" s="417" t="s">
        <v>1082</v>
      </c>
      <c r="E259" s="418" t="s">
        <v>583</v>
      </c>
      <c r="F259" s="419">
        <v>100</v>
      </c>
      <c r="G259" s="419">
        <v>100</v>
      </c>
      <c r="H259" s="385"/>
      <c r="I259" s="419">
        <v>100</v>
      </c>
    </row>
    <row r="260" spans="1:9">
      <c r="A260" s="408">
        <v>252</v>
      </c>
      <c r="B260" s="422">
        <v>41083</v>
      </c>
      <c r="C260" s="416" t="s">
        <v>1083</v>
      </c>
      <c r="D260" s="417" t="s">
        <v>1084</v>
      </c>
      <c r="E260" s="418" t="s">
        <v>583</v>
      </c>
      <c r="F260" s="419">
        <v>100</v>
      </c>
      <c r="G260" s="419">
        <v>100</v>
      </c>
      <c r="H260" s="385"/>
      <c r="I260" s="419">
        <v>100</v>
      </c>
    </row>
    <row r="261" spans="1:9">
      <c r="A261" s="401">
        <v>253</v>
      </c>
      <c r="B261" s="422">
        <v>41083</v>
      </c>
      <c r="C261" s="416" t="s">
        <v>1085</v>
      </c>
      <c r="D261" s="417" t="s">
        <v>1086</v>
      </c>
      <c r="E261" s="418" t="s">
        <v>583</v>
      </c>
      <c r="F261" s="419">
        <v>162.5</v>
      </c>
      <c r="G261" s="419">
        <v>162.5</v>
      </c>
      <c r="H261" s="385"/>
      <c r="I261" s="419">
        <v>162.5</v>
      </c>
    </row>
    <row r="262" spans="1:9">
      <c r="A262" s="401">
        <v>254</v>
      </c>
      <c r="B262" s="422">
        <v>41083</v>
      </c>
      <c r="C262" s="416" t="s">
        <v>1087</v>
      </c>
      <c r="D262" s="417" t="s">
        <v>1088</v>
      </c>
      <c r="E262" s="418" t="s">
        <v>583</v>
      </c>
      <c r="F262" s="419">
        <v>100</v>
      </c>
      <c r="G262" s="419">
        <v>100</v>
      </c>
      <c r="H262" s="385"/>
      <c r="I262" s="419">
        <v>100</v>
      </c>
    </row>
    <row r="263" spans="1:9">
      <c r="A263" s="401">
        <v>255</v>
      </c>
      <c r="B263" s="422">
        <v>41085</v>
      </c>
      <c r="C263" s="416" t="s">
        <v>1089</v>
      </c>
      <c r="D263" s="417" t="s">
        <v>1090</v>
      </c>
      <c r="E263" s="418" t="s">
        <v>583</v>
      </c>
      <c r="F263" s="419">
        <v>162.5</v>
      </c>
      <c r="G263" s="419">
        <v>162.5</v>
      </c>
      <c r="H263" s="385"/>
      <c r="I263" s="419">
        <v>162.5</v>
      </c>
    </row>
    <row r="264" spans="1:9">
      <c r="A264" s="401">
        <v>256</v>
      </c>
      <c r="B264" s="422">
        <v>41084</v>
      </c>
      <c r="C264" s="416" t="s">
        <v>1091</v>
      </c>
      <c r="D264" s="417" t="s">
        <v>1092</v>
      </c>
      <c r="E264" s="418" t="s">
        <v>583</v>
      </c>
      <c r="F264" s="419">
        <v>162.5</v>
      </c>
      <c r="G264" s="419">
        <v>162.5</v>
      </c>
      <c r="H264" s="385"/>
      <c r="I264" s="419">
        <v>162.5</v>
      </c>
    </row>
    <row r="265" spans="1:9">
      <c r="A265" s="401">
        <v>257</v>
      </c>
      <c r="B265" s="422">
        <v>41085</v>
      </c>
      <c r="C265" s="416" t="s">
        <v>1093</v>
      </c>
      <c r="D265" s="417" t="s">
        <v>1094</v>
      </c>
      <c r="E265" s="418" t="s">
        <v>583</v>
      </c>
      <c r="F265" s="419">
        <v>162.5</v>
      </c>
      <c r="G265" s="419">
        <v>162.5</v>
      </c>
      <c r="H265" s="385"/>
      <c r="I265" s="419">
        <v>162.5</v>
      </c>
    </row>
    <row r="266" spans="1:9">
      <c r="A266" s="401">
        <v>258</v>
      </c>
      <c r="B266" s="422">
        <v>41082</v>
      </c>
      <c r="C266" s="416" t="s">
        <v>1095</v>
      </c>
      <c r="D266" s="417" t="s">
        <v>1096</v>
      </c>
      <c r="E266" s="418" t="s">
        <v>583</v>
      </c>
      <c r="F266" s="419">
        <v>162.5</v>
      </c>
      <c r="G266" s="419">
        <v>162.5</v>
      </c>
      <c r="H266" s="385"/>
      <c r="I266" s="419">
        <v>162.5</v>
      </c>
    </row>
    <row r="267" spans="1:9">
      <c r="A267" s="408">
        <v>259</v>
      </c>
      <c r="B267" s="422">
        <v>41082</v>
      </c>
      <c r="C267" s="416" t="s">
        <v>1097</v>
      </c>
      <c r="D267" s="417" t="s">
        <v>1098</v>
      </c>
      <c r="E267" s="418" t="s">
        <v>583</v>
      </c>
      <c r="F267" s="419">
        <v>162.5</v>
      </c>
      <c r="G267" s="419">
        <v>162.5</v>
      </c>
      <c r="H267" s="385"/>
      <c r="I267" s="419">
        <v>162.5</v>
      </c>
    </row>
    <row r="268" spans="1:9">
      <c r="A268" s="401">
        <v>260</v>
      </c>
      <c r="B268" s="422">
        <v>41085</v>
      </c>
      <c r="C268" s="423" t="s">
        <v>1099</v>
      </c>
      <c r="D268" s="424" t="s">
        <v>1100</v>
      </c>
      <c r="E268" s="425" t="s">
        <v>583</v>
      </c>
      <c r="F268" s="426">
        <v>162.5</v>
      </c>
      <c r="G268" s="426">
        <v>162.5</v>
      </c>
      <c r="H268" s="427"/>
      <c r="I268" s="426">
        <v>162.5</v>
      </c>
    </row>
    <row r="269" spans="1:9">
      <c r="A269" s="408">
        <v>261</v>
      </c>
      <c r="B269" s="422">
        <v>41085</v>
      </c>
      <c r="C269" s="416" t="s">
        <v>1101</v>
      </c>
      <c r="D269" s="417" t="s">
        <v>1102</v>
      </c>
      <c r="E269" s="418" t="s">
        <v>583</v>
      </c>
      <c r="F269" s="419">
        <v>162.5</v>
      </c>
      <c r="G269" s="419">
        <v>162.5</v>
      </c>
      <c r="H269" s="385"/>
      <c r="I269" s="419">
        <v>162.5</v>
      </c>
    </row>
    <row r="270" spans="1:9">
      <c r="A270" s="401">
        <v>262</v>
      </c>
      <c r="B270" s="422">
        <v>41082</v>
      </c>
      <c r="C270" s="423" t="s">
        <v>1103</v>
      </c>
      <c r="D270" s="424" t="s">
        <v>1104</v>
      </c>
      <c r="E270" s="425" t="s">
        <v>583</v>
      </c>
      <c r="F270" s="426">
        <v>162.5</v>
      </c>
      <c r="G270" s="426">
        <v>162.5</v>
      </c>
      <c r="H270" s="427"/>
      <c r="I270" s="426">
        <v>162.5</v>
      </c>
    </row>
    <row r="271" spans="1:9">
      <c r="A271" s="401">
        <v>263</v>
      </c>
      <c r="B271" s="422">
        <v>41082</v>
      </c>
      <c r="C271" s="416" t="s">
        <v>1105</v>
      </c>
      <c r="D271" s="417" t="s">
        <v>1106</v>
      </c>
      <c r="E271" s="418" t="s">
        <v>583</v>
      </c>
      <c r="F271" s="419">
        <v>162.5</v>
      </c>
      <c r="G271" s="419">
        <v>162.5</v>
      </c>
      <c r="H271" s="385"/>
      <c r="I271" s="419">
        <v>162.5</v>
      </c>
    </row>
    <row r="272" spans="1:9">
      <c r="A272" s="401">
        <v>264</v>
      </c>
      <c r="B272" s="422">
        <v>41082</v>
      </c>
      <c r="C272" s="416" t="s">
        <v>1107</v>
      </c>
      <c r="D272" s="417" t="s">
        <v>1108</v>
      </c>
      <c r="E272" s="418" t="s">
        <v>583</v>
      </c>
      <c r="F272" s="419">
        <v>125</v>
      </c>
      <c r="G272" s="419">
        <v>125</v>
      </c>
      <c r="H272" s="385"/>
      <c r="I272" s="419">
        <v>125</v>
      </c>
    </row>
    <row r="273" spans="1:9">
      <c r="A273" s="401">
        <v>265</v>
      </c>
      <c r="B273" s="422">
        <v>41086</v>
      </c>
      <c r="C273" s="416" t="s">
        <v>1109</v>
      </c>
      <c r="D273" s="417" t="s">
        <v>1110</v>
      </c>
      <c r="E273" s="418" t="s">
        <v>583</v>
      </c>
      <c r="F273" s="419">
        <v>125</v>
      </c>
      <c r="G273" s="419">
        <v>125</v>
      </c>
      <c r="H273" s="385"/>
      <c r="I273" s="419">
        <v>125</v>
      </c>
    </row>
    <row r="274" spans="1:9">
      <c r="A274" s="401">
        <v>266</v>
      </c>
      <c r="B274" s="422">
        <v>41084</v>
      </c>
      <c r="C274" s="423" t="s">
        <v>1111</v>
      </c>
      <c r="D274" s="424" t="s">
        <v>1112</v>
      </c>
      <c r="E274" s="425" t="s">
        <v>583</v>
      </c>
      <c r="F274" s="426">
        <v>100</v>
      </c>
      <c r="G274" s="426">
        <v>100</v>
      </c>
      <c r="H274" s="427"/>
      <c r="I274" s="426">
        <v>100</v>
      </c>
    </row>
    <row r="275" spans="1:9">
      <c r="A275" s="401">
        <v>267</v>
      </c>
      <c r="B275" s="422">
        <v>41088</v>
      </c>
      <c r="C275" s="416" t="s">
        <v>1113</v>
      </c>
      <c r="D275" s="417" t="s">
        <v>1114</v>
      </c>
      <c r="E275" s="418" t="s">
        <v>583</v>
      </c>
      <c r="F275" s="419">
        <v>162.5</v>
      </c>
      <c r="G275" s="419">
        <v>162.5</v>
      </c>
      <c r="H275" s="385"/>
      <c r="I275" s="419">
        <v>162.5</v>
      </c>
    </row>
    <row r="276" spans="1:9">
      <c r="A276" s="408">
        <v>268</v>
      </c>
      <c r="B276" s="422">
        <v>41085</v>
      </c>
      <c r="C276" s="416" t="s">
        <v>1115</v>
      </c>
      <c r="D276" s="417" t="s">
        <v>1116</v>
      </c>
      <c r="E276" s="418" t="s">
        <v>583</v>
      </c>
      <c r="F276" s="419">
        <v>162.5</v>
      </c>
      <c r="G276" s="419">
        <v>162.5</v>
      </c>
      <c r="H276" s="385"/>
      <c r="I276" s="419">
        <v>162.5</v>
      </c>
    </row>
    <row r="277" spans="1:9">
      <c r="A277" s="401">
        <v>269</v>
      </c>
      <c r="B277" s="422">
        <v>41086</v>
      </c>
      <c r="C277" s="416" t="s">
        <v>1117</v>
      </c>
      <c r="D277" s="417" t="s">
        <v>1118</v>
      </c>
      <c r="E277" s="418" t="s">
        <v>583</v>
      </c>
      <c r="F277" s="419">
        <v>162.5</v>
      </c>
      <c r="G277" s="419">
        <v>162.5</v>
      </c>
      <c r="H277" s="385"/>
      <c r="I277" s="419">
        <v>162.5</v>
      </c>
    </row>
    <row r="278" spans="1:9">
      <c r="A278" s="408">
        <v>270</v>
      </c>
      <c r="B278" s="422">
        <v>41085</v>
      </c>
      <c r="C278" s="416" t="s">
        <v>1119</v>
      </c>
      <c r="D278" s="417" t="s">
        <v>1120</v>
      </c>
      <c r="E278" s="418" t="s">
        <v>583</v>
      </c>
      <c r="F278" s="419">
        <v>162.5</v>
      </c>
      <c r="G278" s="419">
        <v>162.5</v>
      </c>
      <c r="H278" s="385"/>
      <c r="I278" s="419">
        <v>162.5</v>
      </c>
    </row>
    <row r="279" spans="1:9">
      <c r="A279" s="401">
        <v>271</v>
      </c>
      <c r="B279" s="422">
        <v>41085</v>
      </c>
      <c r="C279" s="416" t="s">
        <v>1121</v>
      </c>
      <c r="D279" s="417" t="s">
        <v>1122</v>
      </c>
      <c r="E279" s="418" t="s">
        <v>583</v>
      </c>
      <c r="F279" s="419">
        <v>162.5</v>
      </c>
      <c r="G279" s="419">
        <v>162.5</v>
      </c>
      <c r="H279" s="385"/>
      <c r="I279" s="419">
        <v>162.5</v>
      </c>
    </row>
    <row r="280" spans="1:9">
      <c r="A280" s="401">
        <v>272</v>
      </c>
      <c r="B280" s="422">
        <v>41087</v>
      </c>
      <c r="C280" s="416" t="s">
        <v>1123</v>
      </c>
      <c r="D280" s="417" t="s">
        <v>1124</v>
      </c>
      <c r="E280" s="418" t="s">
        <v>583</v>
      </c>
      <c r="F280" s="419">
        <v>125</v>
      </c>
      <c r="G280" s="419">
        <v>125</v>
      </c>
      <c r="H280" s="385"/>
      <c r="I280" s="419">
        <v>125</v>
      </c>
    </row>
    <row r="281" spans="1:9">
      <c r="A281" s="401">
        <v>273</v>
      </c>
      <c r="B281" s="422">
        <v>41082</v>
      </c>
      <c r="C281" s="423" t="s">
        <v>1125</v>
      </c>
      <c r="D281" s="424" t="s">
        <v>1126</v>
      </c>
      <c r="E281" s="425" t="s">
        <v>583</v>
      </c>
      <c r="F281" s="426">
        <v>125</v>
      </c>
      <c r="G281" s="426">
        <v>125</v>
      </c>
      <c r="H281" s="427"/>
      <c r="I281" s="426">
        <v>125</v>
      </c>
    </row>
    <row r="282" spans="1:9">
      <c r="A282" s="401">
        <v>274</v>
      </c>
      <c r="B282" s="422">
        <v>41082</v>
      </c>
      <c r="C282" s="416" t="s">
        <v>1127</v>
      </c>
      <c r="D282" s="417" t="s">
        <v>1128</v>
      </c>
      <c r="E282" s="418" t="s">
        <v>583</v>
      </c>
      <c r="F282" s="419">
        <v>162.5</v>
      </c>
      <c r="G282" s="419">
        <v>162.5</v>
      </c>
      <c r="H282" s="385"/>
      <c r="I282" s="419">
        <v>162.5</v>
      </c>
    </row>
    <row r="283" spans="1:9">
      <c r="A283" s="401">
        <v>275</v>
      </c>
      <c r="B283" s="422">
        <v>41085</v>
      </c>
      <c r="C283" s="416" t="s">
        <v>1129</v>
      </c>
      <c r="D283" s="417" t="s">
        <v>1130</v>
      </c>
      <c r="E283" s="418" t="s">
        <v>583</v>
      </c>
      <c r="F283" s="419">
        <v>162.5</v>
      </c>
      <c r="G283" s="419">
        <v>162.5</v>
      </c>
      <c r="H283" s="385"/>
      <c r="I283" s="419">
        <v>162.5</v>
      </c>
    </row>
    <row r="284" spans="1:9">
      <c r="A284" s="401">
        <v>276</v>
      </c>
      <c r="B284" s="422">
        <v>41082</v>
      </c>
      <c r="C284" s="423" t="s">
        <v>1131</v>
      </c>
      <c r="D284" s="424" t="s">
        <v>1132</v>
      </c>
      <c r="E284" s="425" t="s">
        <v>583</v>
      </c>
      <c r="F284" s="426">
        <v>162.5</v>
      </c>
      <c r="G284" s="426">
        <v>162.5</v>
      </c>
      <c r="H284" s="427"/>
      <c r="I284" s="426">
        <v>162.5</v>
      </c>
    </row>
    <row r="285" spans="1:9">
      <c r="A285" s="408">
        <v>277</v>
      </c>
      <c r="B285" s="422">
        <v>41082</v>
      </c>
      <c r="C285" s="416" t="s">
        <v>1133</v>
      </c>
      <c r="D285" s="417" t="s">
        <v>1134</v>
      </c>
      <c r="E285" s="418" t="s">
        <v>583</v>
      </c>
      <c r="F285" s="419">
        <v>162.5</v>
      </c>
      <c r="G285" s="419">
        <v>162.5</v>
      </c>
      <c r="H285" s="385"/>
      <c r="I285" s="419">
        <v>162.5</v>
      </c>
    </row>
    <row r="286" spans="1:9">
      <c r="A286" s="401">
        <v>278</v>
      </c>
      <c r="B286" s="422">
        <v>41082</v>
      </c>
      <c r="C286" s="416" t="s">
        <v>1135</v>
      </c>
      <c r="D286" s="417" t="s">
        <v>1136</v>
      </c>
      <c r="E286" s="418" t="s">
        <v>583</v>
      </c>
      <c r="F286" s="419">
        <v>162.5</v>
      </c>
      <c r="G286" s="419">
        <v>162.5</v>
      </c>
      <c r="H286" s="385"/>
      <c r="I286" s="419">
        <v>162.5</v>
      </c>
    </row>
    <row r="287" spans="1:9">
      <c r="A287" s="408">
        <v>279</v>
      </c>
      <c r="B287" s="422">
        <v>41082</v>
      </c>
      <c r="C287" s="416" t="s">
        <v>1137</v>
      </c>
      <c r="D287" s="417" t="s">
        <v>1138</v>
      </c>
      <c r="E287" s="418" t="s">
        <v>583</v>
      </c>
      <c r="F287" s="419">
        <v>162.5</v>
      </c>
      <c r="G287" s="419">
        <v>162.5</v>
      </c>
      <c r="H287" s="385"/>
      <c r="I287" s="419">
        <v>162.5</v>
      </c>
    </row>
    <row r="288" spans="1:9">
      <c r="A288" s="401">
        <v>280</v>
      </c>
      <c r="B288" s="422">
        <v>41084</v>
      </c>
      <c r="C288" s="416" t="s">
        <v>1139</v>
      </c>
      <c r="D288" s="417" t="s">
        <v>1140</v>
      </c>
      <c r="E288" s="418" t="s">
        <v>583</v>
      </c>
      <c r="F288" s="419">
        <v>162.5</v>
      </c>
      <c r="G288" s="419">
        <v>162.5</v>
      </c>
      <c r="H288" s="385"/>
      <c r="I288" s="419">
        <v>162.5</v>
      </c>
    </row>
    <row r="289" spans="1:9">
      <c r="A289" s="401">
        <v>281</v>
      </c>
      <c r="B289" s="422">
        <v>41085</v>
      </c>
      <c r="C289" s="416" t="s">
        <v>1141</v>
      </c>
      <c r="D289" s="417" t="s">
        <v>1142</v>
      </c>
      <c r="E289" s="418" t="s">
        <v>583</v>
      </c>
      <c r="F289" s="419">
        <v>100</v>
      </c>
      <c r="G289" s="419">
        <v>100</v>
      </c>
      <c r="H289" s="385"/>
      <c r="I289" s="419">
        <v>100</v>
      </c>
    </row>
    <row r="290" spans="1:9">
      <c r="A290" s="401">
        <v>282</v>
      </c>
      <c r="B290" s="422">
        <v>41084</v>
      </c>
      <c r="C290" s="416" t="s">
        <v>1143</v>
      </c>
      <c r="D290" s="417" t="s">
        <v>1144</v>
      </c>
      <c r="E290" s="418" t="s">
        <v>583</v>
      </c>
      <c r="F290" s="419">
        <v>162.5</v>
      </c>
      <c r="G290" s="419">
        <v>162.5</v>
      </c>
      <c r="H290" s="385"/>
      <c r="I290" s="419">
        <v>162.5</v>
      </c>
    </row>
    <row r="291" spans="1:9">
      <c r="A291" s="401">
        <v>283</v>
      </c>
      <c r="B291" s="422">
        <v>41085</v>
      </c>
      <c r="C291" s="416" t="s">
        <v>1145</v>
      </c>
      <c r="D291" s="417" t="s">
        <v>1146</v>
      </c>
      <c r="E291" s="418" t="s">
        <v>583</v>
      </c>
      <c r="F291" s="419">
        <v>162.5</v>
      </c>
      <c r="G291" s="419">
        <v>162.5</v>
      </c>
      <c r="H291" s="385"/>
      <c r="I291" s="419">
        <v>162.5</v>
      </c>
    </row>
    <row r="292" spans="1:9">
      <c r="A292" s="401">
        <v>284</v>
      </c>
      <c r="B292" s="422">
        <v>41085</v>
      </c>
      <c r="C292" s="416" t="s">
        <v>1147</v>
      </c>
      <c r="D292" s="417" t="s">
        <v>1148</v>
      </c>
      <c r="E292" s="418" t="s">
        <v>583</v>
      </c>
      <c r="F292" s="419">
        <v>162.5</v>
      </c>
      <c r="G292" s="419">
        <v>162.5</v>
      </c>
      <c r="H292" s="385"/>
      <c r="I292" s="419">
        <v>162.5</v>
      </c>
    </row>
    <row r="293" spans="1:9">
      <c r="A293" s="401">
        <v>285</v>
      </c>
      <c r="B293" s="422">
        <v>41085</v>
      </c>
      <c r="C293" s="416" t="s">
        <v>1149</v>
      </c>
      <c r="D293" s="417" t="s">
        <v>1150</v>
      </c>
      <c r="E293" s="418" t="s">
        <v>583</v>
      </c>
      <c r="F293" s="419">
        <v>162.5</v>
      </c>
      <c r="G293" s="419">
        <v>162.5</v>
      </c>
      <c r="H293" s="385"/>
      <c r="I293" s="419">
        <v>162.5</v>
      </c>
    </row>
    <row r="294" spans="1:9">
      <c r="A294" s="408">
        <v>286</v>
      </c>
      <c r="B294" s="422">
        <v>41085</v>
      </c>
      <c r="C294" s="416" t="s">
        <v>1151</v>
      </c>
      <c r="D294" s="417" t="s">
        <v>1152</v>
      </c>
      <c r="E294" s="418" t="s">
        <v>583</v>
      </c>
      <c r="F294" s="419">
        <v>100</v>
      </c>
      <c r="G294" s="419">
        <v>100</v>
      </c>
      <c r="H294" s="385"/>
      <c r="I294" s="419">
        <v>100</v>
      </c>
    </row>
    <row r="295" spans="1:9">
      <c r="A295" s="401">
        <v>287</v>
      </c>
      <c r="B295" s="422">
        <v>41085</v>
      </c>
      <c r="C295" s="416" t="s">
        <v>1153</v>
      </c>
      <c r="D295" s="417" t="s">
        <v>1154</v>
      </c>
      <c r="E295" s="418" t="s">
        <v>583</v>
      </c>
      <c r="F295" s="419">
        <v>100</v>
      </c>
      <c r="G295" s="419">
        <v>100</v>
      </c>
      <c r="H295" s="385"/>
      <c r="I295" s="419">
        <v>100</v>
      </c>
    </row>
    <row r="296" spans="1:9">
      <c r="A296" s="408">
        <v>288</v>
      </c>
      <c r="B296" s="422">
        <v>41084</v>
      </c>
      <c r="C296" s="416" t="s">
        <v>1155</v>
      </c>
      <c r="D296" s="417" t="s">
        <v>1156</v>
      </c>
      <c r="E296" s="418" t="s">
        <v>583</v>
      </c>
      <c r="F296" s="419">
        <v>100</v>
      </c>
      <c r="G296" s="419">
        <v>100</v>
      </c>
      <c r="H296" s="385"/>
      <c r="I296" s="419">
        <v>100</v>
      </c>
    </row>
    <row r="297" spans="1:9">
      <c r="A297" s="401">
        <v>289</v>
      </c>
      <c r="B297" s="422">
        <v>41084</v>
      </c>
      <c r="C297" s="416" t="s">
        <v>1157</v>
      </c>
      <c r="D297" s="417" t="s">
        <v>1158</v>
      </c>
      <c r="E297" s="418" t="s">
        <v>583</v>
      </c>
      <c r="F297" s="419">
        <v>100</v>
      </c>
      <c r="G297" s="419">
        <v>100</v>
      </c>
      <c r="H297" s="385"/>
      <c r="I297" s="419">
        <v>100</v>
      </c>
    </row>
    <row r="298" spans="1:9">
      <c r="A298" s="401">
        <v>290</v>
      </c>
      <c r="B298" s="422">
        <v>41084</v>
      </c>
      <c r="C298" s="416" t="s">
        <v>1159</v>
      </c>
      <c r="D298" s="417" t="s">
        <v>1160</v>
      </c>
      <c r="E298" s="418" t="s">
        <v>583</v>
      </c>
      <c r="F298" s="419">
        <v>162.5</v>
      </c>
      <c r="G298" s="419">
        <v>162.5</v>
      </c>
      <c r="H298" s="385"/>
      <c r="I298" s="419">
        <v>162.5</v>
      </c>
    </row>
    <row r="299" spans="1:9">
      <c r="A299" s="401">
        <v>291</v>
      </c>
      <c r="B299" s="422">
        <v>41085</v>
      </c>
      <c r="C299" s="416" t="s">
        <v>1161</v>
      </c>
      <c r="D299" s="417" t="s">
        <v>1162</v>
      </c>
      <c r="E299" s="418" t="s">
        <v>583</v>
      </c>
      <c r="F299" s="419">
        <v>162.5</v>
      </c>
      <c r="G299" s="419">
        <v>162.5</v>
      </c>
      <c r="H299" s="385"/>
      <c r="I299" s="419">
        <v>162.5</v>
      </c>
    </row>
    <row r="300" spans="1:9" ht="30">
      <c r="A300" s="401">
        <v>292</v>
      </c>
      <c r="B300" s="422">
        <v>41082</v>
      </c>
      <c r="C300" s="416" t="s">
        <v>1163</v>
      </c>
      <c r="D300" s="417" t="s">
        <v>1164</v>
      </c>
      <c r="E300" s="418" t="s">
        <v>583</v>
      </c>
      <c r="F300" s="419">
        <v>125</v>
      </c>
      <c r="G300" s="419">
        <v>125</v>
      </c>
      <c r="H300" s="385"/>
      <c r="I300" s="419">
        <v>125</v>
      </c>
    </row>
    <row r="301" spans="1:9">
      <c r="A301" s="401">
        <v>293</v>
      </c>
      <c r="B301" s="422">
        <v>41082</v>
      </c>
      <c r="C301" s="423" t="s">
        <v>1165</v>
      </c>
      <c r="D301" s="424" t="s">
        <v>1166</v>
      </c>
      <c r="E301" s="425" t="s">
        <v>583</v>
      </c>
      <c r="F301" s="426">
        <v>162.5</v>
      </c>
      <c r="G301" s="426">
        <v>162.5</v>
      </c>
      <c r="H301" s="427"/>
      <c r="I301" s="426">
        <v>162.5</v>
      </c>
    </row>
    <row r="302" spans="1:9">
      <c r="A302" s="401">
        <v>294</v>
      </c>
      <c r="B302" s="422">
        <v>41086</v>
      </c>
      <c r="C302" s="416" t="s">
        <v>1167</v>
      </c>
      <c r="D302" s="417" t="s">
        <v>1168</v>
      </c>
      <c r="E302" s="418" t="s">
        <v>583</v>
      </c>
      <c r="F302" s="419">
        <v>125</v>
      </c>
      <c r="G302" s="419">
        <v>125</v>
      </c>
      <c r="H302" s="385"/>
      <c r="I302" s="419">
        <v>125</v>
      </c>
    </row>
    <row r="303" spans="1:9">
      <c r="A303" s="408">
        <v>295</v>
      </c>
      <c r="B303" s="422">
        <v>41087</v>
      </c>
      <c r="C303" s="416" t="s">
        <v>1169</v>
      </c>
      <c r="D303" s="417" t="s">
        <v>1170</v>
      </c>
      <c r="E303" s="418" t="s">
        <v>583</v>
      </c>
      <c r="F303" s="419">
        <v>125</v>
      </c>
      <c r="G303" s="419">
        <v>125</v>
      </c>
      <c r="H303" s="385"/>
      <c r="I303" s="419">
        <v>125</v>
      </c>
    </row>
    <row r="304" spans="1:9">
      <c r="A304" s="401">
        <v>296</v>
      </c>
      <c r="B304" s="422">
        <v>41084</v>
      </c>
      <c r="C304" s="416" t="s">
        <v>1171</v>
      </c>
      <c r="D304" s="417" t="s">
        <v>1172</v>
      </c>
      <c r="E304" s="418" t="s">
        <v>583</v>
      </c>
      <c r="F304" s="419">
        <v>162.5</v>
      </c>
      <c r="G304" s="419">
        <v>162.5</v>
      </c>
      <c r="H304" s="385"/>
      <c r="I304" s="419">
        <v>162.5</v>
      </c>
    </row>
    <row r="305" spans="1:9">
      <c r="A305" s="408">
        <v>297</v>
      </c>
      <c r="B305" s="422">
        <v>41084</v>
      </c>
      <c r="C305" s="416" t="s">
        <v>1173</v>
      </c>
      <c r="D305" s="417" t="s">
        <v>1174</v>
      </c>
      <c r="E305" s="418" t="s">
        <v>583</v>
      </c>
      <c r="F305" s="419">
        <v>162.5</v>
      </c>
      <c r="G305" s="419">
        <v>162.5</v>
      </c>
      <c r="H305" s="385"/>
      <c r="I305" s="419">
        <v>162.5</v>
      </c>
    </row>
    <row r="306" spans="1:9">
      <c r="A306" s="401">
        <v>298</v>
      </c>
      <c r="B306" s="422">
        <v>41086</v>
      </c>
      <c r="C306" s="423" t="s">
        <v>1175</v>
      </c>
      <c r="D306" s="424" t="s">
        <v>1176</v>
      </c>
      <c r="E306" s="425" t="s">
        <v>583</v>
      </c>
      <c r="F306" s="426">
        <v>125</v>
      </c>
      <c r="G306" s="426">
        <v>125</v>
      </c>
      <c r="H306" s="427"/>
      <c r="I306" s="426">
        <v>125</v>
      </c>
    </row>
    <row r="307" spans="1:9">
      <c r="A307" s="401">
        <v>299</v>
      </c>
      <c r="B307" s="422">
        <v>41084</v>
      </c>
      <c r="C307" s="416" t="s">
        <v>1177</v>
      </c>
      <c r="D307" s="417" t="s">
        <v>1178</v>
      </c>
      <c r="E307" s="418" t="s">
        <v>583</v>
      </c>
      <c r="F307" s="419">
        <v>162.5</v>
      </c>
      <c r="G307" s="419">
        <v>162.5</v>
      </c>
      <c r="H307" s="385"/>
      <c r="I307" s="419">
        <v>162.5</v>
      </c>
    </row>
    <row r="308" spans="1:9">
      <c r="A308" s="401">
        <v>300</v>
      </c>
      <c r="B308" s="422">
        <v>41085</v>
      </c>
      <c r="C308" s="416" t="s">
        <v>1179</v>
      </c>
      <c r="D308" s="417" t="s">
        <v>1180</v>
      </c>
      <c r="E308" s="418" t="s">
        <v>583</v>
      </c>
      <c r="F308" s="419">
        <v>162.5</v>
      </c>
      <c r="G308" s="419">
        <v>162.5</v>
      </c>
      <c r="H308" s="385"/>
      <c r="I308" s="419">
        <v>162.5</v>
      </c>
    </row>
    <row r="309" spans="1:9">
      <c r="A309" s="401">
        <v>301</v>
      </c>
      <c r="B309" s="422">
        <v>41085</v>
      </c>
      <c r="C309" s="416" t="s">
        <v>1181</v>
      </c>
      <c r="D309" s="417" t="s">
        <v>1182</v>
      </c>
      <c r="E309" s="418" t="s">
        <v>583</v>
      </c>
      <c r="F309" s="419">
        <v>162.5</v>
      </c>
      <c r="G309" s="419">
        <v>162.5</v>
      </c>
      <c r="H309" s="385"/>
      <c r="I309" s="419">
        <v>162.5</v>
      </c>
    </row>
    <row r="310" spans="1:9">
      <c r="A310" s="401">
        <v>302</v>
      </c>
      <c r="B310" s="422">
        <v>41085</v>
      </c>
      <c r="C310" s="416" t="s">
        <v>1183</v>
      </c>
      <c r="D310" s="417" t="s">
        <v>1184</v>
      </c>
      <c r="E310" s="418" t="s">
        <v>583</v>
      </c>
      <c r="F310" s="419">
        <v>125</v>
      </c>
      <c r="G310" s="419">
        <v>125</v>
      </c>
      <c r="H310" s="385"/>
      <c r="I310" s="419">
        <v>125</v>
      </c>
    </row>
    <row r="311" spans="1:9">
      <c r="A311" s="401">
        <v>303</v>
      </c>
      <c r="B311" s="429">
        <v>41085</v>
      </c>
      <c r="C311" s="430" t="s">
        <v>808</v>
      </c>
      <c r="D311" s="424" t="s">
        <v>1185</v>
      </c>
      <c r="E311" s="425" t="s">
        <v>583</v>
      </c>
      <c r="F311" s="426">
        <v>162.5</v>
      </c>
      <c r="G311" s="426">
        <v>162.5</v>
      </c>
      <c r="H311" s="427"/>
      <c r="I311" s="426">
        <v>162.5</v>
      </c>
    </row>
    <row r="312" spans="1:9">
      <c r="A312" s="408">
        <v>304</v>
      </c>
      <c r="B312" s="422">
        <v>41085</v>
      </c>
      <c r="C312" s="416" t="s">
        <v>1186</v>
      </c>
      <c r="D312" s="417" t="s">
        <v>1187</v>
      </c>
      <c r="E312" s="418" t="s">
        <v>583</v>
      </c>
      <c r="F312" s="419">
        <v>100</v>
      </c>
      <c r="G312" s="419">
        <v>100</v>
      </c>
      <c r="H312" s="385"/>
      <c r="I312" s="419">
        <v>100</v>
      </c>
    </row>
    <row r="313" spans="1:9">
      <c r="A313" s="401">
        <v>305</v>
      </c>
      <c r="B313" s="422">
        <v>41085</v>
      </c>
      <c r="C313" s="416" t="s">
        <v>1188</v>
      </c>
      <c r="D313" s="417" t="s">
        <v>1189</v>
      </c>
      <c r="E313" s="418" t="s">
        <v>583</v>
      </c>
      <c r="F313" s="419">
        <v>100</v>
      </c>
      <c r="G313" s="419">
        <v>100</v>
      </c>
      <c r="H313" s="385"/>
      <c r="I313" s="419">
        <v>100</v>
      </c>
    </row>
    <row r="314" spans="1:9">
      <c r="A314" s="408">
        <v>306</v>
      </c>
      <c r="B314" s="422">
        <v>41084</v>
      </c>
      <c r="C314" s="423" t="s">
        <v>1190</v>
      </c>
      <c r="D314" s="424" t="s">
        <v>1191</v>
      </c>
      <c r="E314" s="425" t="s">
        <v>583</v>
      </c>
      <c r="F314" s="426">
        <v>162.5</v>
      </c>
      <c r="G314" s="426">
        <v>162.5</v>
      </c>
      <c r="H314" s="427"/>
      <c r="I314" s="426">
        <v>162.5</v>
      </c>
    </row>
    <row r="315" spans="1:9">
      <c r="A315" s="401">
        <v>307</v>
      </c>
      <c r="B315" s="422">
        <v>41084</v>
      </c>
      <c r="C315" s="416" t="s">
        <v>1192</v>
      </c>
      <c r="D315" s="417" t="s">
        <v>1193</v>
      </c>
      <c r="E315" s="418" t="s">
        <v>583</v>
      </c>
      <c r="F315" s="419">
        <v>162.5</v>
      </c>
      <c r="G315" s="419">
        <v>162.5</v>
      </c>
      <c r="H315" s="385"/>
      <c r="I315" s="419">
        <v>162.5</v>
      </c>
    </row>
    <row r="316" spans="1:9">
      <c r="A316" s="401">
        <v>308</v>
      </c>
      <c r="B316" s="422">
        <v>41085</v>
      </c>
      <c r="C316" s="416" t="s">
        <v>1194</v>
      </c>
      <c r="D316" s="417" t="s">
        <v>1195</v>
      </c>
      <c r="E316" s="418" t="s">
        <v>583</v>
      </c>
      <c r="F316" s="419">
        <v>100</v>
      </c>
      <c r="G316" s="419">
        <v>100</v>
      </c>
      <c r="H316" s="385"/>
      <c r="I316" s="419">
        <v>100</v>
      </c>
    </row>
    <row r="317" spans="1:9">
      <c r="A317" s="401">
        <v>309</v>
      </c>
      <c r="B317" s="422">
        <v>41085</v>
      </c>
      <c r="C317" s="423" t="s">
        <v>1196</v>
      </c>
      <c r="D317" s="424" t="s">
        <v>1197</v>
      </c>
      <c r="E317" s="425" t="s">
        <v>583</v>
      </c>
      <c r="F317" s="426">
        <v>162.5</v>
      </c>
      <c r="G317" s="426">
        <v>162.5</v>
      </c>
      <c r="H317" s="427"/>
      <c r="I317" s="426">
        <v>162.5</v>
      </c>
    </row>
    <row r="318" spans="1:9">
      <c r="A318" s="401">
        <v>310</v>
      </c>
      <c r="B318" s="422">
        <v>41085</v>
      </c>
      <c r="C318" s="416" t="s">
        <v>1198</v>
      </c>
      <c r="D318" s="417" t="s">
        <v>1199</v>
      </c>
      <c r="E318" s="418" t="s">
        <v>583</v>
      </c>
      <c r="F318" s="419">
        <v>162.5</v>
      </c>
      <c r="G318" s="419">
        <v>162.5</v>
      </c>
      <c r="H318" s="385"/>
      <c r="I318" s="419">
        <v>162.5</v>
      </c>
    </row>
    <row r="319" spans="1:9">
      <c r="A319" s="401">
        <v>311</v>
      </c>
      <c r="B319" s="422">
        <v>41085</v>
      </c>
      <c r="C319" s="416" t="s">
        <v>1200</v>
      </c>
      <c r="D319" s="417" t="s">
        <v>1201</v>
      </c>
      <c r="E319" s="418" t="s">
        <v>583</v>
      </c>
      <c r="F319" s="419">
        <v>125</v>
      </c>
      <c r="G319" s="419">
        <v>125</v>
      </c>
      <c r="H319" s="385"/>
      <c r="I319" s="419">
        <v>125</v>
      </c>
    </row>
    <row r="320" spans="1:9">
      <c r="A320" s="401">
        <v>312</v>
      </c>
      <c r="B320" s="422">
        <v>41084</v>
      </c>
      <c r="C320" s="423" t="s">
        <v>1202</v>
      </c>
      <c r="D320" s="424" t="s">
        <v>1203</v>
      </c>
      <c r="E320" s="425" t="s">
        <v>583</v>
      </c>
      <c r="F320" s="426">
        <v>162.5</v>
      </c>
      <c r="G320" s="426">
        <v>162.5</v>
      </c>
      <c r="H320" s="427"/>
      <c r="I320" s="426">
        <v>162.5</v>
      </c>
    </row>
    <row r="321" spans="1:9">
      <c r="A321" s="408">
        <v>313</v>
      </c>
      <c r="B321" s="422">
        <v>41084</v>
      </c>
      <c r="C321" s="416" t="s">
        <v>1204</v>
      </c>
      <c r="D321" s="417" t="s">
        <v>1205</v>
      </c>
      <c r="E321" s="418" t="s">
        <v>583</v>
      </c>
      <c r="F321" s="419">
        <v>162.5</v>
      </c>
      <c r="G321" s="419">
        <v>162.5</v>
      </c>
      <c r="H321" s="385"/>
      <c r="I321" s="419">
        <v>162.5</v>
      </c>
    </row>
    <row r="322" spans="1:9">
      <c r="A322" s="401">
        <v>314</v>
      </c>
      <c r="B322" s="422">
        <v>41085</v>
      </c>
      <c r="C322" s="416" t="s">
        <v>1206</v>
      </c>
      <c r="D322" s="417" t="s">
        <v>1207</v>
      </c>
      <c r="E322" s="418" t="s">
        <v>583</v>
      </c>
      <c r="F322" s="419">
        <v>162.5</v>
      </c>
      <c r="G322" s="419">
        <v>162.5</v>
      </c>
      <c r="H322" s="385"/>
      <c r="I322" s="419">
        <v>162.5</v>
      </c>
    </row>
    <row r="323" spans="1:9">
      <c r="A323" s="408">
        <v>315</v>
      </c>
      <c r="B323" s="422">
        <v>41084</v>
      </c>
      <c r="C323" s="416" t="s">
        <v>1208</v>
      </c>
      <c r="D323" s="417" t="s">
        <v>1209</v>
      </c>
      <c r="E323" s="418" t="s">
        <v>583</v>
      </c>
      <c r="F323" s="419">
        <v>100</v>
      </c>
      <c r="G323" s="419">
        <v>100</v>
      </c>
      <c r="H323" s="385"/>
      <c r="I323" s="419">
        <v>100</v>
      </c>
    </row>
    <row r="324" spans="1:9">
      <c r="A324" s="401">
        <v>316</v>
      </c>
      <c r="B324" s="422">
        <v>41084</v>
      </c>
      <c r="C324" s="416" t="s">
        <v>1210</v>
      </c>
      <c r="D324" s="417" t="s">
        <v>1211</v>
      </c>
      <c r="E324" s="418" t="s">
        <v>583</v>
      </c>
      <c r="F324" s="419">
        <v>162.5</v>
      </c>
      <c r="G324" s="419">
        <v>162.5</v>
      </c>
      <c r="H324" s="385"/>
      <c r="I324" s="419">
        <v>162.5</v>
      </c>
    </row>
    <row r="325" spans="1:9">
      <c r="A325" s="401">
        <v>317</v>
      </c>
      <c r="B325" s="422">
        <v>41084</v>
      </c>
      <c r="C325" s="416" t="s">
        <v>1212</v>
      </c>
      <c r="D325" s="417" t="s">
        <v>1213</v>
      </c>
      <c r="E325" s="418" t="s">
        <v>583</v>
      </c>
      <c r="F325" s="419">
        <v>125</v>
      </c>
      <c r="G325" s="419">
        <v>125</v>
      </c>
      <c r="H325" s="385"/>
      <c r="I325" s="419">
        <v>125</v>
      </c>
    </row>
    <row r="326" spans="1:9">
      <c r="A326" s="401">
        <v>318</v>
      </c>
      <c r="B326" s="422">
        <v>41084</v>
      </c>
      <c r="C326" s="416" t="s">
        <v>1214</v>
      </c>
      <c r="D326" s="417" t="s">
        <v>1215</v>
      </c>
      <c r="E326" s="418" t="s">
        <v>583</v>
      </c>
      <c r="F326" s="419">
        <v>162.5</v>
      </c>
      <c r="G326" s="419">
        <v>162.5</v>
      </c>
      <c r="H326" s="385"/>
      <c r="I326" s="419">
        <v>162.5</v>
      </c>
    </row>
    <row r="327" spans="1:9">
      <c r="A327" s="401">
        <v>319</v>
      </c>
      <c r="B327" s="422">
        <v>41084</v>
      </c>
      <c r="C327" s="416" t="s">
        <v>1216</v>
      </c>
      <c r="D327" s="417" t="s">
        <v>1217</v>
      </c>
      <c r="E327" s="418" t="s">
        <v>583</v>
      </c>
      <c r="F327" s="419">
        <v>125</v>
      </c>
      <c r="G327" s="419">
        <v>125</v>
      </c>
      <c r="H327" s="385"/>
      <c r="I327" s="419">
        <v>125</v>
      </c>
    </row>
    <row r="328" spans="1:9">
      <c r="A328" s="401">
        <v>320</v>
      </c>
      <c r="B328" s="422">
        <v>41084</v>
      </c>
      <c r="C328" s="416" t="s">
        <v>1218</v>
      </c>
      <c r="D328" s="417" t="s">
        <v>1219</v>
      </c>
      <c r="E328" s="418" t="s">
        <v>583</v>
      </c>
      <c r="F328" s="419">
        <v>162.5</v>
      </c>
      <c r="G328" s="419">
        <v>162.5</v>
      </c>
      <c r="H328" s="385"/>
      <c r="I328" s="419">
        <v>162.5</v>
      </c>
    </row>
    <row r="329" spans="1:9">
      <c r="A329" s="401">
        <v>321</v>
      </c>
      <c r="B329" s="422">
        <v>41084</v>
      </c>
      <c r="C329" s="416" t="s">
        <v>1220</v>
      </c>
      <c r="D329" s="417" t="s">
        <v>1221</v>
      </c>
      <c r="E329" s="418" t="s">
        <v>583</v>
      </c>
      <c r="F329" s="419">
        <v>162.5</v>
      </c>
      <c r="G329" s="419">
        <v>162.5</v>
      </c>
      <c r="H329" s="385"/>
      <c r="I329" s="419">
        <v>162.5</v>
      </c>
    </row>
    <row r="330" spans="1:9">
      <c r="A330" s="408">
        <v>322</v>
      </c>
      <c r="B330" s="422">
        <v>41084</v>
      </c>
      <c r="C330" s="416" t="s">
        <v>1222</v>
      </c>
      <c r="D330" s="417" t="s">
        <v>1223</v>
      </c>
      <c r="E330" s="418" t="s">
        <v>583</v>
      </c>
      <c r="F330" s="419">
        <v>125</v>
      </c>
      <c r="G330" s="419">
        <v>125</v>
      </c>
      <c r="H330" s="385"/>
      <c r="I330" s="419">
        <v>125</v>
      </c>
    </row>
    <row r="331" spans="1:9">
      <c r="A331" s="401">
        <v>323</v>
      </c>
      <c r="B331" s="422">
        <v>41082</v>
      </c>
      <c r="C331" s="416" t="s">
        <v>1224</v>
      </c>
      <c r="D331" s="417" t="s">
        <v>1225</v>
      </c>
      <c r="E331" s="418" t="s">
        <v>583</v>
      </c>
      <c r="F331" s="419">
        <v>162.5</v>
      </c>
      <c r="G331" s="419">
        <v>162.5</v>
      </c>
      <c r="H331" s="385"/>
      <c r="I331" s="419">
        <v>162.5</v>
      </c>
    </row>
    <row r="332" spans="1:9">
      <c r="A332" s="408">
        <v>324</v>
      </c>
      <c r="B332" s="422">
        <v>41084</v>
      </c>
      <c r="C332" s="416" t="s">
        <v>1226</v>
      </c>
      <c r="D332" s="417" t="s">
        <v>1227</v>
      </c>
      <c r="E332" s="418" t="s">
        <v>583</v>
      </c>
      <c r="F332" s="419">
        <v>162.5</v>
      </c>
      <c r="G332" s="419">
        <v>162.5</v>
      </c>
      <c r="H332" s="385"/>
      <c r="I332" s="419">
        <v>162.5</v>
      </c>
    </row>
    <row r="333" spans="1:9">
      <c r="A333" s="401">
        <v>325</v>
      </c>
      <c r="B333" s="422">
        <v>41086</v>
      </c>
      <c r="C333" s="416" t="s">
        <v>1228</v>
      </c>
      <c r="D333" s="417" t="s">
        <v>1229</v>
      </c>
      <c r="E333" s="418" t="s">
        <v>583</v>
      </c>
      <c r="F333" s="419">
        <v>162.5</v>
      </c>
      <c r="G333" s="419">
        <v>162.5</v>
      </c>
      <c r="H333" s="385"/>
      <c r="I333" s="419">
        <v>162.5</v>
      </c>
    </row>
    <row r="334" spans="1:9">
      <c r="A334" s="401">
        <v>326</v>
      </c>
      <c r="B334" s="422">
        <v>41082</v>
      </c>
      <c r="C334" s="416" t="s">
        <v>1230</v>
      </c>
      <c r="D334" s="417" t="s">
        <v>1231</v>
      </c>
      <c r="E334" s="418" t="s">
        <v>583</v>
      </c>
      <c r="F334" s="419">
        <v>162.5</v>
      </c>
      <c r="G334" s="419">
        <v>162.5</v>
      </c>
      <c r="H334" s="385"/>
      <c r="I334" s="419">
        <v>162.5</v>
      </c>
    </row>
    <row r="335" spans="1:9">
      <c r="A335" s="401">
        <v>327</v>
      </c>
      <c r="B335" s="422">
        <v>41084</v>
      </c>
      <c r="C335" s="416" t="s">
        <v>1232</v>
      </c>
      <c r="D335" s="417" t="s">
        <v>1233</v>
      </c>
      <c r="E335" s="418" t="s">
        <v>583</v>
      </c>
      <c r="F335" s="419">
        <v>125</v>
      </c>
      <c r="G335" s="419">
        <v>125</v>
      </c>
      <c r="H335" s="385"/>
      <c r="I335" s="419">
        <v>125</v>
      </c>
    </row>
    <row r="336" spans="1:9">
      <c r="A336" s="401">
        <v>328</v>
      </c>
      <c r="B336" s="422">
        <v>41084</v>
      </c>
      <c r="C336" s="416" t="s">
        <v>1234</v>
      </c>
      <c r="D336" s="417" t="s">
        <v>1235</v>
      </c>
      <c r="E336" s="418" t="s">
        <v>583</v>
      </c>
      <c r="F336" s="419">
        <v>162.5</v>
      </c>
      <c r="G336" s="419">
        <v>162.5</v>
      </c>
      <c r="H336" s="385"/>
      <c r="I336" s="419">
        <v>162.5</v>
      </c>
    </row>
    <row r="337" spans="1:9">
      <c r="A337" s="401">
        <v>329</v>
      </c>
      <c r="B337" s="422">
        <v>41084</v>
      </c>
      <c r="C337" s="416" t="s">
        <v>1236</v>
      </c>
      <c r="D337" s="417" t="s">
        <v>1237</v>
      </c>
      <c r="E337" s="418" t="s">
        <v>583</v>
      </c>
      <c r="F337" s="419">
        <v>162.5</v>
      </c>
      <c r="G337" s="419">
        <v>162.5</v>
      </c>
      <c r="H337" s="385"/>
      <c r="I337" s="419">
        <v>162.5</v>
      </c>
    </row>
    <row r="338" spans="1:9">
      <c r="A338" s="401">
        <v>330</v>
      </c>
      <c r="B338" s="422">
        <v>41084</v>
      </c>
      <c r="C338" s="416" t="s">
        <v>1238</v>
      </c>
      <c r="D338" s="417" t="s">
        <v>1239</v>
      </c>
      <c r="E338" s="418" t="s">
        <v>583</v>
      </c>
      <c r="F338" s="419">
        <v>125</v>
      </c>
      <c r="G338" s="419">
        <v>125</v>
      </c>
      <c r="H338" s="385"/>
      <c r="I338" s="419">
        <v>125</v>
      </c>
    </row>
    <row r="339" spans="1:9">
      <c r="A339" s="408">
        <v>331</v>
      </c>
      <c r="B339" s="422">
        <v>41082</v>
      </c>
      <c r="C339" s="416" t="s">
        <v>1240</v>
      </c>
      <c r="D339" s="417" t="s">
        <v>1241</v>
      </c>
      <c r="E339" s="418" t="s">
        <v>583</v>
      </c>
      <c r="F339" s="419">
        <v>100</v>
      </c>
      <c r="G339" s="419">
        <v>100</v>
      </c>
      <c r="H339" s="385"/>
      <c r="I339" s="419">
        <v>100</v>
      </c>
    </row>
    <row r="340" spans="1:9">
      <c r="A340" s="401">
        <v>332</v>
      </c>
      <c r="B340" s="422">
        <v>41082</v>
      </c>
      <c r="C340" s="423" t="s">
        <v>1242</v>
      </c>
      <c r="D340" s="424" t="s">
        <v>1243</v>
      </c>
      <c r="E340" s="425" t="s">
        <v>583</v>
      </c>
      <c r="F340" s="426">
        <v>162.5</v>
      </c>
      <c r="G340" s="426">
        <v>162.5</v>
      </c>
      <c r="H340" s="427"/>
      <c r="I340" s="426">
        <v>162.5</v>
      </c>
    </row>
    <row r="341" spans="1:9">
      <c r="A341" s="408">
        <v>333</v>
      </c>
      <c r="B341" s="422">
        <v>41085</v>
      </c>
      <c r="C341" s="423" t="s">
        <v>1242</v>
      </c>
      <c r="D341" s="424" t="s">
        <v>1244</v>
      </c>
      <c r="E341" s="425" t="s">
        <v>583</v>
      </c>
      <c r="F341" s="426">
        <v>125</v>
      </c>
      <c r="G341" s="426">
        <v>125</v>
      </c>
      <c r="H341" s="427"/>
      <c r="I341" s="426">
        <v>125</v>
      </c>
    </row>
    <row r="342" spans="1:9">
      <c r="A342" s="401">
        <v>334</v>
      </c>
      <c r="B342" s="422">
        <v>41085</v>
      </c>
      <c r="C342" s="416" t="s">
        <v>1245</v>
      </c>
      <c r="D342" s="417" t="s">
        <v>1246</v>
      </c>
      <c r="E342" s="418" t="s">
        <v>583</v>
      </c>
      <c r="F342" s="419">
        <v>125</v>
      </c>
      <c r="G342" s="419">
        <v>125</v>
      </c>
      <c r="H342" s="385"/>
      <c r="I342" s="419">
        <v>125</v>
      </c>
    </row>
    <row r="343" spans="1:9">
      <c r="A343" s="401">
        <v>335</v>
      </c>
      <c r="B343" s="422">
        <v>41085</v>
      </c>
      <c r="C343" s="416" t="s">
        <v>1247</v>
      </c>
      <c r="D343" s="417" t="s">
        <v>1248</v>
      </c>
      <c r="E343" s="418" t="s">
        <v>583</v>
      </c>
      <c r="F343" s="419">
        <v>162.5</v>
      </c>
      <c r="G343" s="419">
        <v>162.5</v>
      </c>
      <c r="H343" s="385"/>
      <c r="I343" s="419">
        <v>162.5</v>
      </c>
    </row>
    <row r="344" spans="1:9">
      <c r="A344" s="401">
        <v>336</v>
      </c>
      <c r="B344" s="422">
        <v>41085</v>
      </c>
      <c r="C344" s="416" t="s">
        <v>1249</v>
      </c>
      <c r="D344" s="417" t="s">
        <v>1250</v>
      </c>
      <c r="E344" s="418" t="s">
        <v>583</v>
      </c>
      <c r="F344" s="419">
        <v>162.5</v>
      </c>
      <c r="G344" s="419">
        <v>162.5</v>
      </c>
      <c r="H344" s="385"/>
      <c r="I344" s="419">
        <v>162.5</v>
      </c>
    </row>
    <row r="345" spans="1:9">
      <c r="A345" s="401">
        <v>337</v>
      </c>
      <c r="B345" s="415">
        <v>41083</v>
      </c>
      <c r="C345" s="431" t="s">
        <v>1251</v>
      </c>
      <c r="D345" s="417" t="s">
        <v>1252</v>
      </c>
      <c r="E345" s="432" t="s">
        <v>583</v>
      </c>
      <c r="F345" s="433">
        <v>162.5</v>
      </c>
      <c r="G345" s="433">
        <v>162.5</v>
      </c>
      <c r="H345" s="385"/>
      <c r="I345" s="433">
        <v>162.5</v>
      </c>
    </row>
    <row r="346" spans="1:9">
      <c r="A346" s="401">
        <v>338</v>
      </c>
      <c r="B346" s="415">
        <v>41083</v>
      </c>
      <c r="C346" s="431" t="s">
        <v>1253</v>
      </c>
      <c r="D346" s="417" t="s">
        <v>1254</v>
      </c>
      <c r="E346" s="432" t="s">
        <v>583</v>
      </c>
      <c r="F346" s="433">
        <v>162.5</v>
      </c>
      <c r="G346" s="433">
        <v>162.5</v>
      </c>
      <c r="H346" s="385"/>
      <c r="I346" s="433">
        <v>162.5</v>
      </c>
    </row>
    <row r="347" spans="1:9">
      <c r="A347" s="401">
        <v>339</v>
      </c>
      <c r="B347" s="415">
        <v>41083</v>
      </c>
      <c r="C347" s="431" t="s">
        <v>1255</v>
      </c>
      <c r="D347" s="417" t="s">
        <v>1256</v>
      </c>
      <c r="E347" s="432" t="s">
        <v>583</v>
      </c>
      <c r="F347" s="433">
        <v>125</v>
      </c>
      <c r="G347" s="433">
        <v>125</v>
      </c>
      <c r="H347" s="385"/>
      <c r="I347" s="433">
        <v>125</v>
      </c>
    </row>
    <row r="348" spans="1:9">
      <c r="A348" s="408">
        <v>340</v>
      </c>
      <c r="B348" s="415">
        <v>41083</v>
      </c>
      <c r="C348" s="431" t="s">
        <v>1257</v>
      </c>
      <c r="D348" s="417" t="s">
        <v>1258</v>
      </c>
      <c r="E348" s="432" t="s">
        <v>583</v>
      </c>
      <c r="F348" s="433">
        <v>125</v>
      </c>
      <c r="G348" s="433">
        <v>125</v>
      </c>
      <c r="H348" s="385"/>
      <c r="I348" s="433">
        <v>125</v>
      </c>
    </row>
    <row r="349" spans="1:9">
      <c r="A349" s="401">
        <v>341</v>
      </c>
      <c r="B349" s="415">
        <v>41083</v>
      </c>
      <c r="C349" s="431" t="s">
        <v>1259</v>
      </c>
      <c r="D349" s="417" t="s">
        <v>1260</v>
      </c>
      <c r="E349" s="432" t="s">
        <v>583</v>
      </c>
      <c r="F349" s="433">
        <v>100</v>
      </c>
      <c r="G349" s="433">
        <v>100</v>
      </c>
      <c r="H349" s="385"/>
      <c r="I349" s="433">
        <v>100</v>
      </c>
    </row>
    <row r="350" spans="1:9">
      <c r="A350" s="408">
        <v>342</v>
      </c>
      <c r="B350" s="415">
        <v>41083</v>
      </c>
      <c r="C350" s="431" t="s">
        <v>1261</v>
      </c>
      <c r="D350" s="417" t="s">
        <v>1262</v>
      </c>
      <c r="E350" s="432" t="s">
        <v>583</v>
      </c>
      <c r="F350" s="433">
        <v>100</v>
      </c>
      <c r="G350" s="433">
        <v>100</v>
      </c>
      <c r="H350" s="385"/>
      <c r="I350" s="433">
        <v>100</v>
      </c>
    </row>
    <row r="351" spans="1:9">
      <c r="A351" s="401">
        <v>343</v>
      </c>
      <c r="B351" s="415">
        <v>41083</v>
      </c>
      <c r="C351" s="431" t="s">
        <v>1263</v>
      </c>
      <c r="D351" s="417" t="s">
        <v>1264</v>
      </c>
      <c r="E351" s="432" t="s">
        <v>583</v>
      </c>
      <c r="F351" s="433">
        <v>100</v>
      </c>
      <c r="G351" s="433">
        <v>100</v>
      </c>
      <c r="H351" s="385"/>
      <c r="I351" s="433">
        <v>100</v>
      </c>
    </row>
    <row r="352" spans="1:9">
      <c r="A352" s="401">
        <v>344</v>
      </c>
      <c r="B352" s="415">
        <v>41083</v>
      </c>
      <c r="C352" s="431" t="s">
        <v>1265</v>
      </c>
      <c r="D352" s="417" t="s">
        <v>1266</v>
      </c>
      <c r="E352" s="432" t="s">
        <v>583</v>
      </c>
      <c r="F352" s="433">
        <v>162.5</v>
      </c>
      <c r="G352" s="433">
        <v>162.5</v>
      </c>
      <c r="H352" s="385"/>
      <c r="I352" s="433">
        <v>162.5</v>
      </c>
    </row>
    <row r="353" spans="1:9">
      <c r="A353" s="401">
        <v>345</v>
      </c>
      <c r="B353" s="415">
        <v>41083</v>
      </c>
      <c r="C353" s="431" t="s">
        <v>1267</v>
      </c>
      <c r="D353" s="417" t="s">
        <v>1268</v>
      </c>
      <c r="E353" s="432" t="s">
        <v>583</v>
      </c>
      <c r="F353" s="433">
        <v>162.5</v>
      </c>
      <c r="G353" s="433">
        <v>162.5</v>
      </c>
      <c r="H353" s="385"/>
      <c r="I353" s="433">
        <v>162.5</v>
      </c>
    </row>
    <row r="354" spans="1:9">
      <c r="A354" s="401">
        <v>346</v>
      </c>
      <c r="B354" s="422">
        <v>41083</v>
      </c>
      <c r="C354" s="434" t="s">
        <v>1269</v>
      </c>
      <c r="D354" s="424" t="s">
        <v>1270</v>
      </c>
      <c r="E354" s="432" t="s">
        <v>583</v>
      </c>
      <c r="F354" s="433">
        <v>125</v>
      </c>
      <c r="G354" s="433">
        <v>125</v>
      </c>
      <c r="H354" s="427"/>
      <c r="I354" s="433">
        <v>125</v>
      </c>
    </row>
    <row r="355" spans="1:9">
      <c r="A355" s="401">
        <v>347</v>
      </c>
      <c r="B355" s="415">
        <v>41085</v>
      </c>
      <c r="C355" s="431" t="s">
        <v>1271</v>
      </c>
      <c r="D355" s="417" t="s">
        <v>1272</v>
      </c>
      <c r="E355" s="432" t="s">
        <v>583</v>
      </c>
      <c r="F355" s="433">
        <v>162.5</v>
      </c>
      <c r="G355" s="433">
        <v>162.5</v>
      </c>
      <c r="H355" s="385"/>
      <c r="I355" s="433">
        <v>162.5</v>
      </c>
    </row>
    <row r="356" spans="1:9">
      <c r="A356" s="401">
        <v>348</v>
      </c>
      <c r="B356" s="415">
        <v>41086</v>
      </c>
      <c r="C356" s="431" t="s">
        <v>1273</v>
      </c>
      <c r="D356" s="417" t="s">
        <v>1274</v>
      </c>
      <c r="E356" s="432" t="s">
        <v>583</v>
      </c>
      <c r="F356" s="433">
        <v>125</v>
      </c>
      <c r="G356" s="433">
        <v>125</v>
      </c>
      <c r="H356" s="385"/>
      <c r="I356" s="433">
        <v>125</v>
      </c>
    </row>
    <row r="357" spans="1:9">
      <c r="A357" s="408">
        <v>349</v>
      </c>
      <c r="B357" s="415">
        <v>41083</v>
      </c>
      <c r="C357" s="431" t="s">
        <v>1275</v>
      </c>
      <c r="D357" s="417" t="s">
        <v>1276</v>
      </c>
      <c r="E357" s="432" t="s">
        <v>583</v>
      </c>
      <c r="F357" s="433">
        <v>162.5</v>
      </c>
      <c r="G357" s="433">
        <v>162.5</v>
      </c>
      <c r="H357" s="385"/>
      <c r="I357" s="433">
        <v>162.5</v>
      </c>
    </row>
    <row r="358" spans="1:9">
      <c r="A358" s="401">
        <v>350</v>
      </c>
      <c r="B358" s="415">
        <v>41083</v>
      </c>
      <c r="C358" s="431" t="s">
        <v>1277</v>
      </c>
      <c r="D358" s="417" t="s">
        <v>1278</v>
      </c>
      <c r="E358" s="432" t="s">
        <v>583</v>
      </c>
      <c r="F358" s="433">
        <v>162.5</v>
      </c>
      <c r="G358" s="433">
        <v>162.5</v>
      </c>
      <c r="H358" s="385"/>
      <c r="I358" s="433">
        <v>162.5</v>
      </c>
    </row>
    <row r="359" spans="1:9">
      <c r="A359" s="408">
        <v>351</v>
      </c>
      <c r="B359" s="415">
        <v>41085</v>
      </c>
      <c r="C359" s="416" t="s">
        <v>1279</v>
      </c>
      <c r="D359" s="417" t="s">
        <v>1280</v>
      </c>
      <c r="E359" s="432" t="s">
        <v>583</v>
      </c>
      <c r="F359" s="433">
        <v>162.5</v>
      </c>
      <c r="G359" s="433">
        <v>162.5</v>
      </c>
      <c r="H359" s="385"/>
      <c r="I359" s="433">
        <v>162.5</v>
      </c>
    </row>
    <row r="360" spans="1:9">
      <c r="A360" s="401">
        <v>352</v>
      </c>
      <c r="B360" s="415">
        <v>41086</v>
      </c>
      <c r="C360" s="416" t="s">
        <v>1281</v>
      </c>
      <c r="D360" s="417" t="s">
        <v>1282</v>
      </c>
      <c r="E360" s="432" t="s">
        <v>583</v>
      </c>
      <c r="F360" s="433">
        <v>100</v>
      </c>
      <c r="G360" s="433">
        <v>100</v>
      </c>
      <c r="H360" s="385"/>
      <c r="I360" s="433">
        <v>100</v>
      </c>
    </row>
    <row r="361" spans="1:9">
      <c r="A361" s="401">
        <v>353</v>
      </c>
      <c r="B361" s="415">
        <v>41086</v>
      </c>
      <c r="C361" s="416" t="s">
        <v>1283</v>
      </c>
      <c r="D361" s="417" t="s">
        <v>1284</v>
      </c>
      <c r="E361" s="432" t="s">
        <v>583</v>
      </c>
      <c r="F361" s="433">
        <v>100</v>
      </c>
      <c r="G361" s="433">
        <v>100</v>
      </c>
      <c r="H361" s="385"/>
      <c r="I361" s="433">
        <v>100</v>
      </c>
    </row>
    <row r="362" spans="1:9">
      <c r="A362" s="401">
        <v>354</v>
      </c>
      <c r="B362" s="415">
        <v>41084</v>
      </c>
      <c r="C362" s="416" t="s">
        <v>1285</v>
      </c>
      <c r="D362" s="417" t="s">
        <v>1286</v>
      </c>
      <c r="E362" s="432" t="s">
        <v>583</v>
      </c>
      <c r="F362" s="433">
        <v>162.5</v>
      </c>
      <c r="G362" s="433">
        <v>162.5</v>
      </c>
      <c r="H362" s="385"/>
      <c r="I362" s="433">
        <v>162.5</v>
      </c>
    </row>
    <row r="363" spans="1:9">
      <c r="A363" s="401">
        <v>355</v>
      </c>
      <c r="B363" s="415">
        <v>41084</v>
      </c>
      <c r="C363" s="416" t="s">
        <v>1287</v>
      </c>
      <c r="D363" s="417" t="s">
        <v>1288</v>
      </c>
      <c r="E363" s="432" t="s">
        <v>583</v>
      </c>
      <c r="F363" s="433">
        <v>162.5</v>
      </c>
      <c r="G363" s="433">
        <v>162.5</v>
      </c>
      <c r="H363" s="385"/>
      <c r="I363" s="433">
        <v>162.5</v>
      </c>
    </row>
    <row r="364" spans="1:9">
      <c r="A364" s="401">
        <v>356</v>
      </c>
      <c r="B364" s="415">
        <v>41086</v>
      </c>
      <c r="C364" s="416" t="s">
        <v>1289</v>
      </c>
      <c r="D364" s="417" t="s">
        <v>1290</v>
      </c>
      <c r="E364" s="432" t="s">
        <v>583</v>
      </c>
      <c r="F364" s="433">
        <v>125</v>
      </c>
      <c r="G364" s="433">
        <v>125</v>
      </c>
      <c r="H364" s="385"/>
      <c r="I364" s="433">
        <v>125</v>
      </c>
    </row>
    <row r="365" spans="1:9">
      <c r="A365" s="401">
        <v>357</v>
      </c>
      <c r="B365" s="415">
        <v>41086</v>
      </c>
      <c r="C365" s="416" t="s">
        <v>1291</v>
      </c>
      <c r="D365" s="417" t="s">
        <v>1292</v>
      </c>
      <c r="E365" s="432" t="s">
        <v>583</v>
      </c>
      <c r="F365" s="433">
        <v>125</v>
      </c>
      <c r="G365" s="433">
        <v>125</v>
      </c>
      <c r="H365" s="385"/>
      <c r="I365" s="433">
        <v>125</v>
      </c>
    </row>
    <row r="366" spans="1:9">
      <c r="A366" s="408">
        <v>358</v>
      </c>
      <c r="B366" s="415">
        <v>41085</v>
      </c>
      <c r="C366" s="416" t="s">
        <v>1293</v>
      </c>
      <c r="D366" s="417" t="s">
        <v>1294</v>
      </c>
      <c r="E366" s="432" t="s">
        <v>583</v>
      </c>
      <c r="F366" s="433">
        <v>100</v>
      </c>
      <c r="G366" s="433">
        <v>100</v>
      </c>
      <c r="H366" s="385"/>
      <c r="I366" s="433">
        <v>100</v>
      </c>
    </row>
    <row r="367" spans="1:9">
      <c r="A367" s="401">
        <v>359</v>
      </c>
      <c r="B367" s="415">
        <v>41085</v>
      </c>
      <c r="C367" s="416" t="s">
        <v>1295</v>
      </c>
      <c r="D367" s="417" t="s">
        <v>1296</v>
      </c>
      <c r="E367" s="432" t="s">
        <v>583</v>
      </c>
      <c r="F367" s="433">
        <v>125</v>
      </c>
      <c r="G367" s="433">
        <v>125</v>
      </c>
      <c r="H367" s="385"/>
      <c r="I367" s="433">
        <v>125</v>
      </c>
    </row>
    <row r="368" spans="1:9">
      <c r="A368" s="408">
        <v>360</v>
      </c>
      <c r="B368" s="415">
        <v>41085</v>
      </c>
      <c r="C368" s="416" t="s">
        <v>1297</v>
      </c>
      <c r="D368" s="417" t="s">
        <v>1298</v>
      </c>
      <c r="E368" s="432" t="s">
        <v>583</v>
      </c>
      <c r="F368" s="433">
        <v>100</v>
      </c>
      <c r="G368" s="433">
        <v>100</v>
      </c>
      <c r="H368" s="385"/>
      <c r="I368" s="433">
        <v>100</v>
      </c>
    </row>
    <row r="369" spans="1:9">
      <c r="A369" s="401">
        <v>361</v>
      </c>
      <c r="B369" s="415">
        <v>41085</v>
      </c>
      <c r="C369" s="416" t="s">
        <v>1299</v>
      </c>
      <c r="D369" s="417" t="s">
        <v>1300</v>
      </c>
      <c r="E369" s="432" t="s">
        <v>583</v>
      </c>
      <c r="F369" s="433">
        <v>162.5</v>
      </c>
      <c r="G369" s="433">
        <v>162.5</v>
      </c>
      <c r="H369" s="385"/>
      <c r="I369" s="433">
        <v>162.5</v>
      </c>
    </row>
    <row r="370" spans="1:9">
      <c r="A370" s="401">
        <v>362</v>
      </c>
      <c r="B370" s="415">
        <v>41087</v>
      </c>
      <c r="C370" s="416" t="s">
        <v>1301</v>
      </c>
      <c r="D370" s="417" t="s">
        <v>1302</v>
      </c>
      <c r="E370" s="432" t="s">
        <v>583</v>
      </c>
      <c r="F370" s="433">
        <v>125</v>
      </c>
      <c r="G370" s="433">
        <v>125</v>
      </c>
      <c r="H370" s="385"/>
      <c r="I370" s="433">
        <v>125</v>
      </c>
    </row>
    <row r="371" spans="1:9">
      <c r="A371" s="401">
        <v>363</v>
      </c>
      <c r="B371" s="415">
        <v>41086</v>
      </c>
      <c r="C371" s="416" t="s">
        <v>1303</v>
      </c>
      <c r="D371" s="417" t="s">
        <v>1304</v>
      </c>
      <c r="E371" s="432" t="s">
        <v>583</v>
      </c>
      <c r="F371" s="433">
        <v>125</v>
      </c>
      <c r="G371" s="433">
        <v>125</v>
      </c>
      <c r="H371" s="385"/>
      <c r="I371" s="433">
        <v>125</v>
      </c>
    </row>
    <row r="372" spans="1:9">
      <c r="A372" s="401">
        <v>364</v>
      </c>
      <c r="B372" s="415">
        <v>41085</v>
      </c>
      <c r="C372" s="416" t="s">
        <v>1305</v>
      </c>
      <c r="D372" s="417" t="s">
        <v>1306</v>
      </c>
      <c r="E372" s="432" t="s">
        <v>583</v>
      </c>
      <c r="F372" s="433">
        <v>125</v>
      </c>
      <c r="G372" s="433">
        <v>125</v>
      </c>
      <c r="H372" s="385"/>
      <c r="I372" s="433">
        <v>125</v>
      </c>
    </row>
    <row r="373" spans="1:9">
      <c r="A373" s="401">
        <v>365</v>
      </c>
      <c r="B373" s="415">
        <v>41085</v>
      </c>
      <c r="C373" s="416" t="s">
        <v>1307</v>
      </c>
      <c r="D373" s="417" t="s">
        <v>1308</v>
      </c>
      <c r="E373" s="432" t="s">
        <v>583</v>
      </c>
      <c r="F373" s="433">
        <v>162.5</v>
      </c>
      <c r="G373" s="433">
        <v>162.5</v>
      </c>
      <c r="H373" s="385"/>
      <c r="I373" s="433">
        <v>162.5</v>
      </c>
    </row>
    <row r="374" spans="1:9">
      <c r="A374" s="401">
        <v>366</v>
      </c>
      <c r="B374" s="415">
        <v>41085</v>
      </c>
      <c r="C374" s="416" t="s">
        <v>1309</v>
      </c>
      <c r="D374" s="417" t="s">
        <v>1310</v>
      </c>
      <c r="E374" s="432" t="s">
        <v>583</v>
      </c>
      <c r="F374" s="433">
        <v>125</v>
      </c>
      <c r="G374" s="433">
        <v>125</v>
      </c>
      <c r="H374" s="385"/>
      <c r="I374" s="433">
        <v>125</v>
      </c>
    </row>
    <row r="375" spans="1:9">
      <c r="A375" s="408">
        <v>367</v>
      </c>
      <c r="B375" s="415">
        <v>41085</v>
      </c>
      <c r="C375" s="416" t="s">
        <v>1311</v>
      </c>
      <c r="D375" s="417" t="s">
        <v>1312</v>
      </c>
      <c r="E375" s="432" t="s">
        <v>583</v>
      </c>
      <c r="F375" s="433">
        <v>125</v>
      </c>
      <c r="G375" s="433">
        <v>125</v>
      </c>
      <c r="H375" s="385"/>
      <c r="I375" s="433">
        <v>125</v>
      </c>
    </row>
    <row r="376" spans="1:9">
      <c r="A376" s="401">
        <v>368</v>
      </c>
      <c r="B376" s="415">
        <v>41085</v>
      </c>
      <c r="C376" s="416" t="s">
        <v>1313</v>
      </c>
      <c r="D376" s="417" t="s">
        <v>1314</v>
      </c>
      <c r="E376" s="432" t="s">
        <v>583</v>
      </c>
      <c r="F376" s="433">
        <v>100</v>
      </c>
      <c r="G376" s="433">
        <v>100</v>
      </c>
      <c r="H376" s="385"/>
      <c r="I376" s="433">
        <v>100</v>
      </c>
    </row>
    <row r="377" spans="1:9">
      <c r="A377" s="408">
        <v>369</v>
      </c>
      <c r="B377" s="415">
        <v>41085</v>
      </c>
      <c r="C377" s="416" t="s">
        <v>1315</v>
      </c>
      <c r="D377" s="417" t="s">
        <v>1316</v>
      </c>
      <c r="E377" s="432" t="s">
        <v>583</v>
      </c>
      <c r="F377" s="433">
        <v>125</v>
      </c>
      <c r="G377" s="433">
        <v>125</v>
      </c>
      <c r="H377" s="385"/>
      <c r="I377" s="433">
        <v>125</v>
      </c>
    </row>
    <row r="378" spans="1:9">
      <c r="A378" s="401">
        <v>370</v>
      </c>
      <c r="B378" s="415">
        <v>41085</v>
      </c>
      <c r="C378" s="416" t="s">
        <v>1317</v>
      </c>
      <c r="D378" s="417" t="s">
        <v>1318</v>
      </c>
      <c r="E378" s="432" t="s">
        <v>583</v>
      </c>
      <c r="F378" s="433">
        <v>100</v>
      </c>
      <c r="G378" s="433">
        <v>100</v>
      </c>
      <c r="H378" s="385"/>
      <c r="I378" s="433">
        <v>100</v>
      </c>
    </row>
    <row r="379" spans="1:9">
      <c r="A379" s="401">
        <v>371</v>
      </c>
      <c r="B379" s="415">
        <v>41084</v>
      </c>
      <c r="C379" s="416" t="s">
        <v>1319</v>
      </c>
      <c r="D379" s="417" t="s">
        <v>1320</v>
      </c>
      <c r="E379" s="432" t="s">
        <v>583</v>
      </c>
      <c r="F379" s="433">
        <v>162.5</v>
      </c>
      <c r="G379" s="433">
        <v>162.5</v>
      </c>
      <c r="H379" s="385"/>
      <c r="I379" s="433">
        <v>162.5</v>
      </c>
    </row>
    <row r="380" spans="1:9">
      <c r="A380" s="401">
        <v>372</v>
      </c>
      <c r="B380" s="415">
        <v>41084</v>
      </c>
      <c r="C380" s="416" t="s">
        <v>1321</v>
      </c>
      <c r="D380" s="417" t="s">
        <v>1322</v>
      </c>
      <c r="E380" s="432" t="s">
        <v>583</v>
      </c>
      <c r="F380" s="433">
        <v>162.5</v>
      </c>
      <c r="G380" s="433">
        <v>162.5</v>
      </c>
      <c r="H380" s="385"/>
      <c r="I380" s="433">
        <v>162.5</v>
      </c>
    </row>
    <row r="381" spans="1:9">
      <c r="A381" s="401">
        <v>373</v>
      </c>
      <c r="B381" s="415">
        <v>41084</v>
      </c>
      <c r="C381" s="416" t="s">
        <v>1323</v>
      </c>
      <c r="D381" s="417" t="s">
        <v>1324</v>
      </c>
      <c r="E381" s="432" t="s">
        <v>583</v>
      </c>
      <c r="F381" s="433">
        <v>162.5</v>
      </c>
      <c r="G381" s="433">
        <v>162.5</v>
      </c>
      <c r="H381" s="385"/>
      <c r="I381" s="433">
        <v>162.5</v>
      </c>
    </row>
    <row r="382" spans="1:9">
      <c r="A382" s="401">
        <v>374</v>
      </c>
      <c r="B382" s="415">
        <v>41086</v>
      </c>
      <c r="C382" s="416" t="s">
        <v>1325</v>
      </c>
      <c r="D382" s="417" t="s">
        <v>1326</v>
      </c>
      <c r="E382" s="432" t="s">
        <v>583</v>
      </c>
      <c r="F382" s="433">
        <v>100</v>
      </c>
      <c r="G382" s="433">
        <v>100</v>
      </c>
      <c r="H382" s="385"/>
      <c r="I382" s="433">
        <v>100</v>
      </c>
    </row>
    <row r="383" spans="1:9">
      <c r="A383" s="401">
        <v>375</v>
      </c>
      <c r="B383" s="415">
        <v>41086</v>
      </c>
      <c r="C383" s="416" t="s">
        <v>1327</v>
      </c>
      <c r="D383" s="417" t="s">
        <v>1328</v>
      </c>
      <c r="E383" s="432" t="s">
        <v>583</v>
      </c>
      <c r="F383" s="433">
        <v>162.5</v>
      </c>
      <c r="G383" s="433">
        <v>162.5</v>
      </c>
      <c r="H383" s="385"/>
      <c r="I383" s="433">
        <v>162.5</v>
      </c>
    </row>
    <row r="384" spans="1:9">
      <c r="A384" s="408">
        <v>376</v>
      </c>
      <c r="B384" s="415">
        <v>41084</v>
      </c>
      <c r="C384" s="416" t="s">
        <v>1329</v>
      </c>
      <c r="D384" s="417" t="s">
        <v>1330</v>
      </c>
      <c r="E384" s="432" t="s">
        <v>583</v>
      </c>
      <c r="F384" s="433">
        <v>162.5</v>
      </c>
      <c r="G384" s="433">
        <v>162.5</v>
      </c>
      <c r="H384" s="385"/>
      <c r="I384" s="433">
        <v>162.5</v>
      </c>
    </row>
    <row r="385" spans="1:9">
      <c r="A385" s="401">
        <v>377</v>
      </c>
      <c r="B385" s="415">
        <v>41084</v>
      </c>
      <c r="C385" s="416" t="s">
        <v>1331</v>
      </c>
      <c r="D385" s="417" t="s">
        <v>1332</v>
      </c>
      <c r="E385" s="432" t="s">
        <v>583</v>
      </c>
      <c r="F385" s="433">
        <v>162.5</v>
      </c>
      <c r="G385" s="433">
        <v>162.5</v>
      </c>
      <c r="H385" s="385"/>
      <c r="I385" s="433">
        <v>162.5</v>
      </c>
    </row>
    <row r="386" spans="1:9">
      <c r="A386" s="408">
        <v>378</v>
      </c>
      <c r="B386" s="415">
        <v>41086</v>
      </c>
      <c r="C386" s="416" t="s">
        <v>1333</v>
      </c>
      <c r="D386" s="417" t="s">
        <v>1334</v>
      </c>
      <c r="E386" s="432" t="s">
        <v>583</v>
      </c>
      <c r="F386" s="433">
        <v>100</v>
      </c>
      <c r="G386" s="433">
        <v>100</v>
      </c>
      <c r="H386" s="385"/>
      <c r="I386" s="433">
        <v>100</v>
      </c>
    </row>
    <row r="387" spans="1:9">
      <c r="A387" s="401">
        <v>379</v>
      </c>
      <c r="B387" s="415">
        <v>41086</v>
      </c>
      <c r="C387" s="416" t="s">
        <v>1335</v>
      </c>
      <c r="D387" s="417" t="s">
        <v>1336</v>
      </c>
      <c r="E387" s="432" t="s">
        <v>583</v>
      </c>
      <c r="F387" s="433">
        <v>125</v>
      </c>
      <c r="G387" s="433">
        <v>125</v>
      </c>
      <c r="H387" s="385"/>
      <c r="I387" s="433">
        <v>125</v>
      </c>
    </row>
    <row r="388" spans="1:9">
      <c r="A388" s="401">
        <v>380</v>
      </c>
      <c r="B388" s="415">
        <v>41085</v>
      </c>
      <c r="C388" s="416" t="s">
        <v>1337</v>
      </c>
      <c r="D388" s="417" t="s">
        <v>1338</v>
      </c>
      <c r="E388" s="432" t="s">
        <v>583</v>
      </c>
      <c r="F388" s="433">
        <v>125</v>
      </c>
      <c r="G388" s="433">
        <v>125</v>
      </c>
      <c r="H388" s="385"/>
      <c r="I388" s="433">
        <v>125</v>
      </c>
    </row>
    <row r="389" spans="1:9">
      <c r="A389" s="401">
        <v>381</v>
      </c>
      <c r="B389" s="415">
        <v>41086</v>
      </c>
      <c r="C389" s="416" t="s">
        <v>1339</v>
      </c>
      <c r="D389" s="417" t="s">
        <v>1340</v>
      </c>
      <c r="E389" s="432" t="s">
        <v>583</v>
      </c>
      <c r="F389" s="433">
        <v>100</v>
      </c>
      <c r="G389" s="433">
        <v>100</v>
      </c>
      <c r="H389" s="385"/>
      <c r="I389" s="433">
        <v>100</v>
      </c>
    </row>
    <row r="390" spans="1:9">
      <c r="A390" s="401">
        <v>382</v>
      </c>
      <c r="B390" s="415">
        <v>41086</v>
      </c>
      <c r="C390" s="416" t="s">
        <v>1341</v>
      </c>
      <c r="D390" s="417" t="s">
        <v>1342</v>
      </c>
      <c r="E390" s="432" t="s">
        <v>583</v>
      </c>
      <c r="F390" s="433">
        <v>100</v>
      </c>
      <c r="G390" s="433">
        <v>100</v>
      </c>
      <c r="H390" s="385"/>
      <c r="I390" s="433">
        <v>100</v>
      </c>
    </row>
    <row r="391" spans="1:9">
      <c r="A391" s="401">
        <v>383</v>
      </c>
      <c r="B391" s="415">
        <v>41085</v>
      </c>
      <c r="C391" s="416" t="s">
        <v>1343</v>
      </c>
      <c r="D391" s="417" t="s">
        <v>1344</v>
      </c>
      <c r="E391" s="432" t="s">
        <v>583</v>
      </c>
      <c r="F391" s="433">
        <v>162.5</v>
      </c>
      <c r="G391" s="433">
        <v>162.5</v>
      </c>
      <c r="H391" s="385"/>
      <c r="I391" s="433">
        <v>162.5</v>
      </c>
    </row>
    <row r="392" spans="1:9">
      <c r="A392" s="401">
        <v>384</v>
      </c>
      <c r="B392" s="415">
        <v>41087</v>
      </c>
      <c r="C392" s="416" t="s">
        <v>1345</v>
      </c>
      <c r="D392" s="417" t="s">
        <v>1346</v>
      </c>
      <c r="E392" s="432" t="s">
        <v>583</v>
      </c>
      <c r="F392" s="433">
        <v>100</v>
      </c>
      <c r="G392" s="433">
        <v>100</v>
      </c>
      <c r="H392" s="385"/>
      <c r="I392" s="433">
        <v>100</v>
      </c>
    </row>
    <row r="393" spans="1:9">
      <c r="A393" s="408">
        <v>385</v>
      </c>
      <c r="B393" s="415">
        <v>41087</v>
      </c>
      <c r="C393" s="435" t="s">
        <v>1347</v>
      </c>
      <c r="D393" s="417" t="s">
        <v>1348</v>
      </c>
      <c r="E393" s="432" t="s">
        <v>583</v>
      </c>
      <c r="F393" s="433">
        <v>100</v>
      </c>
      <c r="G393" s="433">
        <v>100</v>
      </c>
      <c r="H393" s="385"/>
      <c r="I393" s="433">
        <v>100</v>
      </c>
    </row>
    <row r="394" spans="1:9">
      <c r="A394" s="401">
        <v>386</v>
      </c>
      <c r="B394" s="415">
        <v>41085</v>
      </c>
      <c r="C394" s="416" t="s">
        <v>1349</v>
      </c>
      <c r="D394" s="417" t="s">
        <v>1350</v>
      </c>
      <c r="E394" s="432" t="s">
        <v>583</v>
      </c>
      <c r="F394" s="433">
        <v>125</v>
      </c>
      <c r="G394" s="433">
        <v>125</v>
      </c>
      <c r="H394" s="385"/>
      <c r="I394" s="433">
        <v>125</v>
      </c>
    </row>
    <row r="395" spans="1:9">
      <c r="A395" s="408">
        <v>387</v>
      </c>
      <c r="B395" s="415">
        <v>41085</v>
      </c>
      <c r="C395" s="416" t="s">
        <v>1351</v>
      </c>
      <c r="D395" s="417" t="s">
        <v>1352</v>
      </c>
      <c r="E395" s="432" t="s">
        <v>583</v>
      </c>
      <c r="F395" s="433">
        <v>125</v>
      </c>
      <c r="G395" s="433">
        <v>125</v>
      </c>
      <c r="H395" s="385"/>
      <c r="I395" s="433">
        <v>125</v>
      </c>
    </row>
    <row r="396" spans="1:9">
      <c r="A396" s="401">
        <v>388</v>
      </c>
      <c r="B396" s="415">
        <v>41085</v>
      </c>
      <c r="C396" s="416" t="s">
        <v>1353</v>
      </c>
      <c r="D396" s="417" t="s">
        <v>1354</v>
      </c>
      <c r="E396" s="432" t="s">
        <v>583</v>
      </c>
      <c r="F396" s="433">
        <v>162.5</v>
      </c>
      <c r="G396" s="433">
        <v>162.5</v>
      </c>
      <c r="H396" s="385"/>
      <c r="I396" s="433">
        <v>162.5</v>
      </c>
    </row>
    <row r="397" spans="1:9">
      <c r="A397" s="401">
        <v>389</v>
      </c>
      <c r="B397" s="415">
        <v>41086</v>
      </c>
      <c r="C397" s="416" t="s">
        <v>1355</v>
      </c>
      <c r="D397" s="417" t="s">
        <v>1356</v>
      </c>
      <c r="E397" s="432" t="s">
        <v>583</v>
      </c>
      <c r="F397" s="433">
        <v>162.5</v>
      </c>
      <c r="G397" s="433">
        <v>162.5</v>
      </c>
      <c r="H397" s="385"/>
      <c r="I397" s="433">
        <v>162.5</v>
      </c>
    </row>
    <row r="398" spans="1:9">
      <c r="A398" s="401">
        <v>390</v>
      </c>
      <c r="B398" s="415">
        <v>41085</v>
      </c>
      <c r="C398" s="416" t="s">
        <v>1357</v>
      </c>
      <c r="D398" s="417" t="s">
        <v>1358</v>
      </c>
      <c r="E398" s="432" t="s">
        <v>583</v>
      </c>
      <c r="F398" s="433">
        <v>100</v>
      </c>
      <c r="G398" s="433">
        <v>100</v>
      </c>
      <c r="H398" s="385"/>
      <c r="I398" s="433">
        <v>100</v>
      </c>
    </row>
    <row r="399" spans="1:9">
      <c r="A399" s="401">
        <v>391</v>
      </c>
      <c r="B399" s="415">
        <v>41085</v>
      </c>
      <c r="C399" s="416" t="s">
        <v>1359</v>
      </c>
      <c r="D399" s="417" t="s">
        <v>1360</v>
      </c>
      <c r="E399" s="432" t="s">
        <v>583</v>
      </c>
      <c r="F399" s="433">
        <v>125</v>
      </c>
      <c r="G399" s="433">
        <v>125</v>
      </c>
      <c r="H399" s="385"/>
      <c r="I399" s="433">
        <v>125</v>
      </c>
    </row>
    <row r="400" spans="1:9">
      <c r="A400" s="401">
        <v>392</v>
      </c>
      <c r="B400" s="415">
        <v>41085</v>
      </c>
      <c r="C400" s="416" t="s">
        <v>1361</v>
      </c>
      <c r="D400" s="417" t="s">
        <v>1362</v>
      </c>
      <c r="E400" s="432" t="s">
        <v>583</v>
      </c>
      <c r="F400" s="433">
        <v>162.5</v>
      </c>
      <c r="G400" s="433">
        <v>162.5</v>
      </c>
      <c r="H400" s="385"/>
      <c r="I400" s="433">
        <v>162.5</v>
      </c>
    </row>
    <row r="401" spans="1:9">
      <c r="A401" s="401">
        <v>393</v>
      </c>
      <c r="B401" s="415">
        <v>41085</v>
      </c>
      <c r="C401" s="416" t="s">
        <v>1363</v>
      </c>
      <c r="D401" s="417" t="s">
        <v>1364</v>
      </c>
      <c r="E401" s="432" t="s">
        <v>583</v>
      </c>
      <c r="F401" s="433">
        <v>100</v>
      </c>
      <c r="G401" s="433">
        <v>100</v>
      </c>
      <c r="H401" s="385"/>
      <c r="I401" s="433">
        <v>100</v>
      </c>
    </row>
    <row r="402" spans="1:9">
      <c r="A402" s="408">
        <v>394</v>
      </c>
      <c r="B402" s="415">
        <v>41085</v>
      </c>
      <c r="C402" s="416" t="s">
        <v>1365</v>
      </c>
      <c r="D402" s="417" t="s">
        <v>1366</v>
      </c>
      <c r="E402" s="432" t="s">
        <v>583</v>
      </c>
      <c r="F402" s="433">
        <v>125</v>
      </c>
      <c r="G402" s="433">
        <v>125</v>
      </c>
      <c r="H402" s="385"/>
      <c r="I402" s="433">
        <v>125</v>
      </c>
    </row>
    <row r="403" spans="1:9">
      <c r="A403" s="401">
        <v>395</v>
      </c>
      <c r="B403" s="415">
        <v>41084</v>
      </c>
      <c r="C403" s="416" t="s">
        <v>1367</v>
      </c>
      <c r="D403" s="417" t="s">
        <v>1368</v>
      </c>
      <c r="E403" s="432" t="s">
        <v>583</v>
      </c>
      <c r="F403" s="433">
        <v>162.5</v>
      </c>
      <c r="G403" s="433">
        <v>162.5</v>
      </c>
      <c r="H403" s="385"/>
      <c r="I403" s="433">
        <v>162.5</v>
      </c>
    </row>
    <row r="404" spans="1:9">
      <c r="A404" s="408">
        <v>396</v>
      </c>
      <c r="B404" s="415">
        <v>41084</v>
      </c>
      <c r="C404" s="416" t="s">
        <v>1369</v>
      </c>
      <c r="D404" s="417" t="s">
        <v>1370</v>
      </c>
      <c r="E404" s="432" t="s">
        <v>583</v>
      </c>
      <c r="F404" s="433">
        <v>125</v>
      </c>
      <c r="G404" s="433">
        <v>125</v>
      </c>
      <c r="H404" s="385"/>
      <c r="I404" s="433">
        <v>125</v>
      </c>
    </row>
    <row r="405" spans="1:9">
      <c r="A405" s="401">
        <v>397</v>
      </c>
      <c r="B405" s="415">
        <v>41084</v>
      </c>
      <c r="C405" s="416" t="s">
        <v>1371</v>
      </c>
      <c r="D405" s="417" t="s">
        <v>1372</v>
      </c>
      <c r="E405" s="432" t="s">
        <v>583</v>
      </c>
      <c r="F405" s="433">
        <v>162.5</v>
      </c>
      <c r="G405" s="433">
        <v>162.5</v>
      </c>
      <c r="H405" s="385"/>
      <c r="I405" s="433">
        <v>162.5</v>
      </c>
    </row>
    <row r="406" spans="1:9">
      <c r="A406" s="401">
        <v>398</v>
      </c>
      <c r="B406" s="415">
        <v>41084</v>
      </c>
      <c r="C406" s="416" t="s">
        <v>1373</v>
      </c>
      <c r="D406" s="417" t="s">
        <v>1374</v>
      </c>
      <c r="E406" s="432" t="s">
        <v>583</v>
      </c>
      <c r="F406" s="433">
        <v>125</v>
      </c>
      <c r="G406" s="433">
        <v>125</v>
      </c>
      <c r="H406" s="385"/>
      <c r="I406" s="433">
        <v>125</v>
      </c>
    </row>
    <row r="407" spans="1:9">
      <c r="A407" s="401">
        <v>399</v>
      </c>
      <c r="B407" s="415">
        <v>41084</v>
      </c>
      <c r="C407" s="416" t="s">
        <v>1375</v>
      </c>
      <c r="D407" s="417" t="s">
        <v>1376</v>
      </c>
      <c r="E407" s="432" t="s">
        <v>583</v>
      </c>
      <c r="F407" s="433">
        <v>125</v>
      </c>
      <c r="G407" s="433">
        <v>125</v>
      </c>
      <c r="H407" s="385"/>
      <c r="I407" s="433">
        <v>125</v>
      </c>
    </row>
    <row r="408" spans="1:9">
      <c r="A408" s="401">
        <v>400</v>
      </c>
      <c r="B408" s="415">
        <v>41084</v>
      </c>
      <c r="C408" s="416" t="s">
        <v>1377</v>
      </c>
      <c r="D408" s="417" t="s">
        <v>1378</v>
      </c>
      <c r="E408" s="432" t="s">
        <v>583</v>
      </c>
      <c r="F408" s="433">
        <v>125</v>
      </c>
      <c r="G408" s="433">
        <v>125</v>
      </c>
      <c r="H408" s="385"/>
      <c r="I408" s="433">
        <v>125</v>
      </c>
    </row>
    <row r="409" spans="1:9">
      <c r="A409" s="401">
        <v>401</v>
      </c>
      <c r="B409" s="415">
        <v>41084</v>
      </c>
      <c r="C409" s="416" t="s">
        <v>1379</v>
      </c>
      <c r="D409" s="417" t="s">
        <v>1380</v>
      </c>
      <c r="E409" s="432" t="s">
        <v>583</v>
      </c>
      <c r="F409" s="433">
        <v>162.5</v>
      </c>
      <c r="G409" s="433">
        <v>162.5</v>
      </c>
      <c r="H409" s="385"/>
      <c r="I409" s="433">
        <v>162.5</v>
      </c>
    </row>
    <row r="410" spans="1:9">
      <c r="A410" s="401">
        <v>402</v>
      </c>
      <c r="B410" s="415">
        <v>41084</v>
      </c>
      <c r="C410" s="416" t="s">
        <v>1381</v>
      </c>
      <c r="D410" s="417" t="s">
        <v>1382</v>
      </c>
      <c r="E410" s="432" t="s">
        <v>583</v>
      </c>
      <c r="F410" s="433">
        <v>125</v>
      </c>
      <c r="G410" s="433">
        <v>125</v>
      </c>
      <c r="H410" s="385"/>
      <c r="I410" s="433">
        <v>125</v>
      </c>
    </row>
    <row r="411" spans="1:9">
      <c r="A411" s="408">
        <v>403</v>
      </c>
      <c r="B411" s="415">
        <v>41084</v>
      </c>
      <c r="C411" s="416" t="s">
        <v>1383</v>
      </c>
      <c r="D411" s="417" t="s">
        <v>1384</v>
      </c>
      <c r="E411" s="432" t="s">
        <v>583</v>
      </c>
      <c r="F411" s="433">
        <v>162.5</v>
      </c>
      <c r="G411" s="433">
        <v>162.5</v>
      </c>
      <c r="H411" s="385"/>
      <c r="I411" s="433">
        <v>162.5</v>
      </c>
    </row>
    <row r="412" spans="1:9">
      <c r="A412" s="401">
        <v>404</v>
      </c>
      <c r="B412" s="415">
        <v>41084</v>
      </c>
      <c r="C412" s="416" t="s">
        <v>1385</v>
      </c>
      <c r="D412" s="417" t="s">
        <v>1386</v>
      </c>
      <c r="E412" s="432" t="s">
        <v>583</v>
      </c>
      <c r="F412" s="433">
        <v>162.5</v>
      </c>
      <c r="G412" s="433">
        <v>162.5</v>
      </c>
      <c r="H412" s="385"/>
      <c r="I412" s="433">
        <v>162.5</v>
      </c>
    </row>
    <row r="413" spans="1:9">
      <c r="A413" s="408">
        <v>405</v>
      </c>
      <c r="B413" s="415">
        <v>41084</v>
      </c>
      <c r="C413" s="416" t="s">
        <v>1387</v>
      </c>
      <c r="D413" s="417" t="s">
        <v>1388</v>
      </c>
      <c r="E413" s="432" t="s">
        <v>583</v>
      </c>
      <c r="F413" s="433">
        <v>125</v>
      </c>
      <c r="G413" s="433">
        <v>125</v>
      </c>
      <c r="H413" s="385"/>
      <c r="I413" s="433">
        <v>125</v>
      </c>
    </row>
    <row r="414" spans="1:9">
      <c r="A414" s="401">
        <v>406</v>
      </c>
      <c r="B414" s="415">
        <v>41084</v>
      </c>
      <c r="C414" s="416" t="s">
        <v>1389</v>
      </c>
      <c r="D414" s="417" t="s">
        <v>1390</v>
      </c>
      <c r="E414" s="432" t="s">
        <v>583</v>
      </c>
      <c r="F414" s="433">
        <v>162.5</v>
      </c>
      <c r="G414" s="433">
        <v>162.5</v>
      </c>
      <c r="H414" s="385"/>
      <c r="I414" s="433">
        <v>162.5</v>
      </c>
    </row>
    <row r="415" spans="1:9">
      <c r="A415" s="401">
        <v>407</v>
      </c>
      <c r="B415" s="415">
        <v>41084</v>
      </c>
      <c r="C415" s="416" t="s">
        <v>1391</v>
      </c>
      <c r="D415" s="417" t="s">
        <v>1392</v>
      </c>
      <c r="E415" s="432" t="s">
        <v>583</v>
      </c>
      <c r="F415" s="433">
        <v>125</v>
      </c>
      <c r="G415" s="433">
        <v>125</v>
      </c>
      <c r="H415" s="385"/>
      <c r="I415" s="433">
        <v>125</v>
      </c>
    </row>
    <row r="416" spans="1:9">
      <c r="A416" s="401">
        <v>408</v>
      </c>
      <c r="B416" s="415">
        <v>41084</v>
      </c>
      <c r="C416" s="416" t="s">
        <v>1393</v>
      </c>
      <c r="D416" s="417" t="s">
        <v>1394</v>
      </c>
      <c r="E416" s="432" t="s">
        <v>583</v>
      </c>
      <c r="F416" s="433">
        <v>162.5</v>
      </c>
      <c r="G416" s="433">
        <v>162.5</v>
      </c>
      <c r="H416" s="385"/>
      <c r="I416" s="433">
        <v>162.5</v>
      </c>
    </row>
    <row r="417" spans="1:9">
      <c r="A417" s="401">
        <v>409</v>
      </c>
      <c r="B417" s="415">
        <v>41084</v>
      </c>
      <c r="C417" s="416" t="s">
        <v>1395</v>
      </c>
      <c r="D417" s="417" t="s">
        <v>1396</v>
      </c>
      <c r="E417" s="432" t="s">
        <v>583</v>
      </c>
      <c r="F417" s="433">
        <v>162.5</v>
      </c>
      <c r="G417" s="433">
        <v>162.5</v>
      </c>
      <c r="H417" s="385"/>
      <c r="I417" s="433">
        <v>162.5</v>
      </c>
    </row>
    <row r="418" spans="1:9">
      <c r="A418" s="401">
        <v>410</v>
      </c>
      <c r="B418" s="415">
        <v>41084</v>
      </c>
      <c r="C418" s="416" t="s">
        <v>1397</v>
      </c>
      <c r="D418" s="417" t="s">
        <v>1398</v>
      </c>
      <c r="E418" s="432" t="s">
        <v>583</v>
      </c>
      <c r="F418" s="433">
        <v>125</v>
      </c>
      <c r="G418" s="433">
        <v>125</v>
      </c>
      <c r="H418" s="385"/>
      <c r="I418" s="433">
        <v>125</v>
      </c>
    </row>
    <row r="419" spans="1:9">
      <c r="A419" s="401">
        <v>411</v>
      </c>
      <c r="B419" s="415">
        <v>41084</v>
      </c>
      <c r="C419" s="416" t="s">
        <v>1399</v>
      </c>
      <c r="D419" s="417" t="s">
        <v>1400</v>
      </c>
      <c r="E419" s="432" t="s">
        <v>583</v>
      </c>
      <c r="F419" s="433">
        <v>162.5</v>
      </c>
      <c r="G419" s="433">
        <v>162.5</v>
      </c>
      <c r="H419" s="385"/>
      <c r="I419" s="433">
        <v>162.5</v>
      </c>
    </row>
    <row r="420" spans="1:9">
      <c r="A420" s="408">
        <v>412</v>
      </c>
      <c r="B420" s="415">
        <v>41084</v>
      </c>
      <c r="C420" s="416" t="s">
        <v>1401</v>
      </c>
      <c r="D420" s="417" t="s">
        <v>1402</v>
      </c>
      <c r="E420" s="432" t="s">
        <v>583</v>
      </c>
      <c r="F420" s="433">
        <v>162.5</v>
      </c>
      <c r="G420" s="433">
        <v>162.5</v>
      </c>
      <c r="H420" s="385"/>
      <c r="I420" s="433">
        <v>162.5</v>
      </c>
    </row>
    <row r="421" spans="1:9">
      <c r="A421" s="401">
        <v>413</v>
      </c>
      <c r="B421" s="415">
        <v>41084</v>
      </c>
      <c r="C421" s="416" t="s">
        <v>1403</v>
      </c>
      <c r="D421" s="417" t="s">
        <v>1404</v>
      </c>
      <c r="E421" s="432" t="s">
        <v>583</v>
      </c>
      <c r="F421" s="433">
        <v>125</v>
      </c>
      <c r="G421" s="433">
        <v>125</v>
      </c>
      <c r="H421" s="385"/>
      <c r="I421" s="433">
        <v>125</v>
      </c>
    </row>
    <row r="422" spans="1:9">
      <c r="A422" s="408">
        <v>414</v>
      </c>
      <c r="B422" s="415">
        <v>41084</v>
      </c>
      <c r="C422" s="416" t="s">
        <v>1405</v>
      </c>
      <c r="D422" s="417" t="s">
        <v>1406</v>
      </c>
      <c r="E422" s="432" t="s">
        <v>583</v>
      </c>
      <c r="F422" s="433">
        <v>162.5</v>
      </c>
      <c r="G422" s="433">
        <v>162.5</v>
      </c>
      <c r="H422" s="385"/>
      <c r="I422" s="433">
        <v>162.5</v>
      </c>
    </row>
    <row r="423" spans="1:9">
      <c r="A423" s="401">
        <v>415</v>
      </c>
      <c r="B423" s="415">
        <v>41084</v>
      </c>
      <c r="C423" s="416" t="s">
        <v>1407</v>
      </c>
      <c r="D423" s="417" t="s">
        <v>1408</v>
      </c>
      <c r="E423" s="432" t="s">
        <v>583</v>
      </c>
      <c r="F423" s="433">
        <v>125</v>
      </c>
      <c r="G423" s="433">
        <v>125</v>
      </c>
      <c r="H423" s="385"/>
      <c r="I423" s="433">
        <v>125</v>
      </c>
    </row>
    <row r="424" spans="1:9">
      <c r="A424" s="401">
        <v>416</v>
      </c>
      <c r="B424" s="415">
        <v>41084</v>
      </c>
      <c r="C424" s="416" t="s">
        <v>1409</v>
      </c>
      <c r="D424" s="417" t="s">
        <v>1410</v>
      </c>
      <c r="E424" s="432" t="s">
        <v>583</v>
      </c>
      <c r="F424" s="433">
        <v>125</v>
      </c>
      <c r="G424" s="433">
        <v>125</v>
      </c>
      <c r="H424" s="385"/>
      <c r="I424" s="433">
        <v>125</v>
      </c>
    </row>
    <row r="425" spans="1:9">
      <c r="A425" s="401">
        <v>417</v>
      </c>
      <c r="B425" s="415">
        <v>41084</v>
      </c>
      <c r="C425" s="416" t="s">
        <v>1411</v>
      </c>
      <c r="D425" s="417" t="s">
        <v>1412</v>
      </c>
      <c r="E425" s="432" t="s">
        <v>583</v>
      </c>
      <c r="F425" s="433">
        <v>125</v>
      </c>
      <c r="G425" s="433">
        <v>125</v>
      </c>
      <c r="H425" s="385"/>
      <c r="I425" s="433">
        <v>125</v>
      </c>
    </row>
    <row r="426" spans="1:9">
      <c r="A426" s="401">
        <v>418</v>
      </c>
      <c r="B426" s="415">
        <v>41084</v>
      </c>
      <c r="C426" s="416" t="s">
        <v>1413</v>
      </c>
      <c r="D426" s="417" t="s">
        <v>1414</v>
      </c>
      <c r="E426" s="432" t="s">
        <v>583</v>
      </c>
      <c r="F426" s="433">
        <v>162.5</v>
      </c>
      <c r="G426" s="433">
        <v>162.5</v>
      </c>
      <c r="H426" s="385"/>
      <c r="I426" s="433">
        <v>162.5</v>
      </c>
    </row>
    <row r="427" spans="1:9">
      <c r="A427" s="401">
        <v>419</v>
      </c>
      <c r="B427" s="436">
        <v>41084</v>
      </c>
      <c r="C427" s="437" t="s">
        <v>1415</v>
      </c>
      <c r="D427" s="417" t="s">
        <v>1416</v>
      </c>
      <c r="E427" s="432" t="s">
        <v>583</v>
      </c>
      <c r="F427" s="433">
        <v>162.5</v>
      </c>
      <c r="G427" s="433">
        <v>162.5</v>
      </c>
      <c r="H427" s="385"/>
      <c r="I427" s="433">
        <v>162.5</v>
      </c>
    </row>
    <row r="428" spans="1:9">
      <c r="A428" s="401">
        <v>420</v>
      </c>
      <c r="B428" s="436">
        <v>41084</v>
      </c>
      <c r="C428" s="437" t="s">
        <v>1417</v>
      </c>
      <c r="D428" s="417" t="s">
        <v>1418</v>
      </c>
      <c r="E428" s="432" t="s">
        <v>583</v>
      </c>
      <c r="F428" s="433">
        <v>125</v>
      </c>
      <c r="G428" s="433">
        <v>125</v>
      </c>
      <c r="H428" s="385"/>
      <c r="I428" s="433">
        <v>125</v>
      </c>
    </row>
    <row r="429" spans="1:9">
      <c r="A429" s="408">
        <v>421</v>
      </c>
      <c r="B429" s="438" t="s">
        <v>1419</v>
      </c>
      <c r="C429" s="439" t="s">
        <v>1420</v>
      </c>
      <c r="D429" s="417" t="s">
        <v>1421</v>
      </c>
      <c r="E429" s="432" t="s">
        <v>583</v>
      </c>
      <c r="F429" s="433">
        <v>162.5</v>
      </c>
      <c r="G429" s="433">
        <v>162.5</v>
      </c>
      <c r="H429" s="385"/>
      <c r="I429" s="433">
        <v>162.5</v>
      </c>
    </row>
    <row r="430" spans="1:9">
      <c r="A430" s="401">
        <v>422</v>
      </c>
      <c r="B430" s="438" t="s">
        <v>1419</v>
      </c>
      <c r="C430" s="439" t="s">
        <v>1422</v>
      </c>
      <c r="D430" s="417" t="s">
        <v>1423</v>
      </c>
      <c r="E430" s="432" t="s">
        <v>583</v>
      </c>
      <c r="F430" s="433">
        <v>162.5</v>
      </c>
      <c r="G430" s="433">
        <v>162.5</v>
      </c>
      <c r="H430" s="385"/>
      <c r="I430" s="433">
        <v>162.5</v>
      </c>
    </row>
    <row r="431" spans="1:9">
      <c r="A431" s="408">
        <v>423</v>
      </c>
      <c r="B431" s="438" t="s">
        <v>1419</v>
      </c>
      <c r="C431" s="439" t="s">
        <v>1424</v>
      </c>
      <c r="D431" s="417" t="s">
        <v>1425</v>
      </c>
      <c r="E431" s="432" t="s">
        <v>583</v>
      </c>
      <c r="F431" s="433">
        <v>162.5</v>
      </c>
      <c r="G431" s="433">
        <v>162.5</v>
      </c>
      <c r="H431" s="385"/>
      <c r="I431" s="433">
        <v>162.5</v>
      </c>
    </row>
    <row r="432" spans="1:9">
      <c r="A432" s="401">
        <v>424</v>
      </c>
      <c r="B432" s="438" t="s">
        <v>1419</v>
      </c>
      <c r="C432" s="439" t="s">
        <v>1426</v>
      </c>
      <c r="D432" s="417" t="s">
        <v>1427</v>
      </c>
      <c r="E432" s="432" t="s">
        <v>583</v>
      </c>
      <c r="F432" s="433">
        <v>162.5</v>
      </c>
      <c r="G432" s="433">
        <v>162.5</v>
      </c>
      <c r="H432" s="385"/>
      <c r="I432" s="433">
        <v>162.5</v>
      </c>
    </row>
    <row r="433" spans="1:9">
      <c r="A433" s="401">
        <v>425</v>
      </c>
      <c r="B433" s="438" t="s">
        <v>1428</v>
      </c>
      <c r="C433" s="439" t="s">
        <v>1429</v>
      </c>
      <c r="D433" s="417" t="s">
        <v>1430</v>
      </c>
      <c r="E433" s="432" t="s">
        <v>583</v>
      </c>
      <c r="F433" s="433">
        <v>162.5</v>
      </c>
      <c r="G433" s="433">
        <v>162.5</v>
      </c>
      <c r="H433" s="385"/>
      <c r="I433" s="433">
        <v>162.5</v>
      </c>
    </row>
    <row r="434" spans="1:9">
      <c r="A434" s="401">
        <v>426</v>
      </c>
      <c r="B434" s="438" t="s">
        <v>1419</v>
      </c>
      <c r="C434" s="439" t="s">
        <v>1431</v>
      </c>
      <c r="D434" s="417" t="s">
        <v>1432</v>
      </c>
      <c r="E434" s="432" t="s">
        <v>583</v>
      </c>
      <c r="F434" s="433">
        <v>162.5</v>
      </c>
      <c r="G434" s="433">
        <v>162.5</v>
      </c>
      <c r="H434" s="385"/>
      <c r="I434" s="433">
        <v>162.5</v>
      </c>
    </row>
    <row r="435" spans="1:9">
      <c r="A435" s="401">
        <v>427</v>
      </c>
      <c r="B435" s="438" t="s">
        <v>1419</v>
      </c>
      <c r="C435" s="439" t="s">
        <v>1433</v>
      </c>
      <c r="D435" s="417" t="s">
        <v>1434</v>
      </c>
      <c r="E435" s="432" t="s">
        <v>583</v>
      </c>
      <c r="F435" s="433">
        <v>162.5</v>
      </c>
      <c r="G435" s="433">
        <v>162.5</v>
      </c>
      <c r="H435" s="385"/>
      <c r="I435" s="433">
        <v>162.5</v>
      </c>
    </row>
    <row r="436" spans="1:9">
      <c r="A436" s="401">
        <v>428</v>
      </c>
      <c r="B436" s="438" t="s">
        <v>1419</v>
      </c>
      <c r="C436" s="439" t="s">
        <v>1435</v>
      </c>
      <c r="D436" s="417" t="s">
        <v>1436</v>
      </c>
      <c r="E436" s="432" t="s">
        <v>583</v>
      </c>
      <c r="F436" s="433">
        <v>162.5</v>
      </c>
      <c r="G436" s="433">
        <v>162.5</v>
      </c>
      <c r="H436" s="385"/>
      <c r="I436" s="433">
        <v>162.5</v>
      </c>
    </row>
    <row r="437" spans="1:9">
      <c r="A437" s="401">
        <v>429</v>
      </c>
      <c r="B437" s="438" t="s">
        <v>1419</v>
      </c>
      <c r="C437" s="439" t="s">
        <v>1437</v>
      </c>
      <c r="D437" s="417" t="s">
        <v>1438</v>
      </c>
      <c r="E437" s="432" t="s">
        <v>583</v>
      </c>
      <c r="F437" s="433">
        <v>162.5</v>
      </c>
      <c r="G437" s="433">
        <v>162.5</v>
      </c>
      <c r="H437" s="385"/>
      <c r="I437" s="433">
        <v>162.5</v>
      </c>
    </row>
    <row r="438" spans="1:9">
      <c r="A438" s="408">
        <v>430</v>
      </c>
      <c r="B438" s="438" t="s">
        <v>1419</v>
      </c>
      <c r="C438" s="439" t="s">
        <v>1439</v>
      </c>
      <c r="D438" s="417" t="s">
        <v>1440</v>
      </c>
      <c r="E438" s="432" t="s">
        <v>583</v>
      </c>
      <c r="F438" s="433">
        <v>162.5</v>
      </c>
      <c r="G438" s="433">
        <v>162.5</v>
      </c>
      <c r="H438" s="385"/>
      <c r="I438" s="433">
        <v>162.5</v>
      </c>
    </row>
    <row r="439" spans="1:9">
      <c r="A439" s="401">
        <v>431</v>
      </c>
      <c r="B439" s="438" t="s">
        <v>1419</v>
      </c>
      <c r="C439" s="439" t="s">
        <v>1441</v>
      </c>
      <c r="D439" s="417" t="s">
        <v>1442</v>
      </c>
      <c r="E439" s="432" t="s">
        <v>583</v>
      </c>
      <c r="F439" s="433">
        <v>162.5</v>
      </c>
      <c r="G439" s="433">
        <v>162.5</v>
      </c>
      <c r="H439" s="385"/>
      <c r="I439" s="433">
        <v>162.5</v>
      </c>
    </row>
    <row r="440" spans="1:9">
      <c r="A440" s="408">
        <v>432</v>
      </c>
      <c r="B440" s="438" t="s">
        <v>1428</v>
      </c>
      <c r="C440" s="439" t="s">
        <v>1443</v>
      </c>
      <c r="D440" s="417" t="s">
        <v>1444</v>
      </c>
      <c r="E440" s="432" t="s">
        <v>583</v>
      </c>
      <c r="F440" s="433">
        <v>125</v>
      </c>
      <c r="G440" s="433">
        <v>125</v>
      </c>
      <c r="H440" s="385"/>
      <c r="I440" s="433">
        <v>125</v>
      </c>
    </row>
    <row r="441" spans="1:9">
      <c r="A441" s="401">
        <v>433</v>
      </c>
      <c r="B441" s="438" t="s">
        <v>1428</v>
      </c>
      <c r="C441" s="439" t="s">
        <v>1445</v>
      </c>
      <c r="D441" s="417" t="s">
        <v>1446</v>
      </c>
      <c r="E441" s="432" t="s">
        <v>583</v>
      </c>
      <c r="F441" s="433">
        <v>100</v>
      </c>
      <c r="G441" s="433">
        <v>100</v>
      </c>
      <c r="H441" s="385"/>
      <c r="I441" s="433">
        <v>100</v>
      </c>
    </row>
    <row r="442" spans="1:9">
      <c r="A442" s="401">
        <v>434</v>
      </c>
      <c r="B442" s="438" t="s">
        <v>1428</v>
      </c>
      <c r="C442" s="439" t="s">
        <v>1447</v>
      </c>
      <c r="D442" s="417" t="s">
        <v>1448</v>
      </c>
      <c r="E442" s="432" t="s">
        <v>583</v>
      </c>
      <c r="F442" s="433">
        <v>162.5</v>
      </c>
      <c r="G442" s="433">
        <v>162.5</v>
      </c>
      <c r="H442" s="385"/>
      <c r="I442" s="433">
        <v>162.5</v>
      </c>
    </row>
    <row r="443" spans="1:9">
      <c r="A443" s="401">
        <v>435</v>
      </c>
      <c r="B443" s="438" t="s">
        <v>1428</v>
      </c>
      <c r="C443" s="439" t="s">
        <v>1449</v>
      </c>
      <c r="D443" s="417" t="s">
        <v>1450</v>
      </c>
      <c r="E443" s="432" t="s">
        <v>583</v>
      </c>
      <c r="F443" s="433">
        <v>125</v>
      </c>
      <c r="G443" s="433">
        <v>125</v>
      </c>
      <c r="H443" s="385"/>
      <c r="I443" s="433">
        <v>125</v>
      </c>
    </row>
    <row r="444" spans="1:9">
      <c r="A444" s="401">
        <v>436</v>
      </c>
      <c r="B444" s="438" t="s">
        <v>1428</v>
      </c>
      <c r="C444" s="439" t="s">
        <v>1451</v>
      </c>
      <c r="D444" s="417" t="s">
        <v>1452</v>
      </c>
      <c r="E444" s="432" t="s">
        <v>583</v>
      </c>
      <c r="F444" s="433">
        <v>100</v>
      </c>
      <c r="G444" s="433">
        <v>100</v>
      </c>
      <c r="H444" s="385"/>
      <c r="I444" s="433">
        <v>100</v>
      </c>
    </row>
    <row r="445" spans="1:9">
      <c r="A445" s="401">
        <v>437</v>
      </c>
      <c r="B445" s="438" t="s">
        <v>1428</v>
      </c>
      <c r="C445" s="439" t="s">
        <v>1453</v>
      </c>
      <c r="D445" s="417" t="s">
        <v>1454</v>
      </c>
      <c r="E445" s="432" t="s">
        <v>583</v>
      </c>
      <c r="F445" s="433">
        <v>100</v>
      </c>
      <c r="G445" s="433">
        <v>100</v>
      </c>
      <c r="H445" s="385"/>
      <c r="I445" s="433">
        <v>100</v>
      </c>
    </row>
    <row r="446" spans="1:9">
      <c r="A446" s="401">
        <v>438</v>
      </c>
      <c r="B446" s="438" t="s">
        <v>1428</v>
      </c>
      <c r="C446" s="439" t="s">
        <v>1455</v>
      </c>
      <c r="D446" s="417" t="s">
        <v>1456</v>
      </c>
      <c r="E446" s="432" t="s">
        <v>583</v>
      </c>
      <c r="F446" s="433">
        <v>125</v>
      </c>
      <c r="G446" s="433">
        <v>125</v>
      </c>
      <c r="H446" s="385"/>
      <c r="I446" s="433">
        <v>125</v>
      </c>
    </row>
    <row r="447" spans="1:9">
      <c r="A447" s="408">
        <v>439</v>
      </c>
      <c r="B447" s="440" t="s">
        <v>1428</v>
      </c>
      <c r="C447" s="441" t="s">
        <v>1417</v>
      </c>
      <c r="D447" s="424" t="s">
        <v>1418</v>
      </c>
      <c r="E447" s="432" t="s">
        <v>583</v>
      </c>
      <c r="F447" s="433">
        <v>125</v>
      </c>
      <c r="G447" s="433">
        <v>125</v>
      </c>
      <c r="H447" s="385"/>
      <c r="I447" s="433">
        <v>125</v>
      </c>
    </row>
    <row r="448" spans="1:9">
      <c r="A448" s="401">
        <v>440</v>
      </c>
      <c r="B448" s="438" t="s">
        <v>1457</v>
      </c>
      <c r="C448" s="439" t="s">
        <v>1458</v>
      </c>
      <c r="D448" s="417" t="s">
        <v>1459</v>
      </c>
      <c r="E448" s="432" t="s">
        <v>583</v>
      </c>
      <c r="F448" s="433">
        <v>162.5</v>
      </c>
      <c r="G448" s="433">
        <v>162.5</v>
      </c>
      <c r="H448" s="385"/>
      <c r="I448" s="433">
        <v>162.5</v>
      </c>
    </row>
    <row r="449" spans="1:9">
      <c r="A449" s="408">
        <v>441</v>
      </c>
      <c r="B449" s="438" t="s">
        <v>1460</v>
      </c>
      <c r="C449" s="439" t="s">
        <v>1461</v>
      </c>
      <c r="D449" s="417" t="s">
        <v>1462</v>
      </c>
      <c r="E449" s="432" t="s">
        <v>583</v>
      </c>
      <c r="F449" s="433">
        <v>162.5</v>
      </c>
      <c r="G449" s="433">
        <v>162.5</v>
      </c>
      <c r="H449" s="385"/>
      <c r="I449" s="433">
        <v>162.5</v>
      </c>
    </row>
    <row r="450" spans="1:9">
      <c r="A450" s="401">
        <v>442</v>
      </c>
      <c r="B450" s="438" t="s">
        <v>1460</v>
      </c>
      <c r="C450" s="439" t="s">
        <v>1463</v>
      </c>
      <c r="D450" s="417" t="s">
        <v>1464</v>
      </c>
      <c r="E450" s="432" t="s">
        <v>583</v>
      </c>
      <c r="F450" s="433">
        <v>162.5</v>
      </c>
      <c r="G450" s="433">
        <v>162.5</v>
      </c>
      <c r="H450" s="385"/>
      <c r="I450" s="433">
        <v>162.5</v>
      </c>
    </row>
    <row r="451" spans="1:9">
      <c r="A451" s="401">
        <v>443</v>
      </c>
      <c r="B451" s="438" t="s">
        <v>1457</v>
      </c>
      <c r="C451" s="439" t="s">
        <v>1465</v>
      </c>
      <c r="D451" s="417" t="s">
        <v>1466</v>
      </c>
      <c r="E451" s="432" t="s">
        <v>583</v>
      </c>
      <c r="F451" s="433">
        <v>162.5</v>
      </c>
      <c r="G451" s="433">
        <v>162.5</v>
      </c>
      <c r="H451" s="385"/>
      <c r="I451" s="433">
        <v>162.5</v>
      </c>
    </row>
    <row r="452" spans="1:9">
      <c r="A452" s="401">
        <v>444</v>
      </c>
      <c r="B452" s="438" t="s">
        <v>1457</v>
      </c>
      <c r="C452" s="439" t="s">
        <v>1467</v>
      </c>
      <c r="D452" s="417" t="s">
        <v>1468</v>
      </c>
      <c r="E452" s="432" t="s">
        <v>583</v>
      </c>
      <c r="F452" s="433">
        <v>162.5</v>
      </c>
      <c r="G452" s="433">
        <v>162.5</v>
      </c>
      <c r="H452" s="385"/>
      <c r="I452" s="433">
        <v>162.5</v>
      </c>
    </row>
    <row r="453" spans="1:9">
      <c r="A453" s="401">
        <v>445</v>
      </c>
      <c r="B453" s="438" t="s">
        <v>1457</v>
      </c>
      <c r="C453" s="439" t="s">
        <v>1469</v>
      </c>
      <c r="D453" s="417" t="s">
        <v>1470</v>
      </c>
      <c r="E453" s="432" t="s">
        <v>583</v>
      </c>
      <c r="F453" s="433">
        <v>162.5</v>
      </c>
      <c r="G453" s="433">
        <v>162.5</v>
      </c>
      <c r="H453" s="385"/>
      <c r="I453" s="433">
        <v>162.5</v>
      </c>
    </row>
    <row r="454" spans="1:9">
      <c r="A454" s="401">
        <v>446</v>
      </c>
      <c r="B454" s="438" t="s">
        <v>1457</v>
      </c>
      <c r="C454" s="439" t="s">
        <v>1471</v>
      </c>
      <c r="D454" s="417" t="s">
        <v>1472</v>
      </c>
      <c r="E454" s="432" t="s">
        <v>583</v>
      </c>
      <c r="F454" s="433">
        <v>162.5</v>
      </c>
      <c r="G454" s="433">
        <v>162.5</v>
      </c>
      <c r="H454" s="385"/>
      <c r="I454" s="433">
        <v>162.5</v>
      </c>
    </row>
    <row r="455" spans="1:9">
      <c r="A455" s="401">
        <v>447</v>
      </c>
      <c r="B455" s="438" t="s">
        <v>1457</v>
      </c>
      <c r="C455" s="439" t="s">
        <v>1473</v>
      </c>
      <c r="D455" s="417" t="s">
        <v>1474</v>
      </c>
      <c r="E455" s="432" t="s">
        <v>583</v>
      </c>
      <c r="F455" s="433">
        <v>162.5</v>
      </c>
      <c r="G455" s="433">
        <v>162.5</v>
      </c>
      <c r="H455" s="385"/>
      <c r="I455" s="433">
        <v>162.5</v>
      </c>
    </row>
    <row r="456" spans="1:9">
      <c r="A456" s="408">
        <v>448</v>
      </c>
      <c r="B456" s="438" t="s">
        <v>1457</v>
      </c>
      <c r="C456" s="439" t="s">
        <v>1475</v>
      </c>
      <c r="D456" s="417" t="s">
        <v>1476</v>
      </c>
      <c r="E456" s="432" t="s">
        <v>583</v>
      </c>
      <c r="F456" s="433">
        <v>162.5</v>
      </c>
      <c r="G456" s="433">
        <v>162.5</v>
      </c>
      <c r="H456" s="385"/>
      <c r="I456" s="433">
        <v>162.5</v>
      </c>
    </row>
    <row r="457" spans="1:9">
      <c r="A457" s="401">
        <v>449</v>
      </c>
      <c r="B457" s="438" t="s">
        <v>1457</v>
      </c>
      <c r="C457" s="439" t="s">
        <v>1477</v>
      </c>
      <c r="D457" s="417" t="s">
        <v>1478</v>
      </c>
      <c r="E457" s="432" t="s">
        <v>583</v>
      </c>
      <c r="F457" s="433">
        <v>162.5</v>
      </c>
      <c r="G457" s="433">
        <v>162.5</v>
      </c>
      <c r="H457" s="385"/>
      <c r="I457" s="433">
        <v>162.5</v>
      </c>
    </row>
    <row r="458" spans="1:9">
      <c r="A458" s="408">
        <v>450</v>
      </c>
      <c r="B458" s="438" t="s">
        <v>1457</v>
      </c>
      <c r="C458" s="439" t="s">
        <v>1479</v>
      </c>
      <c r="D458" s="417" t="s">
        <v>1480</v>
      </c>
      <c r="E458" s="432" t="s">
        <v>583</v>
      </c>
      <c r="F458" s="433">
        <v>162.5</v>
      </c>
      <c r="G458" s="433">
        <v>162.5</v>
      </c>
      <c r="H458" s="385"/>
      <c r="I458" s="433">
        <v>162.5</v>
      </c>
    </row>
    <row r="459" spans="1:9">
      <c r="A459" s="401">
        <v>451</v>
      </c>
      <c r="B459" s="438" t="s">
        <v>1457</v>
      </c>
      <c r="C459" s="439" t="s">
        <v>1481</v>
      </c>
      <c r="D459" s="417" t="s">
        <v>1482</v>
      </c>
      <c r="E459" s="432" t="s">
        <v>583</v>
      </c>
      <c r="F459" s="433">
        <v>162.5</v>
      </c>
      <c r="G459" s="433">
        <v>162.5</v>
      </c>
      <c r="H459" s="385"/>
      <c r="I459" s="433">
        <v>162.5</v>
      </c>
    </row>
    <row r="460" spans="1:9">
      <c r="A460" s="401">
        <v>452</v>
      </c>
      <c r="B460" s="438" t="s">
        <v>1457</v>
      </c>
      <c r="C460" s="439" t="s">
        <v>1483</v>
      </c>
      <c r="D460" s="417" t="s">
        <v>1484</v>
      </c>
      <c r="E460" s="432" t="s">
        <v>583</v>
      </c>
      <c r="F460" s="433">
        <v>162.5</v>
      </c>
      <c r="G460" s="433">
        <v>162.5</v>
      </c>
      <c r="H460" s="385"/>
      <c r="I460" s="433">
        <v>162.5</v>
      </c>
    </row>
    <row r="461" spans="1:9">
      <c r="A461" s="401">
        <v>453</v>
      </c>
      <c r="B461" s="438" t="s">
        <v>1457</v>
      </c>
      <c r="C461" s="439" t="s">
        <v>1485</v>
      </c>
      <c r="D461" s="417" t="s">
        <v>1486</v>
      </c>
      <c r="E461" s="432" t="s">
        <v>583</v>
      </c>
      <c r="F461" s="433">
        <v>162.5</v>
      </c>
      <c r="G461" s="433">
        <v>162.5</v>
      </c>
      <c r="H461" s="385"/>
      <c r="I461" s="433">
        <v>162.5</v>
      </c>
    </row>
    <row r="462" spans="1:9">
      <c r="A462" s="401">
        <v>454</v>
      </c>
      <c r="B462" s="438" t="s">
        <v>1457</v>
      </c>
      <c r="C462" s="439" t="s">
        <v>1487</v>
      </c>
      <c r="D462" s="417" t="s">
        <v>1488</v>
      </c>
      <c r="E462" s="432" t="s">
        <v>583</v>
      </c>
      <c r="F462" s="433">
        <v>125</v>
      </c>
      <c r="G462" s="433">
        <v>125</v>
      </c>
      <c r="H462" s="385"/>
      <c r="I462" s="433">
        <v>125</v>
      </c>
    </row>
    <row r="463" spans="1:9">
      <c r="A463" s="401">
        <v>455</v>
      </c>
      <c r="B463" s="438" t="s">
        <v>1457</v>
      </c>
      <c r="C463" s="439" t="s">
        <v>1489</v>
      </c>
      <c r="D463" s="417" t="s">
        <v>1490</v>
      </c>
      <c r="E463" s="432" t="s">
        <v>583</v>
      </c>
      <c r="F463" s="433">
        <v>125</v>
      </c>
      <c r="G463" s="433">
        <v>125</v>
      </c>
      <c r="H463" s="385"/>
      <c r="I463" s="433">
        <v>125</v>
      </c>
    </row>
    <row r="464" spans="1:9">
      <c r="A464" s="401">
        <v>456</v>
      </c>
      <c r="B464" s="438" t="s">
        <v>1457</v>
      </c>
      <c r="C464" s="439" t="s">
        <v>1491</v>
      </c>
      <c r="D464" s="417" t="s">
        <v>1492</v>
      </c>
      <c r="E464" s="432" t="s">
        <v>583</v>
      </c>
      <c r="F464" s="433">
        <v>125</v>
      </c>
      <c r="G464" s="433">
        <v>125</v>
      </c>
      <c r="H464" s="385"/>
      <c r="I464" s="433">
        <v>125</v>
      </c>
    </row>
    <row r="465" spans="1:9">
      <c r="A465" s="408">
        <v>457</v>
      </c>
      <c r="B465" s="438" t="s">
        <v>1457</v>
      </c>
      <c r="C465" s="439" t="s">
        <v>1493</v>
      </c>
      <c r="D465" s="417" t="s">
        <v>1494</v>
      </c>
      <c r="E465" s="432" t="s">
        <v>583</v>
      </c>
      <c r="F465" s="433">
        <v>162.5</v>
      </c>
      <c r="G465" s="433">
        <v>162.5</v>
      </c>
      <c r="H465" s="385"/>
      <c r="I465" s="433">
        <v>162.5</v>
      </c>
    </row>
    <row r="466" spans="1:9">
      <c r="A466" s="401">
        <v>458</v>
      </c>
      <c r="B466" s="438" t="s">
        <v>1457</v>
      </c>
      <c r="C466" s="439" t="s">
        <v>1495</v>
      </c>
      <c r="D466" s="417" t="s">
        <v>1496</v>
      </c>
      <c r="E466" s="432" t="s">
        <v>583</v>
      </c>
      <c r="F466" s="433">
        <v>162.5</v>
      </c>
      <c r="G466" s="433">
        <v>162.5</v>
      </c>
      <c r="H466" s="385"/>
      <c r="I466" s="433">
        <v>162.5</v>
      </c>
    </row>
    <row r="467" spans="1:9">
      <c r="A467" s="408">
        <v>459</v>
      </c>
      <c r="B467" s="438" t="s">
        <v>1457</v>
      </c>
      <c r="C467" s="439" t="s">
        <v>1497</v>
      </c>
      <c r="D467" s="417" t="s">
        <v>1498</v>
      </c>
      <c r="E467" s="432" t="s">
        <v>583</v>
      </c>
      <c r="F467" s="433">
        <v>162.5</v>
      </c>
      <c r="G467" s="433">
        <v>162.5</v>
      </c>
      <c r="H467" s="385"/>
      <c r="I467" s="433">
        <v>162.5</v>
      </c>
    </row>
    <row r="468" spans="1:9">
      <c r="A468" s="401">
        <v>460</v>
      </c>
      <c r="B468" s="438" t="s">
        <v>1457</v>
      </c>
      <c r="C468" s="439" t="s">
        <v>1499</v>
      </c>
      <c r="D468" s="417" t="s">
        <v>1500</v>
      </c>
      <c r="E468" s="432" t="s">
        <v>583</v>
      </c>
      <c r="F468" s="433">
        <v>162.5</v>
      </c>
      <c r="G468" s="433">
        <v>162.5</v>
      </c>
      <c r="H468" s="385"/>
      <c r="I468" s="433">
        <v>162.5</v>
      </c>
    </row>
    <row r="469" spans="1:9">
      <c r="A469" s="401">
        <v>461</v>
      </c>
      <c r="B469" s="438" t="s">
        <v>1457</v>
      </c>
      <c r="C469" s="439" t="s">
        <v>1501</v>
      </c>
      <c r="D469" s="417" t="s">
        <v>1502</v>
      </c>
      <c r="E469" s="432" t="s">
        <v>583</v>
      </c>
      <c r="F469" s="433">
        <v>162.5</v>
      </c>
      <c r="G469" s="433">
        <v>162.5</v>
      </c>
      <c r="H469" s="385"/>
      <c r="I469" s="433">
        <v>162.5</v>
      </c>
    </row>
    <row r="470" spans="1:9">
      <c r="A470" s="401">
        <v>462</v>
      </c>
      <c r="B470" s="438" t="s">
        <v>1457</v>
      </c>
      <c r="C470" s="439" t="s">
        <v>1503</v>
      </c>
      <c r="D470" s="417" t="s">
        <v>1504</v>
      </c>
      <c r="E470" s="432" t="s">
        <v>583</v>
      </c>
      <c r="F470" s="433">
        <v>162.5</v>
      </c>
      <c r="G470" s="433">
        <v>162.5</v>
      </c>
      <c r="H470" s="385"/>
      <c r="I470" s="433">
        <v>162.5</v>
      </c>
    </row>
    <row r="471" spans="1:9">
      <c r="A471" s="401">
        <v>463</v>
      </c>
      <c r="B471" s="438" t="s">
        <v>1457</v>
      </c>
      <c r="C471" s="439" t="s">
        <v>1505</v>
      </c>
      <c r="D471" s="417" t="s">
        <v>1506</v>
      </c>
      <c r="E471" s="432" t="s">
        <v>583</v>
      </c>
      <c r="F471" s="433">
        <v>162.5</v>
      </c>
      <c r="G471" s="433">
        <v>162.5</v>
      </c>
      <c r="H471" s="385"/>
      <c r="I471" s="433">
        <v>162.5</v>
      </c>
    </row>
    <row r="472" spans="1:9">
      <c r="A472" s="401">
        <v>464</v>
      </c>
      <c r="B472" s="438" t="s">
        <v>1457</v>
      </c>
      <c r="C472" s="439" t="s">
        <v>1507</v>
      </c>
      <c r="D472" s="417" t="s">
        <v>1508</v>
      </c>
      <c r="E472" s="432" t="s">
        <v>583</v>
      </c>
      <c r="F472" s="433">
        <v>162.5</v>
      </c>
      <c r="G472" s="433">
        <v>162.5</v>
      </c>
      <c r="H472" s="385"/>
      <c r="I472" s="433">
        <v>162.5</v>
      </c>
    </row>
    <row r="473" spans="1:9">
      <c r="A473" s="401">
        <v>465</v>
      </c>
      <c r="B473" s="438" t="s">
        <v>1457</v>
      </c>
      <c r="C473" s="439" t="s">
        <v>1509</v>
      </c>
      <c r="D473" s="417" t="s">
        <v>1510</v>
      </c>
      <c r="E473" s="432" t="s">
        <v>583</v>
      </c>
      <c r="F473" s="433">
        <v>162.5</v>
      </c>
      <c r="G473" s="433">
        <v>162.5</v>
      </c>
      <c r="H473" s="385"/>
      <c r="I473" s="433">
        <v>162.5</v>
      </c>
    </row>
    <row r="474" spans="1:9">
      <c r="A474" s="408">
        <v>466</v>
      </c>
      <c r="B474" s="438" t="s">
        <v>1457</v>
      </c>
      <c r="C474" s="439" t="s">
        <v>1511</v>
      </c>
      <c r="D474" s="417" t="s">
        <v>1512</v>
      </c>
      <c r="E474" s="432" t="s">
        <v>583</v>
      </c>
      <c r="F474" s="433">
        <v>125</v>
      </c>
      <c r="G474" s="433">
        <v>125</v>
      </c>
      <c r="H474" s="385"/>
      <c r="I474" s="433">
        <v>125</v>
      </c>
    </row>
    <row r="475" spans="1:9">
      <c r="A475" s="401">
        <v>467</v>
      </c>
      <c r="B475" s="438" t="s">
        <v>1457</v>
      </c>
      <c r="C475" s="439" t="s">
        <v>1513</v>
      </c>
      <c r="D475" s="417" t="s">
        <v>1514</v>
      </c>
      <c r="E475" s="432" t="s">
        <v>583</v>
      </c>
      <c r="F475" s="433">
        <v>100</v>
      </c>
      <c r="G475" s="433">
        <v>100</v>
      </c>
      <c r="H475" s="385"/>
      <c r="I475" s="433">
        <v>100</v>
      </c>
    </row>
    <row r="476" spans="1:9">
      <c r="A476" s="408">
        <v>468</v>
      </c>
      <c r="B476" s="438" t="s">
        <v>1457</v>
      </c>
      <c r="C476" s="439" t="s">
        <v>1515</v>
      </c>
      <c r="D476" s="417" t="s">
        <v>1516</v>
      </c>
      <c r="E476" s="432" t="s">
        <v>583</v>
      </c>
      <c r="F476" s="433">
        <v>100</v>
      </c>
      <c r="G476" s="433">
        <v>100</v>
      </c>
      <c r="H476" s="385"/>
      <c r="I476" s="433">
        <v>100</v>
      </c>
    </row>
    <row r="477" spans="1:9">
      <c r="A477" s="401">
        <v>469</v>
      </c>
      <c r="B477" s="438" t="s">
        <v>1457</v>
      </c>
      <c r="C477" s="439" t="s">
        <v>1517</v>
      </c>
      <c r="D477" s="417" t="s">
        <v>1518</v>
      </c>
      <c r="E477" s="432" t="s">
        <v>583</v>
      </c>
      <c r="F477" s="433">
        <v>125</v>
      </c>
      <c r="G477" s="433">
        <v>125</v>
      </c>
      <c r="H477" s="385"/>
      <c r="I477" s="433">
        <v>125</v>
      </c>
    </row>
    <row r="478" spans="1:9">
      <c r="A478" s="401">
        <v>470</v>
      </c>
      <c r="B478" s="438" t="s">
        <v>1457</v>
      </c>
      <c r="C478" s="439" t="s">
        <v>1519</v>
      </c>
      <c r="D478" s="417" t="s">
        <v>1520</v>
      </c>
      <c r="E478" s="432" t="s">
        <v>583</v>
      </c>
      <c r="F478" s="433">
        <v>100</v>
      </c>
      <c r="G478" s="433">
        <v>100</v>
      </c>
      <c r="H478" s="385"/>
      <c r="I478" s="433">
        <v>100</v>
      </c>
    </row>
    <row r="479" spans="1:9">
      <c r="A479" s="401">
        <v>471</v>
      </c>
      <c r="B479" s="438" t="s">
        <v>1457</v>
      </c>
      <c r="C479" s="439" t="s">
        <v>1521</v>
      </c>
      <c r="D479" s="417" t="s">
        <v>1522</v>
      </c>
      <c r="E479" s="432" t="s">
        <v>583</v>
      </c>
      <c r="F479" s="433">
        <v>100</v>
      </c>
      <c r="G479" s="433">
        <v>100</v>
      </c>
      <c r="H479" s="385"/>
      <c r="I479" s="433">
        <v>100</v>
      </c>
    </row>
    <row r="480" spans="1:9">
      <c r="A480" s="401">
        <v>472</v>
      </c>
      <c r="B480" s="438" t="s">
        <v>1457</v>
      </c>
      <c r="C480" s="439" t="s">
        <v>1523</v>
      </c>
      <c r="D480" s="417" t="s">
        <v>1524</v>
      </c>
      <c r="E480" s="432" t="s">
        <v>583</v>
      </c>
      <c r="F480" s="433">
        <v>100</v>
      </c>
      <c r="G480" s="433">
        <v>100</v>
      </c>
      <c r="H480" s="385"/>
      <c r="I480" s="433">
        <v>100</v>
      </c>
    </row>
    <row r="481" spans="1:9">
      <c r="A481" s="401">
        <v>473</v>
      </c>
      <c r="B481" s="438" t="s">
        <v>1457</v>
      </c>
      <c r="C481" s="439" t="s">
        <v>1525</v>
      </c>
      <c r="D481" s="417" t="s">
        <v>1526</v>
      </c>
      <c r="E481" s="432" t="s">
        <v>583</v>
      </c>
      <c r="F481" s="433">
        <v>100</v>
      </c>
      <c r="G481" s="433">
        <v>100</v>
      </c>
      <c r="H481" s="385"/>
      <c r="I481" s="433">
        <v>100</v>
      </c>
    </row>
    <row r="482" spans="1:9">
      <c r="A482" s="401">
        <v>474</v>
      </c>
      <c r="B482" s="438" t="s">
        <v>1457</v>
      </c>
      <c r="C482" s="439" t="s">
        <v>1527</v>
      </c>
      <c r="D482" s="417" t="s">
        <v>1528</v>
      </c>
      <c r="E482" s="432" t="s">
        <v>583</v>
      </c>
      <c r="F482" s="433">
        <v>100</v>
      </c>
      <c r="G482" s="433">
        <v>100</v>
      </c>
      <c r="H482" s="385"/>
      <c r="I482" s="433">
        <v>100</v>
      </c>
    </row>
    <row r="483" spans="1:9">
      <c r="A483" s="408">
        <v>475</v>
      </c>
      <c r="B483" s="438" t="s">
        <v>1457</v>
      </c>
      <c r="C483" s="439" t="s">
        <v>1529</v>
      </c>
      <c r="D483" s="417" t="s">
        <v>1530</v>
      </c>
      <c r="E483" s="432" t="s">
        <v>583</v>
      </c>
      <c r="F483" s="433">
        <v>100</v>
      </c>
      <c r="G483" s="433">
        <v>100</v>
      </c>
      <c r="H483" s="385"/>
      <c r="I483" s="433">
        <v>100</v>
      </c>
    </row>
    <row r="484" spans="1:9">
      <c r="A484" s="401">
        <v>476</v>
      </c>
      <c r="B484" s="438" t="s">
        <v>1457</v>
      </c>
      <c r="C484" s="439" t="s">
        <v>1531</v>
      </c>
      <c r="D484" s="417" t="s">
        <v>1532</v>
      </c>
      <c r="E484" s="432" t="s">
        <v>583</v>
      </c>
      <c r="F484" s="433">
        <v>100</v>
      </c>
      <c r="G484" s="433">
        <v>100</v>
      </c>
      <c r="H484" s="385"/>
      <c r="I484" s="433">
        <v>100</v>
      </c>
    </row>
    <row r="485" spans="1:9">
      <c r="A485" s="408">
        <v>477</v>
      </c>
      <c r="B485" s="438" t="s">
        <v>1457</v>
      </c>
      <c r="C485" s="439" t="s">
        <v>1533</v>
      </c>
      <c r="D485" s="417" t="s">
        <v>1534</v>
      </c>
      <c r="E485" s="432" t="s">
        <v>583</v>
      </c>
      <c r="F485" s="433">
        <v>125</v>
      </c>
      <c r="G485" s="433">
        <v>125</v>
      </c>
      <c r="H485" s="385"/>
      <c r="I485" s="433">
        <v>125</v>
      </c>
    </row>
    <row r="486" spans="1:9">
      <c r="A486" s="401">
        <v>478</v>
      </c>
      <c r="B486" s="438" t="s">
        <v>1457</v>
      </c>
      <c r="C486" s="439" t="s">
        <v>1535</v>
      </c>
      <c r="D486" s="417" t="s">
        <v>1536</v>
      </c>
      <c r="E486" s="432" t="s">
        <v>583</v>
      </c>
      <c r="F486" s="433">
        <v>125</v>
      </c>
      <c r="G486" s="433">
        <v>125</v>
      </c>
      <c r="H486" s="385"/>
      <c r="I486" s="433">
        <v>125</v>
      </c>
    </row>
    <row r="487" spans="1:9">
      <c r="A487" s="401">
        <v>479</v>
      </c>
      <c r="B487" s="438" t="s">
        <v>1457</v>
      </c>
      <c r="C487" s="439" t="s">
        <v>1537</v>
      </c>
      <c r="D487" s="417" t="s">
        <v>1538</v>
      </c>
      <c r="E487" s="432" t="s">
        <v>583</v>
      </c>
      <c r="F487" s="433">
        <v>125</v>
      </c>
      <c r="G487" s="433">
        <v>125</v>
      </c>
      <c r="H487" s="385"/>
      <c r="I487" s="433">
        <v>125</v>
      </c>
    </row>
    <row r="488" spans="1:9">
      <c r="A488" s="401">
        <v>480</v>
      </c>
      <c r="B488" s="438" t="s">
        <v>1457</v>
      </c>
      <c r="C488" s="439" t="s">
        <v>1539</v>
      </c>
      <c r="D488" s="417" t="s">
        <v>1540</v>
      </c>
      <c r="E488" s="432" t="s">
        <v>583</v>
      </c>
      <c r="F488" s="433">
        <v>125</v>
      </c>
      <c r="G488" s="433">
        <v>125</v>
      </c>
      <c r="H488" s="385"/>
      <c r="I488" s="433">
        <v>125</v>
      </c>
    </row>
    <row r="489" spans="1:9">
      <c r="A489" s="401">
        <v>481</v>
      </c>
      <c r="B489" s="438" t="s">
        <v>1457</v>
      </c>
      <c r="C489" s="439" t="s">
        <v>1541</v>
      </c>
      <c r="D489" s="417" t="s">
        <v>1542</v>
      </c>
      <c r="E489" s="432" t="s">
        <v>583</v>
      </c>
      <c r="F489" s="433">
        <v>125</v>
      </c>
      <c r="G489" s="433">
        <v>125</v>
      </c>
      <c r="H489" s="385"/>
      <c r="I489" s="433">
        <v>125</v>
      </c>
    </row>
    <row r="490" spans="1:9">
      <c r="A490" s="401">
        <v>482</v>
      </c>
      <c r="B490" s="438" t="s">
        <v>1457</v>
      </c>
      <c r="C490" s="439" t="s">
        <v>1543</v>
      </c>
      <c r="D490" s="417" t="s">
        <v>1544</v>
      </c>
      <c r="E490" s="432" t="s">
        <v>583</v>
      </c>
      <c r="F490" s="433">
        <v>162.5</v>
      </c>
      <c r="G490" s="433">
        <v>162.5</v>
      </c>
      <c r="H490" s="385"/>
      <c r="I490" s="433">
        <v>162.5</v>
      </c>
    </row>
    <row r="491" spans="1:9">
      <c r="A491" s="401">
        <v>483</v>
      </c>
      <c r="B491" s="438" t="s">
        <v>1457</v>
      </c>
      <c r="C491" s="439" t="s">
        <v>1545</v>
      </c>
      <c r="D491" s="417" t="s">
        <v>1546</v>
      </c>
      <c r="E491" s="432" t="s">
        <v>583</v>
      </c>
      <c r="F491" s="433">
        <v>125</v>
      </c>
      <c r="G491" s="433">
        <v>125</v>
      </c>
      <c r="H491" s="385"/>
      <c r="I491" s="433">
        <v>125</v>
      </c>
    </row>
    <row r="492" spans="1:9">
      <c r="A492" s="408">
        <v>484</v>
      </c>
      <c r="B492" s="438" t="s">
        <v>1457</v>
      </c>
      <c r="C492" s="439" t="s">
        <v>1517</v>
      </c>
      <c r="D492" s="417" t="s">
        <v>1518</v>
      </c>
      <c r="E492" s="432" t="s">
        <v>583</v>
      </c>
      <c r="F492" s="433">
        <v>125</v>
      </c>
      <c r="G492" s="433">
        <v>125</v>
      </c>
      <c r="H492" s="385"/>
      <c r="I492" s="433">
        <v>125</v>
      </c>
    </row>
    <row r="493" spans="1:9">
      <c r="A493" s="401">
        <v>485</v>
      </c>
      <c r="B493" s="438" t="s">
        <v>1457</v>
      </c>
      <c r="C493" s="439" t="s">
        <v>1547</v>
      </c>
      <c r="D493" s="417" t="s">
        <v>1548</v>
      </c>
      <c r="E493" s="432" t="s">
        <v>583</v>
      </c>
      <c r="F493" s="433">
        <v>125</v>
      </c>
      <c r="G493" s="433">
        <v>125</v>
      </c>
      <c r="H493" s="385"/>
      <c r="I493" s="433">
        <v>125</v>
      </c>
    </row>
    <row r="494" spans="1:9">
      <c r="A494" s="408">
        <v>486</v>
      </c>
      <c r="B494" s="438" t="s">
        <v>1457</v>
      </c>
      <c r="C494" s="439" t="s">
        <v>1549</v>
      </c>
      <c r="D494" s="417" t="s">
        <v>1550</v>
      </c>
      <c r="E494" s="432" t="s">
        <v>583</v>
      </c>
      <c r="F494" s="433">
        <v>125</v>
      </c>
      <c r="G494" s="433">
        <v>125</v>
      </c>
      <c r="H494" s="385"/>
      <c r="I494" s="433">
        <v>125</v>
      </c>
    </row>
    <row r="495" spans="1:9">
      <c r="A495" s="401">
        <v>487</v>
      </c>
      <c r="B495" s="438" t="s">
        <v>1457</v>
      </c>
      <c r="C495" s="439" t="s">
        <v>1551</v>
      </c>
      <c r="D495" s="417" t="s">
        <v>1552</v>
      </c>
      <c r="E495" s="432" t="s">
        <v>583</v>
      </c>
      <c r="F495" s="433">
        <v>100</v>
      </c>
      <c r="G495" s="433">
        <v>100</v>
      </c>
      <c r="H495" s="385"/>
      <c r="I495" s="433">
        <v>100</v>
      </c>
    </row>
    <row r="496" spans="1:9">
      <c r="A496" s="401">
        <v>488</v>
      </c>
      <c r="B496" s="438" t="s">
        <v>1457</v>
      </c>
      <c r="C496" s="439" t="s">
        <v>1553</v>
      </c>
      <c r="D496" s="417" t="s">
        <v>1554</v>
      </c>
      <c r="E496" s="432" t="s">
        <v>583</v>
      </c>
      <c r="F496" s="433">
        <v>100</v>
      </c>
      <c r="G496" s="433">
        <v>100</v>
      </c>
      <c r="H496" s="385"/>
      <c r="I496" s="433">
        <v>100</v>
      </c>
    </row>
    <row r="497" spans="1:9">
      <c r="A497" s="401">
        <v>489</v>
      </c>
      <c r="B497" s="438" t="s">
        <v>1419</v>
      </c>
      <c r="C497" s="439" t="s">
        <v>1555</v>
      </c>
      <c r="D497" s="417" t="s">
        <v>1556</v>
      </c>
      <c r="E497" s="432" t="s">
        <v>583</v>
      </c>
      <c r="F497" s="433">
        <v>125</v>
      </c>
      <c r="G497" s="433">
        <v>125</v>
      </c>
      <c r="H497" s="385"/>
      <c r="I497" s="433">
        <v>125</v>
      </c>
    </row>
    <row r="498" spans="1:9">
      <c r="A498" s="401">
        <v>490</v>
      </c>
      <c r="B498" s="438" t="s">
        <v>1419</v>
      </c>
      <c r="C498" s="439" t="s">
        <v>1557</v>
      </c>
      <c r="D498" s="417" t="s">
        <v>1558</v>
      </c>
      <c r="E498" s="432" t="s">
        <v>583</v>
      </c>
      <c r="F498" s="433">
        <v>125</v>
      </c>
      <c r="G498" s="433">
        <v>125</v>
      </c>
      <c r="H498" s="385"/>
      <c r="I498" s="433">
        <v>125</v>
      </c>
    </row>
    <row r="499" spans="1:9">
      <c r="A499" s="401">
        <v>491</v>
      </c>
      <c r="B499" s="438" t="s">
        <v>1419</v>
      </c>
      <c r="C499" s="439" t="s">
        <v>1559</v>
      </c>
      <c r="D499" s="417" t="s">
        <v>1560</v>
      </c>
      <c r="E499" s="432" t="s">
        <v>583</v>
      </c>
      <c r="F499" s="433">
        <v>162.5</v>
      </c>
      <c r="G499" s="433">
        <v>162.5</v>
      </c>
      <c r="H499" s="385"/>
      <c r="I499" s="433">
        <v>162.5</v>
      </c>
    </row>
    <row r="500" spans="1:9">
      <c r="A500" s="401">
        <v>492</v>
      </c>
      <c r="B500" s="438" t="s">
        <v>1419</v>
      </c>
      <c r="C500" s="439" t="s">
        <v>1561</v>
      </c>
      <c r="D500" s="417" t="s">
        <v>1562</v>
      </c>
      <c r="E500" s="432" t="s">
        <v>583</v>
      </c>
      <c r="F500" s="433">
        <v>162.5</v>
      </c>
      <c r="G500" s="433">
        <v>162.5</v>
      </c>
      <c r="H500" s="385"/>
      <c r="I500" s="433">
        <v>162.5</v>
      </c>
    </row>
    <row r="501" spans="1:9">
      <c r="A501" s="408">
        <v>493</v>
      </c>
      <c r="B501" s="438" t="s">
        <v>1419</v>
      </c>
      <c r="C501" s="439" t="s">
        <v>1563</v>
      </c>
      <c r="D501" s="417" t="s">
        <v>1564</v>
      </c>
      <c r="E501" s="432" t="s">
        <v>583</v>
      </c>
      <c r="F501" s="433">
        <v>100</v>
      </c>
      <c r="G501" s="433">
        <v>100</v>
      </c>
      <c r="H501" s="385"/>
      <c r="I501" s="433">
        <v>100</v>
      </c>
    </row>
    <row r="502" spans="1:9">
      <c r="A502" s="401">
        <v>494</v>
      </c>
      <c r="B502" s="438" t="s">
        <v>1419</v>
      </c>
      <c r="C502" s="439" t="s">
        <v>1565</v>
      </c>
      <c r="D502" s="417" t="s">
        <v>1566</v>
      </c>
      <c r="E502" s="432" t="s">
        <v>583</v>
      </c>
      <c r="F502" s="433">
        <v>100</v>
      </c>
      <c r="G502" s="433">
        <v>100</v>
      </c>
      <c r="H502" s="385"/>
      <c r="I502" s="433">
        <v>100</v>
      </c>
    </row>
    <row r="503" spans="1:9">
      <c r="A503" s="408">
        <v>495</v>
      </c>
      <c r="B503" s="438" t="s">
        <v>1419</v>
      </c>
      <c r="C503" s="439" t="s">
        <v>1567</v>
      </c>
      <c r="D503" s="417" t="s">
        <v>1568</v>
      </c>
      <c r="E503" s="432" t="s">
        <v>583</v>
      </c>
      <c r="F503" s="433">
        <v>162.5</v>
      </c>
      <c r="G503" s="433">
        <v>162.5</v>
      </c>
      <c r="H503" s="385"/>
      <c r="I503" s="433">
        <v>162.5</v>
      </c>
    </row>
    <row r="504" spans="1:9">
      <c r="A504" s="401">
        <v>496</v>
      </c>
      <c r="B504" s="438" t="s">
        <v>1419</v>
      </c>
      <c r="C504" s="439" t="s">
        <v>1569</v>
      </c>
      <c r="D504" s="417" t="s">
        <v>1570</v>
      </c>
      <c r="E504" s="432" t="s">
        <v>583</v>
      </c>
      <c r="F504" s="433">
        <v>125</v>
      </c>
      <c r="G504" s="433">
        <v>125</v>
      </c>
      <c r="H504" s="385"/>
      <c r="I504" s="433">
        <v>125</v>
      </c>
    </row>
    <row r="505" spans="1:9">
      <c r="A505" s="401">
        <v>497</v>
      </c>
      <c r="B505" s="438" t="s">
        <v>1419</v>
      </c>
      <c r="C505" s="439" t="s">
        <v>1571</v>
      </c>
      <c r="D505" s="417" t="s">
        <v>1572</v>
      </c>
      <c r="E505" s="432" t="s">
        <v>583</v>
      </c>
      <c r="F505" s="433">
        <v>125</v>
      </c>
      <c r="G505" s="433">
        <v>125</v>
      </c>
      <c r="H505" s="385"/>
      <c r="I505" s="433">
        <v>125</v>
      </c>
    </row>
    <row r="506" spans="1:9">
      <c r="A506" s="401">
        <v>498</v>
      </c>
      <c r="B506" s="438" t="s">
        <v>1419</v>
      </c>
      <c r="C506" s="439" t="s">
        <v>1573</v>
      </c>
      <c r="D506" s="417" t="s">
        <v>1574</v>
      </c>
      <c r="E506" s="432" t="s">
        <v>583</v>
      </c>
      <c r="F506" s="433">
        <v>100</v>
      </c>
      <c r="G506" s="433">
        <v>100</v>
      </c>
      <c r="H506" s="385"/>
      <c r="I506" s="433">
        <v>100</v>
      </c>
    </row>
    <row r="507" spans="1:9">
      <c r="A507" s="401">
        <v>499</v>
      </c>
      <c r="B507" s="438" t="s">
        <v>1419</v>
      </c>
      <c r="C507" s="439" t="s">
        <v>1575</v>
      </c>
      <c r="D507" s="417" t="s">
        <v>1576</v>
      </c>
      <c r="E507" s="432" t="s">
        <v>583</v>
      </c>
      <c r="F507" s="433">
        <v>100</v>
      </c>
      <c r="G507" s="433">
        <v>100</v>
      </c>
      <c r="H507" s="385"/>
      <c r="I507" s="433">
        <v>100</v>
      </c>
    </row>
    <row r="508" spans="1:9">
      <c r="A508" s="401">
        <v>500</v>
      </c>
      <c r="B508" s="438" t="s">
        <v>1419</v>
      </c>
      <c r="C508" s="439" t="s">
        <v>1577</v>
      </c>
      <c r="D508" s="417" t="s">
        <v>1578</v>
      </c>
      <c r="E508" s="432" t="s">
        <v>583</v>
      </c>
      <c r="F508" s="433">
        <v>125</v>
      </c>
      <c r="G508" s="433">
        <v>125</v>
      </c>
      <c r="H508" s="385"/>
      <c r="I508" s="433">
        <v>125</v>
      </c>
    </row>
    <row r="509" spans="1:9">
      <c r="A509" s="401">
        <v>501</v>
      </c>
      <c r="B509" s="438" t="s">
        <v>1419</v>
      </c>
      <c r="C509" s="439" t="s">
        <v>1579</v>
      </c>
      <c r="D509" s="417" t="s">
        <v>1580</v>
      </c>
      <c r="E509" s="432" t="s">
        <v>583</v>
      </c>
      <c r="F509" s="433">
        <v>90</v>
      </c>
      <c r="G509" s="433">
        <v>90</v>
      </c>
      <c r="H509" s="385"/>
      <c r="I509" s="433">
        <v>90</v>
      </c>
    </row>
    <row r="510" spans="1:9" s="484" customFormat="1" ht="30">
      <c r="A510" s="408">
        <v>502</v>
      </c>
      <c r="B510" s="442" t="s">
        <v>1581</v>
      </c>
      <c r="C510" s="443" t="s">
        <v>1582</v>
      </c>
      <c r="D510" s="444">
        <v>236080557</v>
      </c>
      <c r="E510" s="445" t="s">
        <v>1583</v>
      </c>
      <c r="F510" s="445">
        <v>12600</v>
      </c>
      <c r="G510" s="445">
        <v>12600</v>
      </c>
      <c r="H510" s="385"/>
      <c r="I510" s="445">
        <v>12600</v>
      </c>
    </row>
    <row r="511" spans="1:9" s="484" customFormat="1">
      <c r="A511" s="401">
        <v>503</v>
      </c>
      <c r="B511" s="442" t="s">
        <v>1581</v>
      </c>
      <c r="C511" s="443" t="s">
        <v>1584</v>
      </c>
      <c r="D511" s="444"/>
      <c r="E511" s="445"/>
      <c r="F511" s="445">
        <v>11478.37</v>
      </c>
      <c r="G511" s="445">
        <v>11478.37</v>
      </c>
      <c r="H511" s="385"/>
      <c r="I511" s="445">
        <v>11478.37</v>
      </c>
    </row>
    <row r="512" spans="1:9" s="484" customFormat="1" ht="30">
      <c r="A512" s="408">
        <v>504</v>
      </c>
      <c r="B512" s="442">
        <v>40976</v>
      </c>
      <c r="C512" s="446" t="s">
        <v>1585</v>
      </c>
      <c r="D512" s="447">
        <v>240896125</v>
      </c>
      <c r="E512" s="445" t="s">
        <v>1586</v>
      </c>
      <c r="F512" s="445">
        <v>5.82</v>
      </c>
      <c r="G512" s="445">
        <v>5.82</v>
      </c>
      <c r="H512" s="385"/>
      <c r="I512" s="445">
        <v>5.82</v>
      </c>
    </row>
    <row r="513" spans="1:9" s="484" customFormat="1" ht="21" customHeight="1">
      <c r="A513" s="401">
        <v>505</v>
      </c>
      <c r="B513" s="442">
        <v>40977</v>
      </c>
      <c r="C513" s="446" t="s">
        <v>1587</v>
      </c>
      <c r="D513" s="448">
        <v>245440465</v>
      </c>
      <c r="E513" s="445" t="s">
        <v>1588</v>
      </c>
      <c r="F513" s="445">
        <v>1.38</v>
      </c>
      <c r="G513" s="445">
        <v>1.38</v>
      </c>
      <c r="H513" s="385"/>
      <c r="I513" s="445">
        <v>1.38</v>
      </c>
    </row>
    <row r="514" spans="1:9" s="484" customFormat="1" ht="32.25" customHeight="1">
      <c r="A514" s="401">
        <v>506</v>
      </c>
      <c r="B514" s="442">
        <v>40978</v>
      </c>
      <c r="C514" s="446" t="s">
        <v>1589</v>
      </c>
      <c r="D514" s="448">
        <v>203866824</v>
      </c>
      <c r="E514" s="445" t="s">
        <v>1590</v>
      </c>
      <c r="F514" s="445">
        <v>39.909999999999997</v>
      </c>
      <c r="G514" s="445">
        <v>39.909999999999997</v>
      </c>
      <c r="H514" s="385"/>
      <c r="I514" s="445">
        <v>39.909999999999997</v>
      </c>
    </row>
    <row r="515" spans="1:9" s="484" customFormat="1" ht="30">
      <c r="A515" s="401">
        <v>507</v>
      </c>
      <c r="B515" s="442">
        <v>41255</v>
      </c>
      <c r="C515" s="446" t="s">
        <v>1591</v>
      </c>
      <c r="D515" s="447">
        <v>204566978</v>
      </c>
      <c r="E515" s="445" t="s">
        <v>1592</v>
      </c>
      <c r="F515" s="445">
        <v>97.93</v>
      </c>
      <c r="G515" s="445">
        <v>97.93</v>
      </c>
      <c r="H515" s="385"/>
      <c r="I515" s="445">
        <v>97.93</v>
      </c>
    </row>
    <row r="516" spans="1:9" s="484" customFormat="1">
      <c r="A516" s="401">
        <v>508</v>
      </c>
      <c r="B516" s="442" t="s">
        <v>1593</v>
      </c>
      <c r="C516" s="446" t="s">
        <v>1594</v>
      </c>
      <c r="D516" s="448">
        <v>202403121</v>
      </c>
      <c r="E516" s="445" t="s">
        <v>1588</v>
      </c>
      <c r="F516" s="445">
        <v>2100.12</v>
      </c>
      <c r="G516" s="445">
        <v>2100.12</v>
      </c>
      <c r="H516" s="385"/>
      <c r="I516" s="445">
        <v>2100.12</v>
      </c>
    </row>
    <row r="517" spans="1:9" s="484" customFormat="1">
      <c r="A517" s="401">
        <v>509</v>
      </c>
      <c r="B517" s="442" t="s">
        <v>1593</v>
      </c>
      <c r="C517" s="449" t="s">
        <v>1595</v>
      </c>
      <c r="D517" s="450">
        <v>236052515</v>
      </c>
      <c r="E517" s="445" t="s">
        <v>1596</v>
      </c>
      <c r="F517" s="445">
        <v>33.130000000000003</v>
      </c>
      <c r="G517" s="445">
        <v>33.130000000000003</v>
      </c>
      <c r="H517" s="385"/>
      <c r="I517" s="445">
        <v>33.130000000000003</v>
      </c>
    </row>
    <row r="518" spans="1:9" s="484" customFormat="1">
      <c r="A518" s="401">
        <v>510</v>
      </c>
      <c r="B518" s="442" t="s">
        <v>1593</v>
      </c>
      <c r="C518" s="444" t="s">
        <v>1597</v>
      </c>
      <c r="D518" s="444">
        <v>239392215</v>
      </c>
      <c r="E518" s="444" t="s">
        <v>1588</v>
      </c>
      <c r="F518" s="445">
        <v>4.67</v>
      </c>
      <c r="G518" s="445">
        <v>4.67</v>
      </c>
      <c r="H518" s="385"/>
      <c r="I518" s="445">
        <v>4.67</v>
      </c>
    </row>
    <row r="519" spans="1:9" s="484" customFormat="1">
      <c r="A519" s="408">
        <v>511</v>
      </c>
      <c r="B519" s="442" t="s">
        <v>1593</v>
      </c>
      <c r="C519" s="444" t="s">
        <v>1598</v>
      </c>
      <c r="D519" s="444">
        <v>239394259</v>
      </c>
      <c r="E519" s="445" t="s">
        <v>1596</v>
      </c>
      <c r="F519" s="445">
        <v>20.83</v>
      </c>
      <c r="G519" s="445">
        <v>20.83</v>
      </c>
      <c r="H519" s="385"/>
      <c r="I519" s="445">
        <v>20.83</v>
      </c>
    </row>
    <row r="520" spans="1:9" s="484" customFormat="1">
      <c r="A520" s="401">
        <v>512</v>
      </c>
      <c r="B520" s="442">
        <v>41263</v>
      </c>
      <c r="C520" s="444" t="s">
        <v>1599</v>
      </c>
      <c r="D520" s="447">
        <v>205075014</v>
      </c>
      <c r="E520" s="451" t="s">
        <v>1823</v>
      </c>
      <c r="F520" s="451">
        <v>3719.2</v>
      </c>
      <c r="G520" s="451">
        <v>3719.2</v>
      </c>
      <c r="H520" s="385"/>
      <c r="I520" s="451">
        <v>3719.2</v>
      </c>
    </row>
    <row r="521" spans="1:9" s="484" customFormat="1" ht="30">
      <c r="A521" s="408">
        <v>513</v>
      </c>
      <c r="B521" s="442">
        <v>41248</v>
      </c>
      <c r="C521" s="452" t="s">
        <v>1601</v>
      </c>
      <c r="D521" s="452">
        <v>204952275</v>
      </c>
      <c r="E521" s="453" t="s">
        <v>1602</v>
      </c>
      <c r="F521" s="453">
        <v>572.16</v>
      </c>
      <c r="G521" s="453">
        <v>572.16</v>
      </c>
      <c r="H521" s="385"/>
      <c r="I521" s="453">
        <v>572.16</v>
      </c>
    </row>
    <row r="522" spans="1:9" s="484" customFormat="1" ht="30">
      <c r="A522" s="401">
        <v>514</v>
      </c>
      <c r="B522" s="442">
        <v>40916</v>
      </c>
      <c r="C522" s="452" t="s">
        <v>1603</v>
      </c>
      <c r="D522" s="452"/>
      <c r="E522" s="453" t="s">
        <v>1604</v>
      </c>
      <c r="F522" s="453">
        <v>41471.64</v>
      </c>
      <c r="G522" s="453">
        <v>41471.64</v>
      </c>
      <c r="H522" s="385"/>
      <c r="I522" s="453">
        <v>41471.64</v>
      </c>
    </row>
    <row r="523" spans="1:9" s="484" customFormat="1">
      <c r="A523" s="401">
        <v>515</v>
      </c>
      <c r="B523" s="442">
        <v>41214</v>
      </c>
      <c r="C523" s="452" t="s">
        <v>1605</v>
      </c>
      <c r="D523" s="447"/>
      <c r="E523" s="453" t="s">
        <v>1606</v>
      </c>
      <c r="F523" s="453">
        <v>133.33000000000001</v>
      </c>
      <c r="G523" s="453">
        <v>133.33000000000001</v>
      </c>
      <c r="H523" s="385"/>
      <c r="I523" s="453">
        <v>133.33000000000001</v>
      </c>
    </row>
    <row r="524" spans="1:9" s="484" customFormat="1" ht="30">
      <c r="A524" s="401">
        <v>516</v>
      </c>
      <c r="B524" s="442">
        <v>41190</v>
      </c>
      <c r="C524" s="446" t="s">
        <v>1607</v>
      </c>
      <c r="D524" s="446">
        <v>220101433</v>
      </c>
      <c r="E524" s="454" t="s">
        <v>1608</v>
      </c>
      <c r="F524" s="453">
        <v>83.33</v>
      </c>
      <c r="G524" s="453">
        <v>83.33</v>
      </c>
      <c r="H524" s="385"/>
      <c r="I524" s="453">
        <v>83.33</v>
      </c>
    </row>
    <row r="525" spans="1:9" s="484" customFormat="1">
      <c r="A525" s="401">
        <v>517</v>
      </c>
      <c r="B525" s="442" t="s">
        <v>1609</v>
      </c>
      <c r="C525" s="446" t="s">
        <v>1610</v>
      </c>
      <c r="D525" s="446">
        <v>205287526</v>
      </c>
      <c r="E525" s="454" t="s">
        <v>1611</v>
      </c>
      <c r="F525" s="453">
        <v>83.33</v>
      </c>
      <c r="G525" s="453">
        <v>83.33</v>
      </c>
      <c r="H525" s="385"/>
      <c r="I525" s="453">
        <v>83.33</v>
      </c>
    </row>
    <row r="526" spans="1:9" s="484" customFormat="1">
      <c r="A526" s="401">
        <v>518</v>
      </c>
      <c r="B526" s="442">
        <v>42567</v>
      </c>
      <c r="C526" s="456" t="s">
        <v>1719</v>
      </c>
      <c r="D526" s="456">
        <v>406106155</v>
      </c>
      <c r="E526" s="453" t="s">
        <v>1606</v>
      </c>
      <c r="F526" s="427">
        <v>12000.53</v>
      </c>
      <c r="G526" s="427">
        <v>12000.53</v>
      </c>
      <c r="H526" s="385"/>
      <c r="I526" s="427">
        <v>12000.53</v>
      </c>
    </row>
    <row r="527" spans="1:9" s="484" customFormat="1" ht="30">
      <c r="A527" s="401">
        <v>519</v>
      </c>
      <c r="B527" s="442" t="s">
        <v>1612</v>
      </c>
      <c r="C527" s="446" t="s">
        <v>1613</v>
      </c>
      <c r="D527" s="446">
        <v>202913106</v>
      </c>
      <c r="E527" s="446" t="s">
        <v>1592</v>
      </c>
      <c r="F527" s="453">
        <v>276.07</v>
      </c>
      <c r="G527" s="453">
        <v>276.07</v>
      </c>
      <c r="H527" s="385"/>
      <c r="I527" s="453">
        <v>276.07</v>
      </c>
    </row>
    <row r="528" spans="1:9" s="484" customFormat="1" ht="30">
      <c r="A528" s="408">
        <v>520</v>
      </c>
      <c r="B528" s="442">
        <v>41251</v>
      </c>
      <c r="C528" s="446" t="s">
        <v>1614</v>
      </c>
      <c r="D528" s="446">
        <v>211326732</v>
      </c>
      <c r="E528" s="446" t="s">
        <v>1592</v>
      </c>
      <c r="F528" s="453">
        <v>1029.42</v>
      </c>
      <c r="G528" s="453">
        <v>1029.42</v>
      </c>
      <c r="H528" s="385"/>
      <c r="I528" s="453">
        <v>1029.42</v>
      </c>
    </row>
    <row r="529" spans="1:9" s="484" customFormat="1">
      <c r="A529" s="401">
        <v>521</v>
      </c>
      <c r="B529" s="455">
        <v>41180</v>
      </c>
      <c r="C529" s="456" t="s">
        <v>1615</v>
      </c>
      <c r="D529" s="457" t="s">
        <v>1616</v>
      </c>
      <c r="E529" s="458" t="s">
        <v>1617</v>
      </c>
      <c r="F529" s="453">
        <v>216.67</v>
      </c>
      <c r="G529" s="453">
        <v>216.67</v>
      </c>
      <c r="H529" s="385"/>
      <c r="I529" s="453">
        <v>216.67</v>
      </c>
    </row>
    <row r="530" spans="1:9" s="484" customFormat="1">
      <c r="A530" s="408">
        <v>522</v>
      </c>
      <c r="B530" s="455" t="s">
        <v>1618</v>
      </c>
      <c r="C530" s="456" t="s">
        <v>1619</v>
      </c>
      <c r="D530" s="457">
        <v>47001012083</v>
      </c>
      <c r="E530" s="458" t="s">
        <v>1617</v>
      </c>
      <c r="F530" s="453">
        <v>50</v>
      </c>
      <c r="G530" s="453">
        <v>50</v>
      </c>
      <c r="H530" s="385"/>
      <c r="I530" s="453">
        <v>50</v>
      </c>
    </row>
    <row r="531" spans="1:9" s="484" customFormat="1">
      <c r="A531" s="401">
        <v>523</v>
      </c>
      <c r="B531" s="455" t="s">
        <v>1618</v>
      </c>
      <c r="C531" s="456" t="s">
        <v>1620</v>
      </c>
      <c r="D531" s="457" t="s">
        <v>1621</v>
      </c>
      <c r="E531" s="454" t="s">
        <v>1611</v>
      </c>
      <c r="F531" s="453">
        <v>106.66</v>
      </c>
      <c r="G531" s="453">
        <v>106.66</v>
      </c>
      <c r="H531" s="385"/>
      <c r="I531" s="453">
        <v>106.66</v>
      </c>
    </row>
    <row r="532" spans="1:9" s="484" customFormat="1">
      <c r="A532" s="401">
        <v>524</v>
      </c>
      <c r="B532" s="455" t="s">
        <v>1618</v>
      </c>
      <c r="C532" s="456" t="s">
        <v>1622</v>
      </c>
      <c r="D532" s="457" t="s">
        <v>1623</v>
      </c>
      <c r="E532" s="454" t="s">
        <v>1611</v>
      </c>
      <c r="F532" s="453">
        <v>109.02</v>
      </c>
      <c r="G532" s="453">
        <v>109.02</v>
      </c>
      <c r="H532" s="385"/>
      <c r="I532" s="453">
        <v>109.02</v>
      </c>
    </row>
    <row r="533" spans="1:9" s="484" customFormat="1">
      <c r="A533" s="401">
        <v>525</v>
      </c>
      <c r="B533" s="455" t="s">
        <v>1618</v>
      </c>
      <c r="C533" s="456" t="s">
        <v>1624</v>
      </c>
      <c r="D533" s="457" t="s">
        <v>1625</v>
      </c>
      <c r="E533" s="454" t="s">
        <v>1611</v>
      </c>
      <c r="F533" s="453">
        <v>100</v>
      </c>
      <c r="G533" s="453">
        <v>100</v>
      </c>
      <c r="H533" s="385"/>
      <c r="I533" s="453">
        <v>100</v>
      </c>
    </row>
    <row r="534" spans="1:9" s="484" customFormat="1">
      <c r="A534" s="401">
        <v>526</v>
      </c>
      <c r="B534" s="455" t="s">
        <v>1618</v>
      </c>
      <c r="C534" s="456" t="s">
        <v>1626</v>
      </c>
      <c r="D534" s="457" t="s">
        <v>1627</v>
      </c>
      <c r="E534" s="454" t="s">
        <v>1611</v>
      </c>
      <c r="F534" s="453">
        <v>83.33</v>
      </c>
      <c r="G534" s="453">
        <v>83.33</v>
      </c>
      <c r="H534" s="385"/>
      <c r="I534" s="453">
        <v>83.33</v>
      </c>
    </row>
    <row r="535" spans="1:9" s="484" customFormat="1" ht="30">
      <c r="A535" s="401">
        <v>527</v>
      </c>
      <c r="B535" s="459" t="s">
        <v>1628</v>
      </c>
      <c r="C535" s="456" t="s">
        <v>1629</v>
      </c>
      <c r="D535" s="457" t="s">
        <v>1630</v>
      </c>
      <c r="E535" s="454" t="s">
        <v>1631</v>
      </c>
      <c r="F535" s="460">
        <v>17</v>
      </c>
      <c r="G535" s="460">
        <v>17</v>
      </c>
      <c r="H535" s="385"/>
      <c r="I535" s="460">
        <v>17</v>
      </c>
    </row>
    <row r="536" spans="1:9" s="484" customFormat="1">
      <c r="A536" s="401">
        <v>528</v>
      </c>
      <c r="B536" s="461" t="s">
        <v>1632</v>
      </c>
      <c r="C536" s="456" t="s">
        <v>1633</v>
      </c>
      <c r="D536" s="457" t="s">
        <v>1634</v>
      </c>
      <c r="E536" s="454" t="s">
        <v>1635</v>
      </c>
      <c r="F536" s="460">
        <v>47.3</v>
      </c>
      <c r="G536" s="460">
        <v>47.3</v>
      </c>
      <c r="H536" s="385"/>
      <c r="I536" s="460">
        <v>47.3</v>
      </c>
    </row>
    <row r="537" spans="1:9" ht="30">
      <c r="A537" s="408">
        <v>529</v>
      </c>
      <c r="B537" s="462" t="s">
        <v>1636</v>
      </c>
      <c r="C537" s="456" t="s">
        <v>1637</v>
      </c>
      <c r="D537" s="463" t="s">
        <v>1638</v>
      </c>
      <c r="E537" s="454" t="s">
        <v>1600</v>
      </c>
      <c r="F537" s="454">
        <v>412</v>
      </c>
      <c r="G537" s="454">
        <v>412</v>
      </c>
      <c r="H537" s="454"/>
      <c r="I537" s="454">
        <v>412</v>
      </c>
    </row>
    <row r="538" spans="1:9" s="484" customFormat="1">
      <c r="A538" s="401">
        <v>530</v>
      </c>
      <c r="B538" s="462" t="s">
        <v>1639</v>
      </c>
      <c r="C538" s="464" t="s">
        <v>1640</v>
      </c>
      <c r="D538" s="463" t="s">
        <v>1641</v>
      </c>
      <c r="E538" s="454" t="s">
        <v>1642</v>
      </c>
      <c r="F538" s="454">
        <v>80</v>
      </c>
      <c r="G538" s="454">
        <v>80</v>
      </c>
      <c r="H538" s="454"/>
      <c r="I538" s="454">
        <v>80</v>
      </c>
    </row>
    <row r="539" spans="1:9" s="484" customFormat="1">
      <c r="A539" s="408">
        <v>531</v>
      </c>
      <c r="B539" s="462" t="s">
        <v>1643</v>
      </c>
      <c r="C539" s="464" t="s">
        <v>1644</v>
      </c>
      <c r="D539" s="463" t="s">
        <v>1645</v>
      </c>
      <c r="E539" s="454" t="s">
        <v>1646</v>
      </c>
      <c r="F539" s="454">
        <v>17.7</v>
      </c>
      <c r="G539" s="454">
        <v>17.7</v>
      </c>
      <c r="H539" s="454"/>
      <c r="I539" s="454">
        <v>17.7</v>
      </c>
    </row>
    <row r="540" spans="1:9" s="484" customFormat="1">
      <c r="A540" s="401">
        <v>532</v>
      </c>
      <c r="B540" s="462" t="s">
        <v>1647</v>
      </c>
      <c r="C540" s="464" t="s">
        <v>1648</v>
      </c>
      <c r="D540" s="463" t="s">
        <v>1649</v>
      </c>
      <c r="E540" s="454" t="s">
        <v>1617</v>
      </c>
      <c r="F540" s="454">
        <v>34381.65</v>
      </c>
      <c r="G540" s="454">
        <v>34381.65</v>
      </c>
      <c r="H540" s="454"/>
      <c r="I540" s="454">
        <v>34381.65</v>
      </c>
    </row>
    <row r="541" spans="1:9" s="484" customFormat="1">
      <c r="A541" s="401">
        <v>533</v>
      </c>
      <c r="B541" s="462" t="s">
        <v>1650</v>
      </c>
      <c r="C541" s="464" t="s">
        <v>502</v>
      </c>
      <c r="D541" s="463" t="s">
        <v>1651</v>
      </c>
      <c r="E541" s="454" t="s">
        <v>1617</v>
      </c>
      <c r="F541" s="454">
        <v>3153</v>
      </c>
      <c r="G541" s="454">
        <v>3153</v>
      </c>
      <c r="H541" s="454"/>
      <c r="I541" s="454">
        <v>3153</v>
      </c>
    </row>
    <row r="542" spans="1:9" s="484" customFormat="1">
      <c r="A542" s="401">
        <v>534</v>
      </c>
      <c r="B542" s="462" t="s">
        <v>1652</v>
      </c>
      <c r="C542" s="464" t="s">
        <v>1653</v>
      </c>
      <c r="D542" s="463" t="s">
        <v>1654</v>
      </c>
      <c r="E542" s="454" t="s">
        <v>1655</v>
      </c>
      <c r="F542" s="454">
        <v>144.4</v>
      </c>
      <c r="G542" s="454">
        <v>144.4</v>
      </c>
      <c r="H542" s="454"/>
      <c r="I542" s="454">
        <v>144.4</v>
      </c>
    </row>
    <row r="543" spans="1:9" s="484" customFormat="1">
      <c r="A543" s="401">
        <v>535</v>
      </c>
      <c r="B543" s="462" t="s">
        <v>1656</v>
      </c>
      <c r="C543" s="464" t="s">
        <v>1657</v>
      </c>
      <c r="D543" s="463" t="s">
        <v>1658</v>
      </c>
      <c r="E543" s="454" t="s">
        <v>1659</v>
      </c>
      <c r="F543" s="454">
        <v>270</v>
      </c>
      <c r="G543" s="454">
        <v>270</v>
      </c>
      <c r="H543" s="454"/>
      <c r="I543" s="454">
        <v>270</v>
      </c>
    </row>
    <row r="544" spans="1:9" s="484" customFormat="1" ht="30">
      <c r="A544" s="401">
        <v>536</v>
      </c>
      <c r="B544" s="462" t="s">
        <v>1660</v>
      </c>
      <c r="C544" s="464" t="s">
        <v>1661</v>
      </c>
      <c r="D544" s="463" t="s">
        <v>1662</v>
      </c>
      <c r="E544" s="454" t="s">
        <v>1663</v>
      </c>
      <c r="F544" s="454">
        <v>69</v>
      </c>
      <c r="G544" s="454">
        <v>69</v>
      </c>
      <c r="H544" s="454"/>
      <c r="I544" s="454">
        <v>69</v>
      </c>
    </row>
    <row r="545" spans="1:9" s="484" customFormat="1">
      <c r="A545" s="401">
        <v>537</v>
      </c>
      <c r="B545" s="462">
        <v>2015</v>
      </c>
      <c r="C545" s="465" t="s">
        <v>1664</v>
      </c>
      <c r="D545" s="417"/>
      <c r="E545" s="453" t="s">
        <v>1606</v>
      </c>
      <c r="F545" s="426">
        <v>20</v>
      </c>
      <c r="G545" s="426">
        <v>20</v>
      </c>
      <c r="H545" s="466"/>
      <c r="I545" s="426">
        <v>20</v>
      </c>
    </row>
    <row r="546" spans="1:9" s="484" customFormat="1">
      <c r="A546" s="408">
        <v>538</v>
      </c>
      <c r="B546" s="462" t="s">
        <v>1665</v>
      </c>
      <c r="C546" s="464" t="s">
        <v>1666</v>
      </c>
      <c r="D546" s="463" t="s">
        <v>1667</v>
      </c>
      <c r="E546" s="454" t="s">
        <v>1668</v>
      </c>
      <c r="F546" s="454">
        <v>30</v>
      </c>
      <c r="G546" s="454">
        <v>30</v>
      </c>
      <c r="H546" s="454"/>
      <c r="I546" s="454">
        <v>30</v>
      </c>
    </row>
    <row r="547" spans="1:9" s="484" customFormat="1">
      <c r="A547" s="401">
        <v>539</v>
      </c>
      <c r="B547" s="462" t="s">
        <v>1669</v>
      </c>
      <c r="C547" s="464" t="s">
        <v>1670</v>
      </c>
      <c r="D547" s="463" t="s">
        <v>1671</v>
      </c>
      <c r="E547" s="454" t="s">
        <v>1672</v>
      </c>
      <c r="F547" s="454">
        <v>3812.98</v>
      </c>
      <c r="G547" s="454">
        <v>3812.98</v>
      </c>
      <c r="H547" s="454"/>
      <c r="I547" s="454">
        <v>3812.98</v>
      </c>
    </row>
    <row r="548" spans="1:9" s="484" customFormat="1" ht="25.5">
      <c r="A548" s="408">
        <v>540</v>
      </c>
      <c r="B548" s="462" t="s">
        <v>1673</v>
      </c>
      <c r="C548" s="464" t="s">
        <v>1674</v>
      </c>
      <c r="D548" s="463" t="s">
        <v>1675</v>
      </c>
      <c r="E548" s="454" t="s">
        <v>1676</v>
      </c>
      <c r="F548" s="454">
        <v>14926.63</v>
      </c>
      <c r="G548" s="454">
        <v>14926.63</v>
      </c>
      <c r="H548" s="454"/>
      <c r="I548" s="454">
        <v>14926.63</v>
      </c>
    </row>
    <row r="549" spans="1:9" s="484" customFormat="1">
      <c r="A549" s="401">
        <v>541</v>
      </c>
      <c r="B549" s="467" t="s">
        <v>1677</v>
      </c>
      <c r="C549" s="444" t="s">
        <v>1678</v>
      </c>
      <c r="D549" s="417" t="s">
        <v>1679</v>
      </c>
      <c r="E549" s="445" t="s">
        <v>1680</v>
      </c>
      <c r="F549" s="419">
        <v>400</v>
      </c>
      <c r="G549" s="419">
        <v>400</v>
      </c>
      <c r="H549" s="466"/>
      <c r="I549" s="419">
        <v>400</v>
      </c>
    </row>
    <row r="550" spans="1:9" s="484" customFormat="1" ht="14.25" customHeight="1">
      <c r="A550" s="401">
        <v>542</v>
      </c>
      <c r="B550" s="468" t="s">
        <v>1681</v>
      </c>
      <c r="C550" s="465" t="s">
        <v>1682</v>
      </c>
      <c r="D550" s="417" t="s">
        <v>1683</v>
      </c>
      <c r="E550" s="445" t="s">
        <v>1684</v>
      </c>
      <c r="F550" s="419">
        <v>241</v>
      </c>
      <c r="G550" s="419">
        <v>241</v>
      </c>
      <c r="H550" s="466"/>
      <c r="I550" s="419">
        <v>241</v>
      </c>
    </row>
    <row r="551" spans="1:9" s="484" customFormat="1">
      <c r="A551" s="401">
        <v>543</v>
      </c>
      <c r="B551" s="468" t="s">
        <v>1685</v>
      </c>
      <c r="C551" s="465" t="s">
        <v>1686</v>
      </c>
      <c r="D551" s="417" t="s">
        <v>1687</v>
      </c>
      <c r="E551" s="445" t="s">
        <v>1606</v>
      </c>
      <c r="F551" s="419">
        <v>326.32</v>
      </c>
      <c r="G551" s="419">
        <v>326.32</v>
      </c>
      <c r="H551" s="466"/>
      <c r="I551" s="419">
        <v>326.32</v>
      </c>
    </row>
    <row r="552" spans="1:9" s="484" customFormat="1" ht="32.25" customHeight="1">
      <c r="A552" s="401">
        <v>544</v>
      </c>
      <c r="B552" s="468" t="s">
        <v>1688</v>
      </c>
      <c r="C552" s="465" t="s">
        <v>1689</v>
      </c>
      <c r="D552" s="417" t="s">
        <v>1690</v>
      </c>
      <c r="E552" s="469" t="s">
        <v>1691</v>
      </c>
      <c r="F552" s="426">
        <v>414.5</v>
      </c>
      <c r="G552" s="426">
        <v>414.5</v>
      </c>
      <c r="H552" s="470"/>
      <c r="I552" s="426">
        <v>414.5</v>
      </c>
    </row>
    <row r="553" spans="1:9" s="484" customFormat="1" ht="30.75" customHeight="1">
      <c r="A553" s="401">
        <v>545</v>
      </c>
      <c r="B553" s="471">
        <v>42548</v>
      </c>
      <c r="C553" s="472" t="s">
        <v>1710</v>
      </c>
      <c r="D553" s="473">
        <v>404473039</v>
      </c>
      <c r="E553" s="474" t="s">
        <v>1712</v>
      </c>
      <c r="F553" s="466">
        <v>540</v>
      </c>
      <c r="G553" s="466">
        <v>540</v>
      </c>
      <c r="H553" s="476"/>
      <c r="I553" s="466">
        <v>540</v>
      </c>
    </row>
    <row r="554" spans="1:9" s="484" customFormat="1" ht="30">
      <c r="A554" s="401">
        <v>546</v>
      </c>
      <c r="B554" s="485">
        <v>42538</v>
      </c>
      <c r="C554" s="486" t="s">
        <v>1711</v>
      </c>
      <c r="D554" s="473">
        <v>405106068</v>
      </c>
      <c r="E554" s="474" t="s">
        <v>1713</v>
      </c>
      <c r="F554" s="475">
        <v>4</v>
      </c>
      <c r="G554" s="475">
        <v>4</v>
      </c>
      <c r="H554" s="476"/>
      <c r="I554" s="475">
        <v>4</v>
      </c>
    </row>
    <row r="555" spans="1:9" s="484" customFormat="1" ht="30">
      <c r="A555" s="408">
        <v>547</v>
      </c>
      <c r="B555" s="485">
        <v>42529</v>
      </c>
      <c r="C555" s="486" t="s">
        <v>1715</v>
      </c>
      <c r="D555" s="473">
        <v>204927598</v>
      </c>
      <c r="E555" s="474" t="s">
        <v>1691</v>
      </c>
      <c r="F555" s="475">
        <v>12</v>
      </c>
      <c r="G555" s="475">
        <v>12</v>
      </c>
      <c r="H555" s="476"/>
      <c r="I555" s="475">
        <v>12</v>
      </c>
    </row>
    <row r="556" spans="1:9" s="484" customFormat="1">
      <c r="A556" s="401">
        <v>548</v>
      </c>
      <c r="B556" s="485"/>
      <c r="C556" s="486" t="s">
        <v>1714</v>
      </c>
      <c r="D556" s="473">
        <v>404416128</v>
      </c>
      <c r="E556" s="474" t="s">
        <v>1822</v>
      </c>
      <c r="F556" s="476">
        <v>200</v>
      </c>
      <c r="G556" s="476">
        <v>200</v>
      </c>
      <c r="H556" s="476"/>
      <c r="I556" s="476">
        <v>200</v>
      </c>
    </row>
    <row r="557" spans="1:9" s="484" customFormat="1">
      <c r="A557" s="408">
        <v>549</v>
      </c>
      <c r="B557" s="485">
        <v>42590</v>
      </c>
      <c r="C557" s="444" t="s">
        <v>1599</v>
      </c>
      <c r="D557" s="447">
        <v>205075014</v>
      </c>
      <c r="E557" s="451" t="s">
        <v>1823</v>
      </c>
      <c r="F557" s="476">
        <v>1361.7</v>
      </c>
      <c r="G557" s="476">
        <v>1361.7</v>
      </c>
      <c r="H557" s="476"/>
      <c r="I557" s="476">
        <v>1361.7</v>
      </c>
    </row>
    <row r="558" spans="1:9" s="484" customFormat="1" ht="30">
      <c r="A558" s="401">
        <v>550</v>
      </c>
      <c r="B558" s="485">
        <v>42633</v>
      </c>
      <c r="C558" s="495" t="s">
        <v>1718</v>
      </c>
      <c r="D558" s="496">
        <v>404379294</v>
      </c>
      <c r="E558" s="453" t="s">
        <v>1824</v>
      </c>
      <c r="F558" s="476">
        <v>57378.7</v>
      </c>
      <c r="G558" s="476">
        <v>57378.7</v>
      </c>
      <c r="H558" s="476"/>
      <c r="I558" s="476">
        <v>57378.7</v>
      </c>
    </row>
    <row r="559" spans="1:9" s="484" customFormat="1">
      <c r="A559" s="401">
        <v>551</v>
      </c>
      <c r="B559" s="485">
        <v>42578</v>
      </c>
      <c r="C559" s="486" t="s">
        <v>1825</v>
      </c>
      <c r="D559" s="473">
        <v>224067729</v>
      </c>
      <c r="E559" s="474" t="s">
        <v>1826</v>
      </c>
      <c r="F559" s="476">
        <v>830.3</v>
      </c>
      <c r="G559" s="476">
        <v>830.3</v>
      </c>
      <c r="H559" s="476"/>
      <c r="I559" s="476">
        <v>830.3</v>
      </c>
    </row>
    <row r="560" spans="1:9" s="484" customFormat="1" ht="30">
      <c r="A560" s="401">
        <v>552</v>
      </c>
      <c r="B560" s="485" t="s">
        <v>1930</v>
      </c>
      <c r="C560" s="486" t="s">
        <v>1873</v>
      </c>
      <c r="D560" s="473">
        <v>211336892</v>
      </c>
      <c r="E560" s="474" t="s">
        <v>1933</v>
      </c>
      <c r="F560" s="476">
        <v>242</v>
      </c>
      <c r="G560" s="476">
        <v>242</v>
      </c>
      <c r="H560" s="476"/>
      <c r="I560" s="476">
        <v>242</v>
      </c>
    </row>
    <row r="561" spans="1:9" s="484" customFormat="1">
      <c r="A561" s="401">
        <v>554</v>
      </c>
      <c r="B561" s="485">
        <v>42594</v>
      </c>
      <c r="C561" s="486" t="s">
        <v>1850</v>
      </c>
      <c r="D561" s="473">
        <v>235445657</v>
      </c>
      <c r="E561" s="474" t="s">
        <v>1859</v>
      </c>
      <c r="F561" s="475">
        <v>2085</v>
      </c>
      <c r="G561" s="475">
        <v>2085</v>
      </c>
      <c r="H561" s="476"/>
      <c r="I561" s="475">
        <v>2085</v>
      </c>
    </row>
    <row r="562" spans="1:9" s="484" customFormat="1">
      <c r="A562" s="408">
        <v>556</v>
      </c>
      <c r="B562" s="485">
        <v>42593</v>
      </c>
      <c r="C562" s="486" t="s">
        <v>1851</v>
      </c>
      <c r="D562" s="473">
        <v>400047258</v>
      </c>
      <c r="E562" s="454" t="s">
        <v>1611</v>
      </c>
      <c r="F562" s="475">
        <v>3000</v>
      </c>
      <c r="G562" s="475">
        <v>3000</v>
      </c>
      <c r="H562" s="476"/>
      <c r="I562" s="475">
        <v>3000</v>
      </c>
    </row>
    <row r="563" spans="1:9" s="484" customFormat="1">
      <c r="A563" s="401">
        <v>557</v>
      </c>
      <c r="B563" s="485">
        <v>42593</v>
      </c>
      <c r="C563" s="486" t="s">
        <v>1852</v>
      </c>
      <c r="D563" s="473">
        <v>208211175</v>
      </c>
      <c r="E563" s="474" t="s">
        <v>1853</v>
      </c>
      <c r="F563" s="475">
        <v>50</v>
      </c>
      <c r="G563" s="475">
        <v>50</v>
      </c>
      <c r="H563" s="476"/>
      <c r="I563" s="475">
        <v>50</v>
      </c>
    </row>
    <row r="564" spans="1:9" s="484" customFormat="1">
      <c r="A564" s="408">
        <v>558</v>
      </c>
      <c r="B564" s="485">
        <v>42594</v>
      </c>
      <c r="C564" s="486" t="s">
        <v>1854</v>
      </c>
      <c r="D564" s="473">
        <v>204964039</v>
      </c>
      <c r="E564" s="474" t="s">
        <v>1860</v>
      </c>
      <c r="F564" s="475">
        <v>199.7</v>
      </c>
      <c r="G564" s="475">
        <v>199.7</v>
      </c>
      <c r="H564" s="476"/>
      <c r="I564" s="475">
        <v>199.7</v>
      </c>
    </row>
    <row r="565" spans="1:9" s="484" customFormat="1">
      <c r="A565" s="401">
        <v>559</v>
      </c>
      <c r="B565" s="485">
        <v>42593</v>
      </c>
      <c r="C565" s="486" t="s">
        <v>1855</v>
      </c>
      <c r="D565" s="473">
        <v>39001014469</v>
      </c>
      <c r="E565" s="474" t="s">
        <v>1856</v>
      </c>
      <c r="F565" s="475">
        <v>865</v>
      </c>
      <c r="G565" s="475">
        <v>865</v>
      </c>
      <c r="H565" s="476"/>
      <c r="I565" s="475">
        <v>865</v>
      </c>
    </row>
    <row r="566" spans="1:9" s="484" customFormat="1">
      <c r="A566" s="401">
        <v>560</v>
      </c>
      <c r="B566" s="485">
        <v>42611</v>
      </c>
      <c r="C566" s="486" t="s">
        <v>1857</v>
      </c>
      <c r="D566" s="473">
        <v>202177205</v>
      </c>
      <c r="E566" s="474" t="s">
        <v>1861</v>
      </c>
      <c r="F566" s="475">
        <v>514.27</v>
      </c>
      <c r="G566" s="475">
        <v>514.27</v>
      </c>
      <c r="H566" s="476"/>
      <c r="I566" s="475">
        <v>514.27</v>
      </c>
    </row>
    <row r="567" spans="1:9" s="484" customFormat="1">
      <c r="A567" s="401">
        <v>561</v>
      </c>
      <c r="B567" s="485">
        <v>42593</v>
      </c>
      <c r="C567" s="486" t="s">
        <v>1858</v>
      </c>
      <c r="D567" s="473">
        <v>202159788</v>
      </c>
      <c r="E567" s="474" t="s">
        <v>1860</v>
      </c>
      <c r="F567" s="475">
        <v>89</v>
      </c>
      <c r="G567" s="475">
        <v>89</v>
      </c>
      <c r="H567" s="476"/>
      <c r="I567" s="475">
        <v>89</v>
      </c>
    </row>
    <row r="568" spans="1:9" s="484" customFormat="1" ht="30">
      <c r="A568" s="507">
        <v>562</v>
      </c>
      <c r="B568" s="512">
        <v>42633</v>
      </c>
      <c r="C568" s="508" t="s">
        <v>1931</v>
      </c>
      <c r="D568" s="493">
        <v>211344188</v>
      </c>
      <c r="E568" s="509" t="s">
        <v>1932</v>
      </c>
      <c r="F568" s="510">
        <v>650</v>
      </c>
      <c r="G568" s="510">
        <v>650</v>
      </c>
      <c r="H568" s="511"/>
      <c r="I568" s="510">
        <v>650</v>
      </c>
    </row>
    <row r="569" spans="1:9" s="484" customFormat="1">
      <c r="A569" s="517"/>
      <c r="B569" s="485"/>
      <c r="C569" s="473"/>
      <c r="D569" s="493"/>
      <c r="E569" s="475"/>
      <c r="F569" s="475"/>
      <c r="G569" s="475"/>
      <c r="H569" s="475"/>
      <c r="I569" s="475"/>
    </row>
    <row r="570" spans="1:9" s="484" customFormat="1">
      <c r="A570" s="517"/>
      <c r="B570" s="485"/>
      <c r="C570" s="473"/>
      <c r="D570" s="473"/>
      <c r="E570" s="475"/>
      <c r="F570" s="475"/>
      <c r="G570" s="475"/>
      <c r="H570" s="475"/>
      <c r="I570" s="475"/>
    </row>
    <row r="571" spans="1:9" s="484" customFormat="1">
      <c r="A571" s="517"/>
      <c r="B571" s="485"/>
      <c r="C571" s="473"/>
      <c r="D571" s="473"/>
      <c r="E571" s="475"/>
      <c r="F571" s="475"/>
      <c r="G571" s="475"/>
      <c r="H571" s="475"/>
      <c r="I571" s="475"/>
    </row>
    <row r="572" spans="1:9">
      <c r="A572" s="513"/>
      <c r="B572" s="492"/>
      <c r="C572" s="514" t="s">
        <v>1692</v>
      </c>
      <c r="D572" s="515"/>
      <c r="E572" s="509"/>
      <c r="F572" s="516">
        <f>SUM(F9:F568)</f>
        <v>281342</v>
      </c>
      <c r="G572" s="516">
        <f>SUM(G9:G568)</f>
        <v>281342</v>
      </c>
      <c r="H572" s="516" t="s">
        <v>408</v>
      </c>
      <c r="I572" s="516">
        <f>SUM(I9:I568)</f>
        <v>281342</v>
      </c>
    </row>
    <row r="573" spans="1:9">
      <c r="A573" s="190"/>
      <c r="B573" s="190"/>
      <c r="C573" s="190"/>
      <c r="D573" s="190"/>
      <c r="E573" s="190"/>
      <c r="F573" s="190"/>
      <c r="G573" s="190"/>
      <c r="H573" s="190"/>
      <c r="I573" s="190"/>
    </row>
    <row r="574" spans="1:9">
      <c r="A574" s="190"/>
      <c r="B574" s="190"/>
      <c r="C574" s="489" t="s">
        <v>96</v>
      </c>
      <c r="D574" s="12"/>
      <c r="E574" s="12"/>
      <c r="F574" s="490"/>
      <c r="G574" s="12"/>
      <c r="H574" s="12"/>
      <c r="I574" s="12"/>
    </row>
    <row r="575" spans="1:9">
      <c r="A575" s="190"/>
      <c r="B575" s="190"/>
      <c r="C575" s="12"/>
      <c r="D575" s="554"/>
      <c r="E575" s="554"/>
      <c r="F575" s="73"/>
      <c r="G575" s="12" t="s">
        <v>1821</v>
      </c>
      <c r="H575" s="73"/>
    </row>
    <row r="576" spans="1:9">
      <c r="A576" s="190"/>
      <c r="B576" s="190"/>
      <c r="C576" s="12"/>
      <c r="D576" s="491" t="s">
        <v>256</v>
      </c>
      <c r="E576" s="12"/>
      <c r="F576" s="73"/>
      <c r="G576" s="12" t="s">
        <v>261</v>
      </c>
      <c r="H576" s="73"/>
      <c r="I576" s="73"/>
    </row>
    <row r="577" spans="1:9">
      <c r="A577" s="190"/>
      <c r="B577" s="190"/>
      <c r="C577" s="12"/>
      <c r="D577" s="12"/>
      <c r="E577" s="12"/>
      <c r="F577" s="73"/>
      <c r="G577" s="12" t="s">
        <v>257</v>
      </c>
      <c r="H577" s="73"/>
      <c r="I577" s="73"/>
    </row>
    <row r="578" spans="1:9">
      <c r="A578" s="190"/>
      <c r="B578" s="190"/>
      <c r="C578" s="190"/>
      <c r="D578" s="190"/>
      <c r="E578" s="190"/>
      <c r="F578" s="190"/>
      <c r="G578" s="190"/>
      <c r="H578" s="190"/>
      <c r="I578" s="190"/>
    </row>
  </sheetData>
  <autoFilter ref="A8:L568"/>
  <mergeCells count="2">
    <mergeCell ref="I2:J2"/>
    <mergeCell ref="D575:E575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510:B548"/>
  </dataValidations>
  <printOptions gridLines="1"/>
  <pageMargins left="0.7" right="0.7" top="0.75" bottom="0.75" header="0.3" footer="0.3"/>
  <pageSetup scale="66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N43"/>
  <sheetViews>
    <sheetView showGridLines="0" tabSelected="1" view="pageBreakPreview" zoomScale="80" zoomScaleSheetLayoutView="80" workbookViewId="0">
      <selection activeCell="R16" sqref="R16"/>
    </sheetView>
  </sheetViews>
  <sheetFormatPr defaultRowHeight="12.75"/>
  <cols>
    <col min="1" max="1" width="2.7109375" style="195" customWidth="1"/>
    <col min="2" max="2" width="9" style="195" customWidth="1"/>
    <col min="3" max="3" width="23.42578125" style="195" customWidth="1"/>
    <col min="4" max="4" width="13.28515625" style="195" customWidth="1"/>
    <col min="5" max="5" width="9.5703125" style="195" customWidth="1"/>
    <col min="6" max="6" width="11.5703125" style="195" customWidth="1"/>
    <col min="7" max="7" width="12.28515625" style="195" customWidth="1"/>
    <col min="8" max="8" width="15.28515625" style="195" customWidth="1"/>
    <col min="9" max="9" width="17.5703125" style="195" customWidth="1"/>
    <col min="10" max="11" width="12.42578125" style="195" customWidth="1"/>
    <col min="12" max="12" width="23.5703125" style="195" customWidth="1"/>
    <col min="13" max="13" width="18.5703125" style="195" customWidth="1"/>
    <col min="14" max="14" width="2.28515625" style="195" customWidth="1"/>
    <col min="15" max="16384" width="9.140625" style="195"/>
  </cols>
  <sheetData>
    <row r="1" spans="1:14">
      <c r="A1" s="192" t="s">
        <v>432</v>
      </c>
      <c r="B1" s="193"/>
      <c r="C1" s="193"/>
      <c r="D1" s="193"/>
      <c r="E1" s="193"/>
      <c r="F1" s="193"/>
      <c r="G1" s="193"/>
      <c r="H1" s="193"/>
      <c r="I1" s="196"/>
      <c r="J1" s="255"/>
      <c r="K1" s="255"/>
      <c r="L1" s="255"/>
      <c r="M1" s="255" t="s">
        <v>397</v>
      </c>
      <c r="N1" s="196"/>
    </row>
    <row r="2" spans="1:14" ht="15">
      <c r="A2" s="196" t="s">
        <v>305</v>
      </c>
      <c r="B2" s="193"/>
      <c r="C2" s="193"/>
      <c r="D2" s="194"/>
      <c r="E2" s="194"/>
      <c r="F2" s="194"/>
      <c r="G2" s="194"/>
      <c r="H2" s="194"/>
      <c r="I2" s="193"/>
      <c r="J2" s="193"/>
      <c r="K2" s="193"/>
      <c r="L2" s="193"/>
      <c r="M2" s="539" t="s">
        <v>1880</v>
      </c>
      <c r="N2" s="540"/>
    </row>
    <row r="3" spans="1:14">
      <c r="A3" s="196"/>
      <c r="B3" s="193"/>
      <c r="C3" s="193"/>
      <c r="D3" s="194"/>
      <c r="E3" s="194"/>
      <c r="F3" s="194"/>
      <c r="G3" s="194"/>
      <c r="H3" s="194"/>
      <c r="I3" s="193"/>
      <c r="J3" s="193"/>
      <c r="K3" s="193"/>
      <c r="L3" s="193"/>
      <c r="M3" s="193"/>
      <c r="N3" s="196"/>
    </row>
    <row r="4" spans="1:14" ht="15">
      <c r="A4" s="115" t="s">
        <v>262</v>
      </c>
      <c r="B4" s="193"/>
      <c r="C4" s="193"/>
      <c r="D4" s="197"/>
      <c r="E4" s="256"/>
      <c r="F4" s="197"/>
      <c r="G4" s="194"/>
      <c r="H4" s="194"/>
      <c r="I4" s="194"/>
      <c r="J4" s="194"/>
      <c r="K4" s="194"/>
      <c r="L4" s="193"/>
      <c r="M4" s="194"/>
      <c r="N4" s="196"/>
    </row>
    <row r="5" spans="1:14">
      <c r="A5" s="198" t="str">
        <f>'ფორმა N1'!D4</f>
        <v>მპგ თავისუფალი დემოკრატები</v>
      </c>
      <c r="B5" s="198"/>
      <c r="C5" s="198"/>
      <c r="D5" s="198"/>
      <c r="E5" s="199"/>
      <c r="F5" s="199"/>
      <c r="G5" s="199"/>
      <c r="H5" s="199"/>
      <c r="I5" s="199"/>
      <c r="J5" s="199"/>
      <c r="K5" s="199"/>
      <c r="L5" s="199"/>
      <c r="M5" s="199"/>
      <c r="N5" s="196"/>
    </row>
    <row r="6" spans="1:14" ht="13.5" thickBot="1">
      <c r="A6" s="257"/>
      <c r="B6" s="257"/>
      <c r="C6" s="257"/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196"/>
    </row>
    <row r="7" spans="1:14" ht="51">
      <c r="A7" s="258" t="s">
        <v>64</v>
      </c>
      <c r="B7" s="259" t="s">
        <v>398</v>
      </c>
      <c r="C7" s="259" t="s">
        <v>399</v>
      </c>
      <c r="D7" s="260" t="s">
        <v>400</v>
      </c>
      <c r="E7" s="260" t="s">
        <v>263</v>
      </c>
      <c r="F7" s="260" t="s">
        <v>401</v>
      </c>
      <c r="G7" s="260" t="s">
        <v>402</v>
      </c>
      <c r="H7" s="259" t="s">
        <v>403</v>
      </c>
      <c r="I7" s="261" t="s">
        <v>404</v>
      </c>
      <c r="J7" s="261" t="s">
        <v>405</v>
      </c>
      <c r="K7" s="262" t="s">
        <v>406</v>
      </c>
      <c r="L7" s="262" t="s">
        <v>407</v>
      </c>
      <c r="M7" s="260" t="s">
        <v>397</v>
      </c>
      <c r="N7" s="196"/>
    </row>
    <row r="8" spans="1:14">
      <c r="A8" s="201">
        <v>1</v>
      </c>
      <c r="B8" s="202">
        <v>2</v>
      </c>
      <c r="C8" s="202">
        <v>3</v>
      </c>
      <c r="D8" s="203">
        <v>4</v>
      </c>
      <c r="E8" s="203">
        <v>5</v>
      </c>
      <c r="F8" s="203">
        <v>6</v>
      </c>
      <c r="G8" s="203">
        <v>7</v>
      </c>
      <c r="H8" s="203">
        <v>8</v>
      </c>
      <c r="I8" s="203">
        <v>9</v>
      </c>
      <c r="J8" s="203">
        <v>10</v>
      </c>
      <c r="K8" s="203">
        <v>11</v>
      </c>
      <c r="L8" s="203">
        <v>12</v>
      </c>
      <c r="M8" s="203">
        <v>13</v>
      </c>
      <c r="N8" s="196"/>
    </row>
    <row r="9" spans="1:14" ht="15">
      <c r="A9" s="204">
        <v>1</v>
      </c>
      <c r="B9" s="205"/>
      <c r="C9" s="263"/>
      <c r="D9" s="204"/>
      <c r="E9" s="204"/>
      <c r="F9" s="204"/>
      <c r="G9" s="204"/>
      <c r="H9" s="204"/>
      <c r="I9" s="204"/>
      <c r="J9" s="204"/>
      <c r="K9" s="204"/>
      <c r="L9" s="204"/>
      <c r="M9" s="264" t="str">
        <f t="shared" ref="M9:M33" si="0">IF(ISBLANK(B9),"",$M$2)</f>
        <v/>
      </c>
      <c r="N9" s="196"/>
    </row>
    <row r="10" spans="1:14" ht="15">
      <c r="A10" s="204">
        <v>2</v>
      </c>
      <c r="B10" s="205"/>
      <c r="C10" s="263"/>
      <c r="D10" s="204"/>
      <c r="E10" s="204"/>
      <c r="F10" s="204"/>
      <c r="G10" s="204"/>
      <c r="H10" s="204"/>
      <c r="I10" s="204"/>
      <c r="J10" s="204"/>
      <c r="K10" s="204"/>
      <c r="L10" s="204"/>
      <c r="M10" s="264" t="str">
        <f t="shared" si="0"/>
        <v/>
      </c>
      <c r="N10" s="196"/>
    </row>
    <row r="11" spans="1:14" ht="15">
      <c r="A11" s="204">
        <v>3</v>
      </c>
      <c r="B11" s="205"/>
      <c r="C11" s="263"/>
      <c r="D11" s="204"/>
      <c r="E11" s="204"/>
      <c r="F11" s="204"/>
      <c r="G11" s="204"/>
      <c r="H11" s="204"/>
      <c r="I11" s="204"/>
      <c r="J11" s="204"/>
      <c r="K11" s="204"/>
      <c r="L11" s="204"/>
      <c r="M11" s="264" t="str">
        <f t="shared" si="0"/>
        <v/>
      </c>
      <c r="N11" s="196"/>
    </row>
    <row r="12" spans="1:14" ht="15">
      <c r="A12" s="204">
        <v>4</v>
      </c>
      <c r="B12" s="205"/>
      <c r="C12" s="263"/>
      <c r="D12" s="204"/>
      <c r="E12" s="204"/>
      <c r="F12" s="204"/>
      <c r="G12" s="204"/>
      <c r="H12" s="204"/>
      <c r="I12" s="204"/>
      <c r="J12" s="204"/>
      <c r="K12" s="204"/>
      <c r="L12" s="204"/>
      <c r="M12" s="264" t="str">
        <f t="shared" si="0"/>
        <v/>
      </c>
      <c r="N12" s="196"/>
    </row>
    <row r="13" spans="1:14" ht="15">
      <c r="A13" s="204">
        <v>5</v>
      </c>
      <c r="B13" s="205"/>
      <c r="C13" s="263"/>
      <c r="D13" s="204"/>
      <c r="E13" s="204"/>
      <c r="F13" s="204"/>
      <c r="G13" s="204"/>
      <c r="H13" s="204"/>
      <c r="I13" s="204"/>
      <c r="J13" s="204"/>
      <c r="K13" s="204"/>
      <c r="L13" s="204"/>
      <c r="M13" s="264" t="str">
        <f t="shared" si="0"/>
        <v/>
      </c>
      <c r="N13" s="196"/>
    </row>
    <row r="14" spans="1:14" ht="15">
      <c r="A14" s="204">
        <v>6</v>
      </c>
      <c r="B14" s="205"/>
      <c r="C14" s="263"/>
      <c r="D14" s="204"/>
      <c r="E14" s="204"/>
      <c r="F14" s="204"/>
      <c r="G14" s="204"/>
      <c r="H14" s="204"/>
      <c r="I14" s="204"/>
      <c r="J14" s="204"/>
      <c r="K14" s="204"/>
      <c r="L14" s="204"/>
      <c r="M14" s="264" t="str">
        <f t="shared" si="0"/>
        <v/>
      </c>
      <c r="N14" s="196"/>
    </row>
    <row r="15" spans="1:14" ht="15">
      <c r="A15" s="204">
        <v>7</v>
      </c>
      <c r="B15" s="205"/>
      <c r="C15" s="263"/>
      <c r="D15" s="204"/>
      <c r="E15" s="204"/>
      <c r="F15" s="204"/>
      <c r="G15" s="204"/>
      <c r="H15" s="204"/>
      <c r="I15" s="204"/>
      <c r="J15" s="204"/>
      <c r="K15" s="204"/>
      <c r="L15" s="204"/>
      <c r="M15" s="264" t="str">
        <f t="shared" si="0"/>
        <v/>
      </c>
      <c r="N15" s="196"/>
    </row>
    <row r="16" spans="1:14" ht="15">
      <c r="A16" s="204">
        <v>8</v>
      </c>
      <c r="B16" s="205"/>
      <c r="C16" s="263"/>
      <c r="D16" s="204"/>
      <c r="E16" s="204"/>
      <c r="F16" s="204"/>
      <c r="G16" s="204"/>
      <c r="H16" s="204"/>
      <c r="I16" s="204"/>
      <c r="J16" s="204"/>
      <c r="K16" s="204"/>
      <c r="L16" s="204"/>
      <c r="M16" s="264" t="str">
        <f t="shared" si="0"/>
        <v/>
      </c>
      <c r="N16" s="196"/>
    </row>
    <row r="17" spans="1:14" ht="15">
      <c r="A17" s="204">
        <v>9</v>
      </c>
      <c r="B17" s="205"/>
      <c r="C17" s="263"/>
      <c r="D17" s="204"/>
      <c r="E17" s="204"/>
      <c r="F17" s="204"/>
      <c r="G17" s="204"/>
      <c r="H17" s="204"/>
      <c r="I17" s="204"/>
      <c r="J17" s="204"/>
      <c r="K17" s="204"/>
      <c r="L17" s="204"/>
      <c r="M17" s="264" t="str">
        <f t="shared" si="0"/>
        <v/>
      </c>
      <c r="N17" s="196"/>
    </row>
    <row r="18" spans="1:14" ht="15">
      <c r="A18" s="204">
        <v>10</v>
      </c>
      <c r="B18" s="205"/>
      <c r="C18" s="263"/>
      <c r="D18" s="204"/>
      <c r="E18" s="204"/>
      <c r="F18" s="204"/>
      <c r="G18" s="204"/>
      <c r="H18" s="204"/>
      <c r="I18" s="204"/>
      <c r="J18" s="204"/>
      <c r="K18" s="204"/>
      <c r="L18" s="204"/>
      <c r="M18" s="264" t="str">
        <f t="shared" si="0"/>
        <v/>
      </c>
      <c r="N18" s="196"/>
    </row>
    <row r="19" spans="1:14" ht="15">
      <c r="A19" s="204">
        <v>11</v>
      </c>
      <c r="B19" s="205"/>
      <c r="C19" s="263"/>
      <c r="D19" s="204"/>
      <c r="E19" s="204"/>
      <c r="F19" s="204"/>
      <c r="G19" s="204"/>
      <c r="H19" s="204"/>
      <c r="I19" s="204"/>
      <c r="J19" s="204"/>
      <c r="K19" s="204"/>
      <c r="L19" s="204"/>
      <c r="M19" s="264" t="str">
        <f t="shared" si="0"/>
        <v/>
      </c>
      <c r="N19" s="196"/>
    </row>
    <row r="20" spans="1:14" ht="15">
      <c r="A20" s="204">
        <v>12</v>
      </c>
      <c r="B20" s="205"/>
      <c r="C20" s="263"/>
      <c r="D20" s="204"/>
      <c r="E20" s="204"/>
      <c r="F20" s="204"/>
      <c r="G20" s="204"/>
      <c r="H20" s="204"/>
      <c r="I20" s="204"/>
      <c r="J20" s="204"/>
      <c r="K20" s="204"/>
      <c r="L20" s="204"/>
      <c r="M20" s="264" t="str">
        <f t="shared" si="0"/>
        <v/>
      </c>
      <c r="N20" s="196"/>
    </row>
    <row r="21" spans="1:14" ht="15">
      <c r="A21" s="204">
        <v>13</v>
      </c>
      <c r="B21" s="205"/>
      <c r="C21" s="263"/>
      <c r="D21" s="204"/>
      <c r="E21" s="204"/>
      <c r="F21" s="204"/>
      <c r="G21" s="204"/>
      <c r="H21" s="204"/>
      <c r="I21" s="204"/>
      <c r="J21" s="204"/>
      <c r="K21" s="204"/>
      <c r="L21" s="204"/>
      <c r="M21" s="264" t="str">
        <f t="shared" si="0"/>
        <v/>
      </c>
      <c r="N21" s="196"/>
    </row>
    <row r="22" spans="1:14" ht="15">
      <c r="A22" s="204">
        <v>14</v>
      </c>
      <c r="B22" s="205"/>
      <c r="C22" s="263"/>
      <c r="D22" s="204"/>
      <c r="E22" s="204"/>
      <c r="F22" s="204"/>
      <c r="G22" s="204"/>
      <c r="H22" s="204"/>
      <c r="I22" s="204"/>
      <c r="J22" s="204"/>
      <c r="K22" s="204"/>
      <c r="L22" s="204"/>
      <c r="M22" s="264" t="str">
        <f t="shared" si="0"/>
        <v/>
      </c>
      <c r="N22" s="196"/>
    </row>
    <row r="23" spans="1:14" ht="15">
      <c r="A23" s="204">
        <v>15</v>
      </c>
      <c r="B23" s="205"/>
      <c r="C23" s="263"/>
      <c r="D23" s="204"/>
      <c r="E23" s="204"/>
      <c r="F23" s="204"/>
      <c r="G23" s="204"/>
      <c r="H23" s="204"/>
      <c r="I23" s="204"/>
      <c r="J23" s="204"/>
      <c r="K23" s="204"/>
      <c r="L23" s="204"/>
      <c r="M23" s="264" t="str">
        <f t="shared" si="0"/>
        <v/>
      </c>
      <c r="N23" s="196"/>
    </row>
    <row r="24" spans="1:14" ht="15">
      <c r="A24" s="204">
        <v>16</v>
      </c>
      <c r="B24" s="205"/>
      <c r="C24" s="263"/>
      <c r="D24" s="204"/>
      <c r="E24" s="204"/>
      <c r="F24" s="204"/>
      <c r="G24" s="204"/>
      <c r="H24" s="204"/>
      <c r="I24" s="204"/>
      <c r="J24" s="204"/>
      <c r="K24" s="204"/>
      <c r="L24" s="204"/>
      <c r="M24" s="264" t="str">
        <f t="shared" si="0"/>
        <v/>
      </c>
      <c r="N24" s="196"/>
    </row>
    <row r="25" spans="1:14" ht="15">
      <c r="A25" s="204">
        <v>17</v>
      </c>
      <c r="B25" s="205"/>
      <c r="C25" s="263"/>
      <c r="D25" s="204"/>
      <c r="E25" s="204"/>
      <c r="F25" s="204"/>
      <c r="G25" s="204"/>
      <c r="H25" s="204"/>
      <c r="I25" s="204"/>
      <c r="J25" s="204"/>
      <c r="K25" s="204"/>
      <c r="L25" s="204"/>
      <c r="M25" s="264" t="str">
        <f t="shared" si="0"/>
        <v/>
      </c>
      <c r="N25" s="196"/>
    </row>
    <row r="26" spans="1:14" ht="15">
      <c r="A26" s="204">
        <v>18</v>
      </c>
      <c r="B26" s="205"/>
      <c r="C26" s="263"/>
      <c r="D26" s="204"/>
      <c r="E26" s="204"/>
      <c r="F26" s="204"/>
      <c r="G26" s="204"/>
      <c r="H26" s="204"/>
      <c r="I26" s="204"/>
      <c r="J26" s="204"/>
      <c r="K26" s="204"/>
      <c r="L26" s="204"/>
      <c r="M26" s="264" t="str">
        <f t="shared" si="0"/>
        <v/>
      </c>
      <c r="N26" s="196"/>
    </row>
    <row r="27" spans="1:14" ht="15">
      <c r="A27" s="204">
        <v>19</v>
      </c>
      <c r="B27" s="205"/>
      <c r="C27" s="263"/>
      <c r="D27" s="204"/>
      <c r="E27" s="204"/>
      <c r="F27" s="204"/>
      <c r="G27" s="204"/>
      <c r="H27" s="204"/>
      <c r="I27" s="204"/>
      <c r="J27" s="204"/>
      <c r="K27" s="204"/>
      <c r="L27" s="204"/>
      <c r="M27" s="264" t="str">
        <f t="shared" si="0"/>
        <v/>
      </c>
      <c r="N27" s="196"/>
    </row>
    <row r="28" spans="1:14" ht="15">
      <c r="A28" s="204">
        <v>20</v>
      </c>
      <c r="B28" s="205"/>
      <c r="C28" s="263"/>
      <c r="D28" s="204"/>
      <c r="E28" s="204"/>
      <c r="F28" s="204"/>
      <c r="G28" s="204"/>
      <c r="H28" s="204"/>
      <c r="I28" s="204"/>
      <c r="J28" s="204"/>
      <c r="K28" s="204"/>
      <c r="L28" s="204"/>
      <c r="M28" s="264" t="str">
        <f t="shared" si="0"/>
        <v/>
      </c>
      <c r="N28" s="196"/>
    </row>
    <row r="29" spans="1:14" ht="15">
      <c r="A29" s="204">
        <v>21</v>
      </c>
      <c r="B29" s="205"/>
      <c r="C29" s="263"/>
      <c r="D29" s="204"/>
      <c r="E29" s="204"/>
      <c r="F29" s="204"/>
      <c r="G29" s="204"/>
      <c r="H29" s="204"/>
      <c r="I29" s="204"/>
      <c r="J29" s="204"/>
      <c r="K29" s="204"/>
      <c r="L29" s="204"/>
      <c r="M29" s="264" t="str">
        <f t="shared" si="0"/>
        <v/>
      </c>
      <c r="N29" s="196"/>
    </row>
    <row r="30" spans="1:14" ht="15">
      <c r="A30" s="204">
        <v>22</v>
      </c>
      <c r="B30" s="205"/>
      <c r="C30" s="263"/>
      <c r="D30" s="204"/>
      <c r="E30" s="204"/>
      <c r="F30" s="204"/>
      <c r="G30" s="204"/>
      <c r="H30" s="204"/>
      <c r="I30" s="204"/>
      <c r="J30" s="204"/>
      <c r="K30" s="204"/>
      <c r="L30" s="204"/>
      <c r="M30" s="264" t="str">
        <f t="shared" si="0"/>
        <v/>
      </c>
      <c r="N30" s="196"/>
    </row>
    <row r="31" spans="1:14" ht="15">
      <c r="A31" s="204">
        <v>23</v>
      </c>
      <c r="B31" s="205"/>
      <c r="C31" s="263"/>
      <c r="D31" s="204"/>
      <c r="E31" s="204"/>
      <c r="F31" s="204"/>
      <c r="G31" s="204"/>
      <c r="H31" s="204"/>
      <c r="I31" s="204"/>
      <c r="J31" s="204"/>
      <c r="K31" s="204"/>
      <c r="L31" s="204"/>
      <c r="M31" s="264" t="str">
        <f t="shared" si="0"/>
        <v/>
      </c>
      <c r="N31" s="196"/>
    </row>
    <row r="32" spans="1:14" ht="15">
      <c r="A32" s="204">
        <v>24</v>
      </c>
      <c r="B32" s="205"/>
      <c r="C32" s="263"/>
      <c r="D32" s="204"/>
      <c r="E32" s="204"/>
      <c r="F32" s="204"/>
      <c r="G32" s="204"/>
      <c r="H32" s="204"/>
      <c r="I32" s="204"/>
      <c r="J32" s="204"/>
      <c r="K32" s="204"/>
      <c r="L32" s="204"/>
      <c r="M32" s="264" t="str">
        <f t="shared" si="0"/>
        <v/>
      </c>
      <c r="N32" s="196"/>
    </row>
    <row r="33" spans="1:14" ht="15">
      <c r="A33" s="265" t="s">
        <v>266</v>
      </c>
      <c r="B33" s="205"/>
      <c r="C33" s="263"/>
      <c r="D33" s="204"/>
      <c r="E33" s="204"/>
      <c r="F33" s="204"/>
      <c r="G33" s="204"/>
      <c r="H33" s="204"/>
      <c r="I33" s="204"/>
      <c r="J33" s="204"/>
      <c r="K33" s="204"/>
      <c r="L33" s="204"/>
      <c r="M33" s="264" t="str">
        <f t="shared" si="0"/>
        <v/>
      </c>
      <c r="N33" s="196"/>
    </row>
    <row r="34" spans="1:14" s="211" customFormat="1"/>
    <row r="37" spans="1:14" s="21" customFormat="1" ht="15">
      <c r="B37" s="206" t="s">
        <v>96</v>
      </c>
    </row>
    <row r="38" spans="1:14" s="21" customFormat="1" ht="15">
      <c r="B38" s="206"/>
    </row>
    <row r="39" spans="1:14" s="21" customFormat="1" ht="15">
      <c r="C39" s="208"/>
      <c r="D39" s="207"/>
      <c r="E39" s="207"/>
      <c r="H39" s="208"/>
      <c r="I39" s="208"/>
      <c r="J39" s="207"/>
      <c r="K39" s="207"/>
      <c r="L39" s="207"/>
    </row>
    <row r="40" spans="1:14" s="21" customFormat="1" ht="15">
      <c r="C40" s="209" t="s">
        <v>256</v>
      </c>
      <c r="D40" s="207"/>
      <c r="E40" s="207"/>
      <c r="H40" s="206" t="s">
        <v>307</v>
      </c>
      <c r="M40" s="207"/>
    </row>
    <row r="41" spans="1:14" s="21" customFormat="1" ht="15">
      <c r="C41" s="209" t="s">
        <v>127</v>
      </c>
      <c r="D41" s="207"/>
      <c r="E41" s="207"/>
      <c r="H41" s="210" t="s">
        <v>257</v>
      </c>
      <c r="M41" s="207"/>
    </row>
    <row r="42" spans="1:14" ht="15">
      <c r="C42" s="209"/>
      <c r="F42" s="210"/>
      <c r="J42" s="212"/>
      <c r="K42" s="212"/>
      <c r="L42" s="212"/>
      <c r="M42" s="212"/>
    </row>
    <row r="43" spans="1:14" ht="15">
      <c r="C43" s="209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2">
        <v>40907</v>
      </c>
      <c r="C2" t="s">
        <v>188</v>
      </c>
      <c r="E2" t="s">
        <v>219</v>
      </c>
      <c r="G2" s="63" t="s">
        <v>225</v>
      </c>
    </row>
    <row r="3" spans="1:7" ht="15">
      <c r="A3" s="62">
        <v>40908</v>
      </c>
      <c r="C3" t="s">
        <v>189</v>
      </c>
      <c r="E3" t="s">
        <v>220</v>
      </c>
      <c r="G3" s="63" t="s">
        <v>226</v>
      </c>
    </row>
    <row r="4" spans="1:7" ht="15">
      <c r="A4" s="62">
        <v>40909</v>
      </c>
      <c r="C4" t="s">
        <v>190</v>
      </c>
      <c r="E4" t="s">
        <v>221</v>
      </c>
      <c r="G4" s="63" t="s">
        <v>227</v>
      </c>
    </row>
    <row r="5" spans="1:7">
      <c r="A5" s="62">
        <v>40910</v>
      </c>
      <c r="C5" t="s">
        <v>191</v>
      </c>
      <c r="E5" t="s">
        <v>222</v>
      </c>
    </row>
    <row r="6" spans="1:7">
      <c r="A6" s="62">
        <v>40911</v>
      </c>
      <c r="C6" t="s">
        <v>192</v>
      </c>
    </row>
    <row r="7" spans="1:7">
      <c r="A7" s="62">
        <v>40912</v>
      </c>
      <c r="C7" t="s">
        <v>193</v>
      </c>
    </row>
    <row r="8" spans="1:7">
      <c r="A8" s="62">
        <v>40913</v>
      </c>
      <c r="C8" t="s">
        <v>194</v>
      </c>
    </row>
    <row r="9" spans="1:7">
      <c r="A9" s="62">
        <v>40914</v>
      </c>
      <c r="C9" t="s">
        <v>195</v>
      </c>
    </row>
    <row r="10" spans="1:7">
      <c r="A10" s="62">
        <v>40915</v>
      </c>
      <c r="C10" t="s">
        <v>196</v>
      </c>
    </row>
    <row r="11" spans="1:7">
      <c r="A11" s="62">
        <v>40916</v>
      </c>
      <c r="C11" t="s">
        <v>197</v>
      </c>
    </row>
    <row r="12" spans="1:7">
      <c r="A12" s="62">
        <v>40917</v>
      </c>
      <c r="C12" t="s">
        <v>198</v>
      </c>
    </row>
    <row r="13" spans="1:7">
      <c r="A13" s="62">
        <v>40918</v>
      </c>
      <c r="C13" t="s">
        <v>199</v>
      </c>
    </row>
    <row r="14" spans="1:7">
      <c r="A14" s="62">
        <v>40919</v>
      </c>
      <c r="C14" t="s">
        <v>200</v>
      </c>
    </row>
    <row r="15" spans="1:7">
      <c r="A15" s="62">
        <v>40920</v>
      </c>
      <c r="C15" t="s">
        <v>201</v>
      </c>
    </row>
    <row r="16" spans="1:7">
      <c r="A16" s="62">
        <v>40921</v>
      </c>
      <c r="C16" t="s">
        <v>202</v>
      </c>
    </row>
    <row r="17" spans="1:3">
      <c r="A17" s="62">
        <v>40922</v>
      </c>
      <c r="C17" t="s">
        <v>203</v>
      </c>
    </row>
    <row r="18" spans="1:3">
      <c r="A18" s="62">
        <v>40923</v>
      </c>
      <c r="C18" t="s">
        <v>204</v>
      </c>
    </row>
    <row r="19" spans="1:3">
      <c r="A19" s="62">
        <v>40924</v>
      </c>
      <c r="C19" t="s">
        <v>205</v>
      </c>
    </row>
    <row r="20" spans="1:3">
      <c r="A20" s="62">
        <v>40925</v>
      </c>
      <c r="C20" t="s">
        <v>206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  <pageSetUpPr fitToPage="1"/>
  </sheetPr>
  <dimension ref="A1:L46"/>
  <sheetViews>
    <sheetView showGridLines="0" view="pageBreakPreview" topLeftCell="A6" zoomScale="80" zoomScaleSheetLayoutView="80" workbookViewId="0">
      <selection activeCell="I25" sqref="I25"/>
    </sheetView>
  </sheetViews>
  <sheetFormatPr defaultRowHeight="15"/>
  <cols>
    <col min="1" max="1" width="14.28515625" style="21" bestFit="1" customWidth="1"/>
    <col min="2" max="2" width="80" style="25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260</v>
      </c>
      <c r="B1" s="246"/>
      <c r="C1" s="541" t="s">
        <v>97</v>
      </c>
      <c r="D1" s="541"/>
      <c r="E1" s="114"/>
    </row>
    <row r="2" spans="1:12" s="6" customFormat="1">
      <c r="A2" s="77" t="s">
        <v>128</v>
      </c>
      <c r="B2" s="246"/>
      <c r="C2" s="539" t="s">
        <v>1880</v>
      </c>
      <c r="D2" s="540"/>
      <c r="E2" s="114"/>
    </row>
    <row r="3" spans="1:12" s="6" customFormat="1">
      <c r="A3" s="77"/>
      <c r="B3" s="246"/>
      <c r="C3" s="76"/>
      <c r="D3" s="76"/>
      <c r="E3" s="114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47"/>
      <c r="C4" s="77"/>
      <c r="D4" s="77"/>
      <c r="E4" s="109"/>
      <c r="L4" s="6"/>
    </row>
    <row r="5" spans="1:12" s="2" customFormat="1">
      <c r="A5" s="119" t="str">
        <f>'ფორმა N1'!D4</f>
        <v>მპგ თავისუფალი დემოკრატები</v>
      </c>
      <c r="B5" s="248"/>
      <c r="C5" s="59"/>
      <c r="D5" s="59"/>
      <c r="E5" s="109"/>
    </row>
    <row r="6" spans="1:12" s="2" customFormat="1">
      <c r="A6" s="78"/>
      <c r="B6" s="247"/>
      <c r="C6" s="77"/>
      <c r="D6" s="77"/>
      <c r="E6" s="109"/>
    </row>
    <row r="7" spans="1:12" s="6" customFormat="1" ht="18">
      <c r="A7" s="101"/>
      <c r="B7" s="113"/>
      <c r="C7" s="79"/>
      <c r="D7" s="79"/>
      <c r="E7" s="114"/>
    </row>
    <row r="8" spans="1:12" s="6" customFormat="1" ht="30">
      <c r="A8" s="107" t="s">
        <v>64</v>
      </c>
      <c r="B8" s="80" t="s">
        <v>237</v>
      </c>
      <c r="C8" s="80" t="s">
        <v>66</v>
      </c>
      <c r="D8" s="80" t="s">
        <v>67</v>
      </c>
      <c r="E8" s="114"/>
      <c r="F8" s="20"/>
    </row>
    <row r="9" spans="1:12" s="7" customFormat="1">
      <c r="A9" s="233">
        <v>1</v>
      </c>
      <c r="B9" s="233" t="s">
        <v>65</v>
      </c>
      <c r="C9" s="86">
        <f>SUM(C10,C26)</f>
        <v>221437</v>
      </c>
      <c r="D9" s="86">
        <f>SUM(D10,D26)</f>
        <v>101437</v>
      </c>
      <c r="E9" s="114"/>
    </row>
    <row r="10" spans="1:12" s="7" customFormat="1">
      <c r="A10" s="88">
        <v>1.1000000000000001</v>
      </c>
      <c r="B10" s="88" t="s">
        <v>69</v>
      </c>
      <c r="C10" s="86">
        <f>C12+C16+C25</f>
        <v>219737</v>
      </c>
      <c r="D10" s="86">
        <f>SUM(D11,D12,D16,D19,D24,D25)</f>
        <v>99737</v>
      </c>
      <c r="E10" s="114"/>
    </row>
    <row r="11" spans="1:12" s="9" customFormat="1" ht="18">
      <c r="A11" s="89" t="s">
        <v>30</v>
      </c>
      <c r="B11" s="89" t="s">
        <v>68</v>
      </c>
      <c r="C11" s="8"/>
      <c r="D11" s="8"/>
      <c r="E11" s="114"/>
    </row>
    <row r="12" spans="1:12" s="10" customFormat="1">
      <c r="A12" s="89" t="s">
        <v>31</v>
      </c>
      <c r="B12" s="89" t="s">
        <v>296</v>
      </c>
      <c r="C12" s="108">
        <v>46200</v>
      </c>
      <c r="D12" s="108">
        <v>46200</v>
      </c>
      <c r="E12" s="114"/>
    </row>
    <row r="13" spans="1:12" s="3" customFormat="1">
      <c r="A13" s="98" t="s">
        <v>70</v>
      </c>
      <c r="B13" s="98" t="s">
        <v>299</v>
      </c>
      <c r="C13" s="8">
        <v>46200</v>
      </c>
      <c r="D13" s="8">
        <v>46200</v>
      </c>
      <c r="E13" s="114"/>
    </row>
    <row r="14" spans="1:12" s="3" customFormat="1">
      <c r="A14" s="98" t="s">
        <v>473</v>
      </c>
      <c r="B14" s="98" t="s">
        <v>472</v>
      </c>
      <c r="C14" s="8"/>
      <c r="D14" s="8"/>
      <c r="E14" s="114"/>
    </row>
    <row r="15" spans="1:12" s="3" customFormat="1">
      <c r="A15" s="98" t="s">
        <v>474</v>
      </c>
      <c r="B15" s="98" t="s">
        <v>86</v>
      </c>
      <c r="C15" s="8"/>
      <c r="D15" s="8"/>
      <c r="E15" s="114"/>
    </row>
    <row r="16" spans="1:12" s="3" customFormat="1">
      <c r="A16" s="89" t="s">
        <v>71</v>
      </c>
      <c r="B16" s="89" t="s">
        <v>72</v>
      </c>
      <c r="C16" s="108">
        <f>SUM(C17:C18)</f>
        <v>53537</v>
      </c>
      <c r="D16" s="108">
        <f>SUM(D17:D18)</f>
        <v>53537</v>
      </c>
      <c r="E16" s="114"/>
    </row>
    <row r="17" spans="1:5" s="3" customFormat="1">
      <c r="A17" s="98" t="s">
        <v>73</v>
      </c>
      <c r="B17" s="98" t="s">
        <v>75</v>
      </c>
      <c r="C17" s="8">
        <v>53537</v>
      </c>
      <c r="D17" s="8">
        <v>53537</v>
      </c>
      <c r="E17" s="114"/>
    </row>
    <row r="18" spans="1:5" s="3" customFormat="1" ht="30">
      <c r="A18" s="98" t="s">
        <v>74</v>
      </c>
      <c r="B18" s="98" t="s">
        <v>98</v>
      </c>
      <c r="C18" s="506"/>
      <c r="D18" s="8"/>
      <c r="E18" s="114"/>
    </row>
    <row r="19" spans="1:5" s="3" customFormat="1">
      <c r="A19" s="89" t="s">
        <v>76</v>
      </c>
      <c r="B19" s="89" t="s">
        <v>394</v>
      </c>
      <c r="C19" s="108">
        <f>SUM(C20:C23)</f>
        <v>0</v>
      </c>
      <c r="D19" s="108">
        <f>SUM(D20:D23)</f>
        <v>0</v>
      </c>
      <c r="E19" s="114"/>
    </row>
    <row r="20" spans="1:5" s="3" customFormat="1">
      <c r="A20" s="98" t="s">
        <v>77</v>
      </c>
      <c r="B20" s="98" t="s">
        <v>78</v>
      </c>
      <c r="C20" s="8"/>
      <c r="D20" s="8"/>
      <c r="E20" s="114"/>
    </row>
    <row r="21" spans="1:5" s="3" customFormat="1" ht="30">
      <c r="A21" s="98" t="s">
        <v>81</v>
      </c>
      <c r="B21" s="98" t="s">
        <v>79</v>
      </c>
      <c r="C21" s="8"/>
      <c r="D21" s="8"/>
      <c r="E21" s="114"/>
    </row>
    <row r="22" spans="1:5" s="3" customFormat="1">
      <c r="A22" s="98" t="s">
        <v>82</v>
      </c>
      <c r="B22" s="98" t="s">
        <v>80</v>
      </c>
      <c r="C22" s="8"/>
      <c r="D22" s="8"/>
      <c r="E22" s="114"/>
    </row>
    <row r="23" spans="1:5" s="3" customFormat="1">
      <c r="A23" s="98" t="s">
        <v>83</v>
      </c>
      <c r="B23" s="98" t="s">
        <v>418</v>
      </c>
      <c r="C23" s="8"/>
      <c r="D23" s="8"/>
      <c r="E23" s="114"/>
    </row>
    <row r="24" spans="1:5" s="3" customFormat="1">
      <c r="A24" s="89" t="s">
        <v>84</v>
      </c>
      <c r="B24" s="89" t="s">
        <v>419</v>
      </c>
      <c r="C24" s="266"/>
      <c r="D24" s="8"/>
      <c r="E24" s="114"/>
    </row>
    <row r="25" spans="1:5" s="3" customFormat="1" ht="30">
      <c r="A25" s="89" t="s">
        <v>239</v>
      </c>
      <c r="B25" s="89" t="s">
        <v>1926</v>
      </c>
      <c r="C25" s="8">
        <v>120000</v>
      </c>
      <c r="D25" s="8"/>
      <c r="E25" s="114"/>
    </row>
    <row r="26" spans="1:5">
      <c r="A26" s="88">
        <v>1.2</v>
      </c>
      <c r="B26" s="88" t="s">
        <v>85</v>
      </c>
      <c r="C26" s="86">
        <v>1700</v>
      </c>
      <c r="D26" s="86">
        <f>SUM(D27,D35)</f>
        <v>1700</v>
      </c>
      <c r="E26" s="114"/>
    </row>
    <row r="27" spans="1:5">
      <c r="A27" s="89" t="s">
        <v>32</v>
      </c>
      <c r="B27" s="89" t="s">
        <v>299</v>
      </c>
      <c r="C27" s="108">
        <f>SUM(C28:C30)</f>
        <v>1700</v>
      </c>
      <c r="D27" s="108">
        <f>SUM(D28:D30)</f>
        <v>1700</v>
      </c>
      <c r="E27" s="114"/>
    </row>
    <row r="28" spans="1:5">
      <c r="A28" s="241" t="s">
        <v>87</v>
      </c>
      <c r="B28" s="241" t="s">
        <v>297</v>
      </c>
      <c r="C28" s="8">
        <v>1700</v>
      </c>
      <c r="D28" s="8">
        <v>1700</v>
      </c>
      <c r="E28" s="114"/>
    </row>
    <row r="29" spans="1:5">
      <c r="A29" s="241" t="s">
        <v>88</v>
      </c>
      <c r="B29" s="241" t="s">
        <v>300</v>
      </c>
      <c r="C29" s="8"/>
      <c r="D29" s="8"/>
      <c r="E29" s="114"/>
    </row>
    <row r="30" spans="1:5">
      <c r="A30" s="241" t="s">
        <v>427</v>
      </c>
      <c r="B30" s="241" t="s">
        <v>298</v>
      </c>
      <c r="C30" s="8"/>
      <c r="D30" s="8"/>
      <c r="E30" s="114"/>
    </row>
    <row r="31" spans="1:5">
      <c r="A31" s="89" t="s">
        <v>33</v>
      </c>
      <c r="B31" s="89" t="s">
        <v>472</v>
      </c>
      <c r="C31" s="108">
        <f>SUM(C32:C34)</f>
        <v>0</v>
      </c>
      <c r="D31" s="108">
        <f>SUM(D32:D34)</f>
        <v>0</v>
      </c>
      <c r="E31" s="114"/>
    </row>
    <row r="32" spans="1:5">
      <c r="A32" s="241" t="s">
        <v>12</v>
      </c>
      <c r="B32" s="241" t="s">
        <v>475</v>
      </c>
      <c r="C32" s="8"/>
      <c r="D32" s="8"/>
      <c r="E32" s="114"/>
    </row>
    <row r="33" spans="1:9">
      <c r="A33" s="241" t="s">
        <v>13</v>
      </c>
      <c r="B33" s="241" t="s">
        <v>476</v>
      </c>
      <c r="C33" s="8"/>
      <c r="D33" s="8"/>
      <c r="E33" s="114"/>
    </row>
    <row r="34" spans="1:9">
      <c r="A34" s="241" t="s">
        <v>269</v>
      </c>
      <c r="B34" s="241" t="s">
        <v>477</v>
      </c>
      <c r="C34" s="8"/>
      <c r="D34" s="8"/>
      <c r="E34" s="114"/>
    </row>
    <row r="35" spans="1:9" s="23" customFormat="1">
      <c r="A35" s="89" t="s">
        <v>34</v>
      </c>
      <c r="B35" s="254" t="s">
        <v>424</v>
      </c>
      <c r="C35" s="8"/>
      <c r="D35" s="8"/>
    </row>
    <row r="36" spans="1:9" s="2" customFormat="1">
      <c r="A36" s="1"/>
      <c r="B36" s="249"/>
      <c r="E36" s="5"/>
    </row>
    <row r="37" spans="1:9" s="2" customFormat="1">
      <c r="B37" s="249"/>
      <c r="E37" s="5"/>
    </row>
    <row r="38" spans="1:9">
      <c r="A38" s="1"/>
    </row>
    <row r="39" spans="1:9">
      <c r="A39" s="2"/>
    </row>
    <row r="40" spans="1:9" s="2" customFormat="1">
      <c r="A40" s="70" t="s">
        <v>96</v>
      </c>
      <c r="B40" s="249"/>
      <c r="E40" s="5"/>
    </row>
    <row r="41" spans="1:9" s="2" customFormat="1">
      <c r="B41" s="249"/>
      <c r="E41"/>
      <c r="F41"/>
      <c r="G41"/>
      <c r="H41"/>
      <c r="I41"/>
    </row>
    <row r="42" spans="1:9" s="2" customFormat="1">
      <c r="B42" s="249"/>
      <c r="D42" s="12"/>
      <c r="E42"/>
      <c r="F42"/>
      <c r="G42"/>
      <c r="H42"/>
      <c r="I42"/>
    </row>
    <row r="43" spans="1:9" s="2" customFormat="1">
      <c r="A43"/>
      <c r="B43" s="251" t="s">
        <v>422</v>
      </c>
      <c r="D43" s="12"/>
      <c r="E43"/>
      <c r="F43"/>
      <c r="G43"/>
      <c r="H43"/>
      <c r="I43"/>
    </row>
    <row r="44" spans="1:9" s="2" customFormat="1">
      <c r="A44"/>
      <c r="B44" s="249" t="s">
        <v>258</v>
      </c>
      <c r="D44" s="12"/>
      <c r="E44"/>
      <c r="F44"/>
      <c r="G44"/>
      <c r="H44"/>
      <c r="I44"/>
    </row>
    <row r="45" spans="1:9" customFormat="1" ht="12.75">
      <c r="B45" s="252" t="s">
        <v>127</v>
      </c>
    </row>
    <row r="46" spans="1:9" customFormat="1" ht="12.75">
      <c r="B46" s="25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8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383</v>
      </c>
      <c r="B1" s="230"/>
      <c r="C1" s="541" t="s">
        <v>97</v>
      </c>
      <c r="D1" s="541"/>
      <c r="E1" s="92"/>
    </row>
    <row r="2" spans="1:5" s="6" customFormat="1">
      <c r="A2" s="75" t="s">
        <v>384</v>
      </c>
      <c r="B2" s="230"/>
      <c r="C2" s="539" t="s">
        <v>1880</v>
      </c>
      <c r="D2" s="540"/>
      <c r="E2" s="92"/>
    </row>
    <row r="3" spans="1:5" s="6" customFormat="1">
      <c r="A3" s="75" t="s">
        <v>385</v>
      </c>
      <c r="B3" s="230"/>
      <c r="C3" s="231"/>
      <c r="D3" s="231"/>
      <c r="E3" s="92"/>
    </row>
    <row r="4" spans="1:5" s="6" customFormat="1">
      <c r="A4" s="77" t="s">
        <v>128</v>
      </c>
      <c r="B4" s="230"/>
      <c r="C4" s="231"/>
      <c r="D4" s="231"/>
      <c r="E4" s="92"/>
    </row>
    <row r="5" spans="1:5" s="6" customFormat="1">
      <c r="A5" s="77"/>
      <c r="B5" s="230"/>
      <c r="C5" s="231"/>
      <c r="D5" s="231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32" t="str">
        <f>'ფორმა N1'!D4</f>
        <v>მპგ თავისუფალი დემოკრატები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30"/>
      <c r="B9" s="230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33">
        <v>1</v>
      </c>
      <c r="B11" s="233" t="s">
        <v>57</v>
      </c>
      <c r="C11" s="83">
        <f>SUM(C12,C15,C55,C58,C59,C60,C78)</f>
        <v>0</v>
      </c>
      <c r="D11" s="83">
        <f>SUM(D12,D15,D55,D58,D59,D60,D66,D74,D75)</f>
        <v>0</v>
      </c>
      <c r="E11" s="234"/>
    </row>
    <row r="12" spans="1:5" s="9" customFormat="1" ht="18">
      <c r="A12" s="88">
        <v>1.1000000000000001</v>
      </c>
      <c r="B12" s="88" t="s">
        <v>58</v>
      </c>
      <c r="C12" s="84">
        <f>SUM(C13:C14)</f>
        <v>0</v>
      </c>
      <c r="D12" s="84">
        <f>SUM(D13:D14)</f>
        <v>0</v>
      </c>
      <c r="E12" s="94"/>
    </row>
    <row r="13" spans="1:5" s="10" customFormat="1">
      <c r="A13" s="89" t="s">
        <v>30</v>
      </c>
      <c r="B13" s="89" t="s">
        <v>59</v>
      </c>
      <c r="C13" s="4"/>
      <c r="D13" s="4"/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85">
        <f>SUM(C16,C19,C31,C32,C33,C34,C37,C38,C45:C49,C53,C54)</f>
        <v>0</v>
      </c>
      <c r="D15" s="85">
        <f>SUM(D16,D19,D31,D32,D33,D34,D37,D38,D45:D49,D53,D54)</f>
        <v>0</v>
      </c>
      <c r="E15" s="234"/>
    </row>
    <row r="16" spans="1:5" s="3" customFormat="1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>
      <c r="A17" s="98" t="s">
        <v>87</v>
      </c>
      <c r="B17" s="98" t="s">
        <v>61</v>
      </c>
      <c r="C17" s="4"/>
      <c r="D17" s="235"/>
      <c r="E17" s="96"/>
    </row>
    <row r="18" spans="1:6" s="3" customFormat="1">
      <c r="A18" s="98" t="s">
        <v>88</v>
      </c>
      <c r="B18" s="98" t="s">
        <v>62</v>
      </c>
      <c r="C18" s="4"/>
      <c r="D18" s="235"/>
      <c r="E18" s="96"/>
    </row>
    <row r="19" spans="1:6" s="3" customFormat="1">
      <c r="A19" s="89" t="s">
        <v>33</v>
      </c>
      <c r="B19" s="89" t="s">
        <v>2</v>
      </c>
      <c r="C19" s="84">
        <f>SUM(C20:C25,C30)</f>
        <v>0</v>
      </c>
      <c r="D19" s="84">
        <f>SUM(D20:D25,D30)</f>
        <v>0</v>
      </c>
      <c r="E19" s="236"/>
      <c r="F19" s="237"/>
    </row>
    <row r="20" spans="1:6" s="240" customFormat="1" ht="30">
      <c r="A20" s="98" t="s">
        <v>12</v>
      </c>
      <c r="B20" s="98" t="s">
        <v>238</v>
      </c>
      <c r="C20" s="238"/>
      <c r="D20" s="38"/>
      <c r="E20" s="239"/>
    </row>
    <row r="21" spans="1:6" s="240" customFormat="1">
      <c r="A21" s="98" t="s">
        <v>13</v>
      </c>
      <c r="B21" s="98" t="s">
        <v>14</v>
      </c>
      <c r="C21" s="238"/>
      <c r="D21" s="39"/>
      <c r="E21" s="239"/>
    </row>
    <row r="22" spans="1:6" s="240" customFormat="1" ht="30">
      <c r="A22" s="98" t="s">
        <v>269</v>
      </c>
      <c r="B22" s="98" t="s">
        <v>22</v>
      </c>
      <c r="C22" s="238"/>
      <c r="D22" s="40"/>
      <c r="E22" s="239"/>
    </row>
    <row r="23" spans="1:6" s="240" customFormat="1" ht="16.5" customHeight="1">
      <c r="A23" s="98" t="s">
        <v>270</v>
      </c>
      <c r="B23" s="98" t="s">
        <v>15</v>
      </c>
      <c r="C23" s="238"/>
      <c r="D23" s="40"/>
      <c r="E23" s="239"/>
    </row>
    <row r="24" spans="1:6" s="240" customFormat="1" ht="16.5" customHeight="1">
      <c r="A24" s="98" t="s">
        <v>271</v>
      </c>
      <c r="B24" s="98" t="s">
        <v>16</v>
      </c>
      <c r="C24" s="238"/>
      <c r="D24" s="40"/>
      <c r="E24" s="239"/>
    </row>
    <row r="25" spans="1:6" s="240" customFormat="1" ht="16.5" customHeight="1">
      <c r="A25" s="98" t="s">
        <v>272</v>
      </c>
      <c r="B25" s="98" t="s">
        <v>17</v>
      </c>
      <c r="C25" s="84">
        <f>SUM(C26:C29)</f>
        <v>0</v>
      </c>
      <c r="D25" s="84">
        <f>SUM(D26:D29)</f>
        <v>0</v>
      </c>
      <c r="E25" s="239"/>
    </row>
    <row r="26" spans="1:6" s="240" customFormat="1" ht="16.5" customHeight="1">
      <c r="A26" s="241" t="s">
        <v>273</v>
      </c>
      <c r="B26" s="241" t="s">
        <v>18</v>
      </c>
      <c r="C26" s="238"/>
      <c r="D26" s="40"/>
      <c r="E26" s="239"/>
    </row>
    <row r="27" spans="1:6" s="240" customFormat="1" ht="16.5" customHeight="1">
      <c r="A27" s="241" t="s">
        <v>274</v>
      </c>
      <c r="B27" s="241" t="s">
        <v>19</v>
      </c>
      <c r="C27" s="238"/>
      <c r="D27" s="40"/>
      <c r="E27" s="239"/>
    </row>
    <row r="28" spans="1:6" s="240" customFormat="1" ht="16.5" customHeight="1">
      <c r="A28" s="241" t="s">
        <v>275</v>
      </c>
      <c r="B28" s="241" t="s">
        <v>20</v>
      </c>
      <c r="C28" s="238"/>
      <c r="D28" s="40"/>
      <c r="E28" s="239"/>
    </row>
    <row r="29" spans="1:6" s="240" customFormat="1" ht="16.5" customHeight="1">
      <c r="A29" s="241" t="s">
        <v>276</v>
      </c>
      <c r="B29" s="241" t="s">
        <v>23</v>
      </c>
      <c r="C29" s="238"/>
      <c r="D29" s="41"/>
      <c r="E29" s="239"/>
    </row>
    <row r="30" spans="1:6" s="240" customFormat="1" ht="16.5" customHeight="1">
      <c r="A30" s="98" t="s">
        <v>277</v>
      </c>
      <c r="B30" s="98" t="s">
        <v>21</v>
      </c>
      <c r="C30" s="238"/>
      <c r="D30" s="41"/>
      <c r="E30" s="239"/>
    </row>
    <row r="31" spans="1:6" s="3" customFormat="1" ht="16.5" customHeight="1">
      <c r="A31" s="89" t="s">
        <v>34</v>
      </c>
      <c r="B31" s="89" t="s">
        <v>3</v>
      </c>
      <c r="C31" s="4"/>
      <c r="D31" s="235"/>
      <c r="E31" s="236"/>
    </row>
    <row r="32" spans="1:6" s="3" customFormat="1" ht="16.5" customHeight="1">
      <c r="A32" s="89" t="s">
        <v>35</v>
      </c>
      <c r="B32" s="89" t="s">
        <v>4</v>
      </c>
      <c r="C32" s="4"/>
      <c r="D32" s="235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35"/>
      <c r="E33" s="96"/>
    </row>
    <row r="34" spans="1:5" s="3" customFormat="1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>
      <c r="A35" s="98" t="s">
        <v>278</v>
      </c>
      <c r="B35" s="98" t="s">
        <v>56</v>
      </c>
      <c r="C35" s="4"/>
      <c r="D35" s="235"/>
      <c r="E35" s="96"/>
    </row>
    <row r="36" spans="1:5" s="3" customFormat="1" ht="16.5" customHeight="1">
      <c r="A36" s="98" t="s">
        <v>279</v>
      </c>
      <c r="B36" s="98" t="s">
        <v>55</v>
      </c>
      <c r="C36" s="4"/>
      <c r="D36" s="235"/>
      <c r="E36" s="96"/>
    </row>
    <row r="37" spans="1:5" s="3" customFormat="1" ht="16.5" customHeight="1">
      <c r="A37" s="89" t="s">
        <v>38</v>
      </c>
      <c r="B37" s="89" t="s">
        <v>49</v>
      </c>
      <c r="C37" s="4"/>
      <c r="D37" s="235"/>
      <c r="E37" s="96"/>
    </row>
    <row r="38" spans="1:5" s="3" customFormat="1" ht="16.5" customHeight="1">
      <c r="A38" s="89" t="s">
        <v>39</v>
      </c>
      <c r="B38" s="89" t="s">
        <v>386</v>
      </c>
      <c r="C38" s="84">
        <f>SUM(C39:C44)</f>
        <v>0</v>
      </c>
      <c r="D38" s="84">
        <f>SUM(D39:D44)</f>
        <v>0</v>
      </c>
      <c r="E38" s="96"/>
    </row>
    <row r="39" spans="1:5" s="3" customFormat="1" ht="16.5" customHeight="1">
      <c r="A39" s="17" t="s">
        <v>337</v>
      </c>
      <c r="B39" s="17" t="s">
        <v>341</v>
      </c>
      <c r="C39" s="4"/>
      <c r="D39" s="235"/>
      <c r="E39" s="96"/>
    </row>
    <row r="40" spans="1:5" s="3" customFormat="1" ht="16.5" customHeight="1">
      <c r="A40" s="17" t="s">
        <v>338</v>
      </c>
      <c r="B40" s="17" t="s">
        <v>342</v>
      </c>
      <c r="C40" s="4"/>
      <c r="D40" s="235"/>
      <c r="E40" s="96"/>
    </row>
    <row r="41" spans="1:5" s="3" customFormat="1" ht="16.5" customHeight="1">
      <c r="A41" s="17" t="s">
        <v>339</v>
      </c>
      <c r="B41" s="17" t="s">
        <v>345</v>
      </c>
      <c r="C41" s="4"/>
      <c r="D41" s="235"/>
      <c r="E41" s="96"/>
    </row>
    <row r="42" spans="1:5" s="3" customFormat="1" ht="16.5" customHeight="1">
      <c r="A42" s="17" t="s">
        <v>344</v>
      </c>
      <c r="B42" s="17" t="s">
        <v>346</v>
      </c>
      <c r="C42" s="4"/>
      <c r="D42" s="235"/>
      <c r="E42" s="96"/>
    </row>
    <row r="43" spans="1:5" s="3" customFormat="1" ht="16.5" customHeight="1">
      <c r="A43" s="17" t="s">
        <v>347</v>
      </c>
      <c r="B43" s="17" t="s">
        <v>465</v>
      </c>
      <c r="C43" s="4"/>
      <c r="D43" s="235"/>
      <c r="E43" s="96"/>
    </row>
    <row r="44" spans="1:5" s="3" customFormat="1" ht="16.5" customHeight="1">
      <c r="A44" s="17" t="s">
        <v>466</v>
      </c>
      <c r="B44" s="17" t="s">
        <v>343</v>
      </c>
      <c r="C44" s="4"/>
      <c r="D44" s="235"/>
      <c r="E44" s="96"/>
    </row>
    <row r="45" spans="1:5" s="3" customFormat="1" ht="30">
      <c r="A45" s="89" t="s">
        <v>40</v>
      </c>
      <c r="B45" s="89" t="s">
        <v>28</v>
      </c>
      <c r="C45" s="4"/>
      <c r="D45" s="235"/>
      <c r="E45" s="96"/>
    </row>
    <row r="46" spans="1:5" s="3" customFormat="1" ht="16.5" customHeight="1">
      <c r="A46" s="89" t="s">
        <v>41</v>
      </c>
      <c r="B46" s="89" t="s">
        <v>24</v>
      </c>
      <c r="C46" s="4"/>
      <c r="D46" s="235"/>
      <c r="E46" s="96"/>
    </row>
    <row r="47" spans="1:5" s="3" customFormat="1" ht="16.5" customHeight="1">
      <c r="A47" s="89" t="s">
        <v>42</v>
      </c>
      <c r="B47" s="89" t="s">
        <v>25</v>
      </c>
      <c r="C47" s="4"/>
      <c r="D47" s="235"/>
      <c r="E47" s="96"/>
    </row>
    <row r="48" spans="1:5" s="3" customFormat="1" ht="16.5" customHeight="1">
      <c r="A48" s="89" t="s">
        <v>43</v>
      </c>
      <c r="B48" s="89" t="s">
        <v>26</v>
      </c>
      <c r="C48" s="4"/>
      <c r="D48" s="235"/>
      <c r="E48" s="96"/>
    </row>
    <row r="49" spans="1:6" s="3" customFormat="1" ht="16.5" customHeight="1">
      <c r="A49" s="89" t="s">
        <v>44</v>
      </c>
      <c r="B49" s="89" t="s">
        <v>387</v>
      </c>
      <c r="C49" s="84">
        <f>SUM(C50:C52)</f>
        <v>0</v>
      </c>
      <c r="D49" s="84">
        <f>SUM(D50:D52)</f>
        <v>0</v>
      </c>
      <c r="E49" s="96"/>
    </row>
    <row r="50" spans="1:6" s="3" customFormat="1" ht="16.5" customHeight="1">
      <c r="A50" s="98" t="s">
        <v>352</v>
      </c>
      <c r="B50" s="98" t="s">
        <v>355</v>
      </c>
      <c r="C50" s="4"/>
      <c r="D50" s="235"/>
      <c r="E50" s="96"/>
    </row>
    <row r="51" spans="1:6" s="3" customFormat="1" ht="16.5" customHeight="1">
      <c r="A51" s="98" t="s">
        <v>353</v>
      </c>
      <c r="B51" s="98" t="s">
        <v>354</v>
      </c>
      <c r="C51" s="4"/>
      <c r="D51" s="235"/>
      <c r="E51" s="96"/>
    </row>
    <row r="52" spans="1:6" s="3" customFormat="1" ht="16.5" customHeight="1">
      <c r="A52" s="98" t="s">
        <v>356</v>
      </c>
      <c r="B52" s="98" t="s">
        <v>357</v>
      </c>
      <c r="C52" s="4"/>
      <c r="D52" s="235"/>
      <c r="E52" s="96"/>
    </row>
    <row r="53" spans="1:6" s="3" customFormat="1">
      <c r="A53" s="89" t="s">
        <v>45</v>
      </c>
      <c r="B53" s="89" t="s">
        <v>29</v>
      </c>
      <c r="C53" s="4"/>
      <c r="D53" s="235"/>
      <c r="E53" s="96"/>
    </row>
    <row r="54" spans="1:6" s="3" customFormat="1" ht="16.5" customHeight="1">
      <c r="A54" s="89" t="s">
        <v>46</v>
      </c>
      <c r="B54" s="89" t="s">
        <v>6</v>
      </c>
      <c r="C54" s="4"/>
      <c r="D54" s="235"/>
      <c r="E54" s="236"/>
      <c r="F54" s="237"/>
    </row>
    <row r="55" spans="1:6" s="3" customFormat="1" ht="30">
      <c r="A55" s="88">
        <v>1.3</v>
      </c>
      <c r="B55" s="88" t="s">
        <v>391</v>
      </c>
      <c r="C55" s="85">
        <f>SUM(C56:C57)</f>
        <v>0</v>
      </c>
      <c r="D55" s="85">
        <f>SUM(D56:D57)</f>
        <v>0</v>
      </c>
      <c r="E55" s="236"/>
      <c r="F55" s="237"/>
    </row>
    <row r="56" spans="1:6" s="3" customFormat="1" ht="30">
      <c r="A56" s="89" t="s">
        <v>50</v>
      </c>
      <c r="B56" s="89" t="s">
        <v>48</v>
      </c>
      <c r="C56" s="4"/>
      <c r="D56" s="235"/>
      <c r="E56" s="236"/>
      <c r="F56" s="237"/>
    </row>
    <row r="57" spans="1:6" s="3" customFormat="1" ht="16.5" customHeight="1">
      <c r="A57" s="89" t="s">
        <v>51</v>
      </c>
      <c r="B57" s="89" t="s">
        <v>47</v>
      </c>
      <c r="C57" s="4"/>
      <c r="D57" s="235"/>
      <c r="E57" s="236"/>
      <c r="F57" s="237"/>
    </row>
    <row r="58" spans="1:6" s="3" customFormat="1">
      <c r="A58" s="88">
        <v>1.4</v>
      </c>
      <c r="B58" s="88" t="s">
        <v>393</v>
      </c>
      <c r="C58" s="4"/>
      <c r="D58" s="235"/>
      <c r="E58" s="236"/>
      <c r="F58" s="237"/>
    </row>
    <row r="59" spans="1:6" s="240" customFormat="1">
      <c r="A59" s="88">
        <v>1.5</v>
      </c>
      <c r="B59" s="88" t="s">
        <v>7</v>
      </c>
      <c r="C59" s="238"/>
      <c r="D59" s="40"/>
      <c r="E59" s="239"/>
    </row>
    <row r="60" spans="1:6" s="240" customFormat="1">
      <c r="A60" s="88">
        <v>1.6</v>
      </c>
      <c r="B60" s="45" t="s">
        <v>8</v>
      </c>
      <c r="C60" s="86">
        <f>SUM(C61:C65)</f>
        <v>0</v>
      </c>
      <c r="D60" s="87">
        <f>SUM(D61:D65)</f>
        <v>0</v>
      </c>
      <c r="E60" s="239"/>
    </row>
    <row r="61" spans="1:6" s="240" customFormat="1">
      <c r="A61" s="89" t="s">
        <v>285</v>
      </c>
      <c r="B61" s="46" t="s">
        <v>52</v>
      </c>
      <c r="C61" s="238"/>
      <c r="D61" s="40"/>
      <c r="E61" s="239"/>
    </row>
    <row r="62" spans="1:6" s="240" customFormat="1" ht="30">
      <c r="A62" s="89" t="s">
        <v>286</v>
      </c>
      <c r="B62" s="46" t="s">
        <v>54</v>
      </c>
      <c r="C62" s="238"/>
      <c r="D62" s="40"/>
      <c r="E62" s="239"/>
    </row>
    <row r="63" spans="1:6" s="240" customFormat="1">
      <c r="A63" s="89" t="s">
        <v>287</v>
      </c>
      <c r="B63" s="46" t="s">
        <v>53</v>
      </c>
      <c r="C63" s="40"/>
      <c r="D63" s="40"/>
      <c r="E63" s="239"/>
    </row>
    <row r="64" spans="1:6" s="240" customFormat="1">
      <c r="A64" s="89" t="s">
        <v>288</v>
      </c>
      <c r="B64" s="46" t="s">
        <v>27</v>
      </c>
      <c r="C64" s="238"/>
      <c r="D64" s="40"/>
      <c r="E64" s="239"/>
    </row>
    <row r="65" spans="1:5" s="240" customFormat="1">
      <c r="A65" s="89" t="s">
        <v>323</v>
      </c>
      <c r="B65" s="46" t="s">
        <v>324</v>
      </c>
      <c r="C65" s="238"/>
      <c r="D65" s="40"/>
      <c r="E65" s="239"/>
    </row>
    <row r="66" spans="1:5">
      <c r="A66" s="233">
        <v>2</v>
      </c>
      <c r="B66" s="233" t="s">
        <v>388</v>
      </c>
      <c r="C66" s="242"/>
      <c r="D66" s="86">
        <f>SUM(D67:D73)</f>
        <v>0</v>
      </c>
      <c r="E66" s="97"/>
    </row>
    <row r="67" spans="1:5">
      <c r="A67" s="99">
        <v>2.1</v>
      </c>
      <c r="B67" s="243" t="s">
        <v>89</v>
      </c>
      <c r="C67" s="244"/>
      <c r="D67" s="22"/>
      <c r="E67" s="97"/>
    </row>
    <row r="68" spans="1:5">
      <c r="A68" s="99">
        <v>2.2000000000000002</v>
      </c>
      <c r="B68" s="243" t="s">
        <v>389</v>
      </c>
      <c r="C68" s="244"/>
      <c r="D68" s="22"/>
      <c r="E68" s="97"/>
    </row>
    <row r="69" spans="1:5">
      <c r="A69" s="99">
        <v>2.2999999999999998</v>
      </c>
      <c r="B69" s="243" t="s">
        <v>93</v>
      </c>
      <c r="C69" s="244"/>
      <c r="D69" s="22"/>
      <c r="E69" s="97"/>
    </row>
    <row r="70" spans="1:5">
      <c r="A70" s="99">
        <v>2.4</v>
      </c>
      <c r="B70" s="243" t="s">
        <v>92</v>
      </c>
      <c r="C70" s="244"/>
      <c r="D70" s="22"/>
      <c r="E70" s="97"/>
    </row>
    <row r="71" spans="1:5">
      <c r="A71" s="99">
        <v>2.5</v>
      </c>
      <c r="B71" s="243" t="s">
        <v>390</v>
      </c>
      <c r="C71" s="244"/>
      <c r="D71" s="22"/>
      <c r="E71" s="97"/>
    </row>
    <row r="72" spans="1:5">
      <c r="A72" s="99">
        <v>2.6</v>
      </c>
      <c r="B72" s="243" t="s">
        <v>90</v>
      </c>
      <c r="C72" s="244"/>
      <c r="D72" s="22"/>
      <c r="E72" s="97"/>
    </row>
    <row r="73" spans="1:5">
      <c r="A73" s="99">
        <v>2.7</v>
      </c>
      <c r="B73" s="243" t="s">
        <v>91</v>
      </c>
      <c r="C73" s="245"/>
      <c r="D73" s="22"/>
      <c r="E73" s="97"/>
    </row>
    <row r="74" spans="1:5">
      <c r="A74" s="233">
        <v>3</v>
      </c>
      <c r="B74" s="233" t="s">
        <v>423</v>
      </c>
      <c r="C74" s="86"/>
      <c r="D74" s="22"/>
      <c r="E74" s="97"/>
    </row>
    <row r="75" spans="1:5">
      <c r="A75" s="233">
        <v>4</v>
      </c>
      <c r="B75" s="233" t="s">
        <v>240</v>
      </c>
      <c r="C75" s="86"/>
      <c r="D75" s="86">
        <f>SUM(D76:D77)</f>
        <v>0</v>
      </c>
      <c r="E75" s="97"/>
    </row>
    <row r="76" spans="1:5">
      <c r="A76" s="99">
        <v>4.0999999999999996</v>
      </c>
      <c r="B76" s="99" t="s">
        <v>241</v>
      </c>
      <c r="C76" s="244"/>
      <c r="D76" s="8"/>
      <c r="E76" s="97"/>
    </row>
    <row r="77" spans="1:5">
      <c r="A77" s="99">
        <v>4.2</v>
      </c>
      <c r="B77" s="99" t="s">
        <v>242</v>
      </c>
      <c r="C77" s="245"/>
      <c r="D77" s="8"/>
      <c r="E77" s="97"/>
    </row>
    <row r="78" spans="1:5">
      <c r="A78" s="233">
        <v>5</v>
      </c>
      <c r="B78" s="233" t="s">
        <v>267</v>
      </c>
      <c r="C78" s="268"/>
      <c r="D78" s="245"/>
      <c r="E78" s="97"/>
    </row>
    <row r="79" spans="1:5">
      <c r="B79" s="44"/>
    </row>
    <row r="80" spans="1:5">
      <c r="A80" s="542" t="s">
        <v>467</v>
      </c>
      <c r="B80" s="542"/>
      <c r="C80" s="542"/>
      <c r="D80" s="542"/>
      <c r="E80" s="5"/>
    </row>
    <row r="81" spans="1:9">
      <c r="B81" s="44"/>
    </row>
    <row r="82" spans="1:9" s="23" customFormat="1" ht="12.75"/>
    <row r="83" spans="1:9">
      <c r="A83" s="70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0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6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88"/>
  <sheetViews>
    <sheetView showGridLines="0" view="pageBreakPreview" topLeftCell="A46" zoomScale="80" zoomScaleSheetLayoutView="80" workbookViewId="0">
      <selection activeCell="N63" sqref="N63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0" width="9.140625" style="21"/>
    <col min="11" max="11" width="9.85546875" style="21" bestFit="1" customWidth="1"/>
    <col min="12" max="16384" width="9.140625" style="21"/>
  </cols>
  <sheetData>
    <row r="1" spans="1:12">
      <c r="A1" s="75" t="s">
        <v>290</v>
      </c>
      <c r="B1" s="115"/>
      <c r="C1" s="541" t="s">
        <v>97</v>
      </c>
      <c r="D1" s="541"/>
      <c r="E1" s="153"/>
    </row>
    <row r="2" spans="1:12">
      <c r="A2" s="77" t="s">
        <v>128</v>
      </c>
      <c r="B2" s="115"/>
      <c r="C2" s="539" t="s">
        <v>1880</v>
      </c>
      <c r="D2" s="540"/>
      <c r="E2" s="153"/>
    </row>
    <row r="3" spans="1:12">
      <c r="A3" s="77"/>
      <c r="B3" s="115"/>
      <c r="C3" s="356"/>
      <c r="D3" s="356"/>
      <c r="E3" s="153"/>
    </row>
    <row r="4" spans="1:12" s="2" customFormat="1">
      <c r="A4" s="78" t="s">
        <v>262</v>
      </c>
      <c r="B4" s="78"/>
      <c r="C4" s="77"/>
      <c r="D4" s="77"/>
      <c r="E4" s="109"/>
      <c r="L4" s="21"/>
    </row>
    <row r="5" spans="1:12" s="2" customFormat="1">
      <c r="A5" s="119" t="str">
        <f>'ფორმა N1'!D4</f>
        <v>მპგ თავისუფალი დემოკრატები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55"/>
      <c r="B7" s="355"/>
      <c r="C7" s="79"/>
      <c r="D7" s="79"/>
      <c r="E7" s="154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4"/>
    </row>
    <row r="9" spans="1:12" s="9" customFormat="1" ht="18">
      <c r="A9" s="13">
        <v>1</v>
      </c>
      <c r="B9" s="13" t="s">
        <v>57</v>
      </c>
      <c r="C9" s="83">
        <f>SUM(C10,C13,C53,C56,C57,C58,C75)</f>
        <v>310653</v>
      </c>
      <c r="D9" s="83">
        <f>SUM(D10,D13,D53,D56,D57,D58,D64,D71,D72)</f>
        <v>113628</v>
      </c>
      <c r="E9" s="155"/>
    </row>
    <row r="10" spans="1:12" s="9" customFormat="1" ht="18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5"/>
    </row>
    <row r="11" spans="1:12" s="9" customFormat="1" ht="16.5" customHeight="1">
      <c r="A11" s="16" t="s">
        <v>30</v>
      </c>
      <c r="B11" s="16" t="s">
        <v>59</v>
      </c>
      <c r="C11" s="35"/>
      <c r="D11" s="36"/>
      <c r="E11" s="155"/>
    </row>
    <row r="12" spans="1:12" ht="16.5" customHeight="1">
      <c r="A12" s="16" t="s">
        <v>31</v>
      </c>
      <c r="B12" s="16" t="s">
        <v>0</v>
      </c>
      <c r="C12" s="35"/>
      <c r="D12" s="36"/>
      <c r="E12" s="153"/>
    </row>
    <row r="13" spans="1:12">
      <c r="A13" s="14">
        <v>1.2</v>
      </c>
      <c r="B13" s="14" t="s">
        <v>60</v>
      </c>
      <c r="C13" s="85">
        <f>SUM(C14,C17,C29:C32,C35,C36,C43,C44,C45,C46,C47,C51,C52)</f>
        <v>307803</v>
      </c>
      <c r="D13" s="85">
        <f>SUM(D14,D17,D29:D32,D35,D36,D43,D44,D45,D46,D47,D51,D52)</f>
        <v>113628</v>
      </c>
      <c r="E13" s="153"/>
    </row>
    <row r="14" spans="1:12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3"/>
    </row>
    <row r="15" spans="1:12" ht="17.25" customHeight="1">
      <c r="A15" s="17" t="s">
        <v>87</v>
      </c>
      <c r="B15" s="17" t="s">
        <v>61</v>
      </c>
      <c r="C15" s="35"/>
      <c r="D15" s="34"/>
      <c r="E15" s="153"/>
    </row>
    <row r="16" spans="1:12" ht="17.25" customHeight="1">
      <c r="A16" s="17" t="s">
        <v>88</v>
      </c>
      <c r="B16" s="17" t="s">
        <v>62</v>
      </c>
      <c r="C16" s="35"/>
      <c r="D16" s="34"/>
      <c r="E16" s="153"/>
    </row>
    <row r="17" spans="1:5">
      <c r="A17" s="16" t="s">
        <v>33</v>
      </c>
      <c r="B17" s="16" t="s">
        <v>2</v>
      </c>
      <c r="C17" s="85">
        <f>SUM(C18:C23,C28)</f>
        <v>7137</v>
      </c>
      <c r="D17" s="85">
        <f>SUM(D18:D23,D28)</f>
        <v>6929</v>
      </c>
      <c r="E17" s="153"/>
    </row>
    <row r="18" spans="1:5" ht="30">
      <c r="A18" s="17" t="s">
        <v>12</v>
      </c>
      <c r="B18" s="17" t="s">
        <v>238</v>
      </c>
      <c r="C18" s="37">
        <v>1987</v>
      </c>
      <c r="D18" s="37">
        <f>2000+120+280</f>
        <v>2400</v>
      </c>
      <c r="E18" s="153"/>
    </row>
    <row r="19" spans="1:5">
      <c r="A19" s="17" t="s">
        <v>13</v>
      </c>
      <c r="B19" s="17" t="s">
        <v>14</v>
      </c>
      <c r="C19" s="37"/>
      <c r="D19" s="503"/>
      <c r="E19" s="153"/>
    </row>
    <row r="20" spans="1:5" ht="30">
      <c r="A20" s="17" t="s">
        <v>269</v>
      </c>
      <c r="B20" s="17" t="s">
        <v>22</v>
      </c>
      <c r="C20" s="37"/>
      <c r="D20" s="499"/>
      <c r="E20" s="153"/>
    </row>
    <row r="21" spans="1:5">
      <c r="A21" s="17" t="s">
        <v>270</v>
      </c>
      <c r="B21" s="17" t="s">
        <v>15</v>
      </c>
      <c r="C21" s="37">
        <v>3248</v>
      </c>
      <c r="D21" s="37">
        <v>2639</v>
      </c>
      <c r="E21" s="153"/>
    </row>
    <row r="22" spans="1:5">
      <c r="A22" s="17" t="s">
        <v>271</v>
      </c>
      <c r="B22" s="17" t="s">
        <v>16</v>
      </c>
      <c r="C22" s="37">
        <v>12</v>
      </c>
      <c r="D22" s="37"/>
      <c r="E22" s="153"/>
    </row>
    <row r="23" spans="1:5">
      <c r="A23" s="17" t="s">
        <v>272</v>
      </c>
      <c r="B23" s="17" t="s">
        <v>17</v>
      </c>
      <c r="C23" s="500">
        <f>SUM(C24:C27)</f>
        <v>1890</v>
      </c>
      <c r="D23" s="500">
        <f>SUM(D24:D27)</f>
        <v>1890</v>
      </c>
      <c r="E23" s="153"/>
    </row>
    <row r="24" spans="1:5" ht="16.5" customHeight="1">
      <c r="A24" s="18" t="s">
        <v>273</v>
      </c>
      <c r="B24" s="18" t="s">
        <v>18</v>
      </c>
      <c r="C24" s="37">
        <v>1330</v>
      </c>
      <c r="D24" s="37">
        <v>1330</v>
      </c>
      <c r="E24" s="153"/>
    </row>
    <row r="25" spans="1:5" ht="16.5" customHeight="1">
      <c r="A25" s="18" t="s">
        <v>274</v>
      </c>
      <c r="B25" s="18" t="s">
        <v>19</v>
      </c>
      <c r="C25" s="37">
        <v>521</v>
      </c>
      <c r="D25" s="37">
        <v>521</v>
      </c>
      <c r="E25" s="153"/>
    </row>
    <row r="26" spans="1:5" ht="16.5" customHeight="1">
      <c r="A26" s="18" t="s">
        <v>275</v>
      </c>
      <c r="B26" s="18" t="s">
        <v>20</v>
      </c>
      <c r="C26" s="37">
        <v>5</v>
      </c>
      <c r="D26" s="37">
        <v>5</v>
      </c>
      <c r="E26" s="153"/>
    </row>
    <row r="27" spans="1:5" ht="16.5" customHeight="1">
      <c r="A27" s="18" t="s">
        <v>276</v>
      </c>
      <c r="B27" s="18" t="s">
        <v>23</v>
      </c>
      <c r="C27" s="37">
        <v>34</v>
      </c>
      <c r="D27" s="37">
        <v>34</v>
      </c>
      <c r="E27" s="153"/>
    </row>
    <row r="28" spans="1:5">
      <c r="A28" s="17" t="s">
        <v>277</v>
      </c>
      <c r="B28" s="17" t="s">
        <v>21</v>
      </c>
      <c r="C28" s="37"/>
      <c r="D28" s="37"/>
      <c r="E28" s="153"/>
    </row>
    <row r="29" spans="1:5">
      <c r="A29" s="16" t="s">
        <v>34</v>
      </c>
      <c r="B29" s="16" t="s">
        <v>3</v>
      </c>
      <c r="C29" s="33">
        <v>1396</v>
      </c>
      <c r="D29" s="33"/>
      <c r="E29" s="153"/>
    </row>
    <row r="30" spans="1:5">
      <c r="A30" s="16" t="s">
        <v>35</v>
      </c>
      <c r="B30" s="16" t="s">
        <v>4</v>
      </c>
      <c r="C30" s="33"/>
      <c r="D30" s="499"/>
      <c r="E30" s="153"/>
    </row>
    <row r="31" spans="1:5">
      <c r="A31" s="16" t="s">
        <v>36</v>
      </c>
      <c r="B31" s="16" t="s">
        <v>5</v>
      </c>
      <c r="C31" s="33"/>
      <c r="D31" s="34"/>
      <c r="E31" s="153"/>
    </row>
    <row r="32" spans="1:5">
      <c r="A32" s="16" t="s">
        <v>37</v>
      </c>
      <c r="B32" s="16" t="s">
        <v>63</v>
      </c>
      <c r="C32" s="85">
        <f>SUM(C33:C34)</f>
        <v>1470</v>
      </c>
      <c r="D32" s="85">
        <f>SUM(D33:D34)</f>
        <v>1858</v>
      </c>
      <c r="E32" s="153"/>
    </row>
    <row r="33" spans="1:5">
      <c r="A33" s="17" t="s">
        <v>278</v>
      </c>
      <c r="B33" s="17" t="s">
        <v>56</v>
      </c>
      <c r="C33" s="35">
        <v>1470</v>
      </c>
      <c r="D33" s="36">
        <v>1480</v>
      </c>
      <c r="E33" s="153"/>
    </row>
    <row r="34" spans="1:5">
      <c r="A34" s="17" t="s">
        <v>279</v>
      </c>
      <c r="B34" s="17" t="s">
        <v>55</v>
      </c>
      <c r="C34" s="35"/>
      <c r="D34" s="36">
        <v>378</v>
      </c>
      <c r="E34" s="153"/>
    </row>
    <row r="35" spans="1:5">
      <c r="A35" s="16" t="s">
        <v>38</v>
      </c>
      <c r="B35" s="16" t="s">
        <v>49</v>
      </c>
      <c r="C35" s="35">
        <v>75</v>
      </c>
      <c r="D35" s="36">
        <v>75</v>
      </c>
      <c r="E35" s="153"/>
    </row>
    <row r="36" spans="1:5">
      <c r="A36" s="16" t="s">
        <v>39</v>
      </c>
      <c r="B36" s="16" t="s">
        <v>340</v>
      </c>
      <c r="C36" s="85">
        <f>SUM(C37:C42)</f>
        <v>215377</v>
      </c>
      <c r="D36" s="85">
        <f>SUM(D37:D42)</f>
        <v>84418</v>
      </c>
      <c r="E36" s="153"/>
    </row>
    <row r="37" spans="1:5">
      <c r="A37" s="17" t="s">
        <v>337</v>
      </c>
      <c r="B37" s="17" t="s">
        <v>341</v>
      </c>
      <c r="C37" s="35">
        <v>120000</v>
      </c>
      <c r="D37" s="35">
        <v>7480</v>
      </c>
      <c r="E37" s="153"/>
    </row>
    <row r="38" spans="1:5">
      <c r="A38" s="17" t="s">
        <v>338</v>
      </c>
      <c r="B38" s="17" t="s">
        <v>342</v>
      </c>
      <c r="C38" s="35"/>
      <c r="D38" s="35"/>
      <c r="E38" s="153"/>
    </row>
    <row r="39" spans="1:5">
      <c r="A39" s="17" t="s">
        <v>339</v>
      </c>
      <c r="B39" s="17" t="s">
        <v>345</v>
      </c>
      <c r="C39" s="35"/>
      <c r="D39" s="36"/>
      <c r="E39" s="153"/>
    </row>
    <row r="40" spans="1:5">
      <c r="A40" s="17" t="s">
        <v>344</v>
      </c>
      <c r="B40" s="17" t="s">
        <v>346</v>
      </c>
      <c r="C40" s="35">
        <v>65520</v>
      </c>
      <c r="D40" s="36">
        <v>36938</v>
      </c>
      <c r="E40" s="153"/>
    </row>
    <row r="41" spans="1:5">
      <c r="A41" s="17" t="s">
        <v>347</v>
      </c>
      <c r="B41" s="17" t="s">
        <v>465</v>
      </c>
      <c r="C41" s="33"/>
      <c r="D41" s="36">
        <v>30000</v>
      </c>
      <c r="E41" s="153"/>
    </row>
    <row r="42" spans="1:5">
      <c r="A42" s="17" t="s">
        <v>466</v>
      </c>
      <c r="B42" s="17" t="s">
        <v>343</v>
      </c>
      <c r="C42" s="35">
        <f>4857+25000</f>
        <v>29857</v>
      </c>
      <c r="D42" s="36">
        <v>10000</v>
      </c>
      <c r="E42" s="153"/>
    </row>
    <row r="43" spans="1:5" ht="30">
      <c r="A43" s="16" t="s">
        <v>40</v>
      </c>
      <c r="B43" s="16" t="s">
        <v>28</v>
      </c>
      <c r="C43" s="33"/>
      <c r="D43" s="34">
        <v>12001</v>
      </c>
      <c r="E43" s="153"/>
    </row>
    <row r="44" spans="1:5">
      <c r="A44" s="16" t="s">
        <v>41</v>
      </c>
      <c r="B44" s="16" t="s">
        <v>24</v>
      </c>
      <c r="C44" s="33">
        <v>500</v>
      </c>
      <c r="D44" s="34">
        <v>500</v>
      </c>
      <c r="E44" s="153"/>
    </row>
    <row r="45" spans="1:5">
      <c r="A45" s="16" t="s">
        <v>42</v>
      </c>
      <c r="B45" s="16" t="s">
        <v>25</v>
      </c>
      <c r="C45" s="33">
        <v>650</v>
      </c>
      <c r="D45" s="33"/>
      <c r="E45" s="153"/>
    </row>
    <row r="46" spans="1:5">
      <c r="A46" s="16" t="s">
        <v>43</v>
      </c>
      <c r="B46" s="16" t="s">
        <v>26</v>
      </c>
      <c r="C46" s="33"/>
      <c r="D46" s="36"/>
      <c r="E46" s="153"/>
    </row>
    <row r="47" spans="1:5">
      <c r="A47" s="16" t="s">
        <v>44</v>
      </c>
      <c r="B47" s="16" t="s">
        <v>284</v>
      </c>
      <c r="C47" s="85">
        <f>SUM(C48:C50)</f>
        <v>78788</v>
      </c>
      <c r="D47" s="85">
        <f>SUM(D48:D50)</f>
        <v>5437</v>
      </c>
      <c r="E47" s="153"/>
    </row>
    <row r="48" spans="1:5">
      <c r="A48" s="98" t="s">
        <v>352</v>
      </c>
      <c r="B48" s="98" t="s">
        <v>355</v>
      </c>
      <c r="C48" s="35">
        <f>76609+1492+687</f>
        <v>78788</v>
      </c>
      <c r="D48" s="36">
        <v>5437</v>
      </c>
      <c r="E48" s="153"/>
    </row>
    <row r="49" spans="1:5">
      <c r="A49" s="98" t="s">
        <v>353</v>
      </c>
      <c r="B49" s="98" t="s">
        <v>354</v>
      </c>
      <c r="C49" s="33"/>
      <c r="D49" s="36"/>
      <c r="E49" s="153"/>
    </row>
    <row r="50" spans="1:5">
      <c r="A50" s="98" t="s">
        <v>356</v>
      </c>
      <c r="B50" s="98" t="s">
        <v>357</v>
      </c>
      <c r="C50" s="33"/>
      <c r="D50" s="36"/>
      <c r="E50" s="153"/>
    </row>
    <row r="51" spans="1:5" ht="26.25" customHeight="1">
      <c r="A51" s="16" t="s">
        <v>45</v>
      </c>
      <c r="B51" s="16" t="s">
        <v>29</v>
      </c>
      <c r="C51" s="33"/>
      <c r="D51" s="36"/>
      <c r="E51" s="153"/>
    </row>
    <row r="52" spans="1:5">
      <c r="A52" s="16" t="s">
        <v>46</v>
      </c>
      <c r="B52" s="16" t="s">
        <v>6</v>
      </c>
      <c r="C52" s="33">
        <v>2410</v>
      </c>
      <c r="D52" s="33">
        <v>2410</v>
      </c>
      <c r="E52" s="153"/>
    </row>
    <row r="53" spans="1:5" ht="30">
      <c r="A53" s="14">
        <v>1.3</v>
      </c>
      <c r="B53" s="88" t="s">
        <v>391</v>
      </c>
      <c r="C53" s="85">
        <f>SUM(C54:C55)</f>
        <v>2850</v>
      </c>
      <c r="D53" s="85">
        <f>SUM(D54:D55)</f>
        <v>0</v>
      </c>
      <c r="E53" s="153"/>
    </row>
    <row r="54" spans="1:5" ht="30">
      <c r="A54" s="16" t="s">
        <v>50</v>
      </c>
      <c r="B54" s="16" t="s">
        <v>48</v>
      </c>
      <c r="C54" s="35">
        <v>2850</v>
      </c>
      <c r="D54" s="36"/>
      <c r="E54" s="153"/>
    </row>
    <row r="55" spans="1:5">
      <c r="A55" s="16" t="s">
        <v>51</v>
      </c>
      <c r="B55" s="16" t="s">
        <v>47</v>
      </c>
      <c r="C55" s="35"/>
      <c r="D55" s="36"/>
      <c r="E55" s="153"/>
    </row>
    <row r="56" spans="1:5">
      <c r="A56" s="14">
        <v>1.4</v>
      </c>
      <c r="B56" s="14" t="s">
        <v>393</v>
      </c>
      <c r="C56" s="33"/>
      <c r="D56" s="34"/>
      <c r="E56" s="153"/>
    </row>
    <row r="57" spans="1:5">
      <c r="A57" s="14">
        <v>1.5</v>
      </c>
      <c r="B57" s="14" t="s">
        <v>7</v>
      </c>
      <c r="C57" s="37"/>
      <c r="D57" s="40"/>
      <c r="E57" s="153"/>
    </row>
    <row r="58" spans="1:5">
      <c r="A58" s="14">
        <v>1.6</v>
      </c>
      <c r="B58" s="45" t="s">
        <v>8</v>
      </c>
      <c r="C58" s="85">
        <f>SUM(C59:C64)</f>
        <v>0</v>
      </c>
      <c r="D58" s="85">
        <f>SUM(D59:D63)</f>
        <v>0</v>
      </c>
      <c r="E58" s="153"/>
    </row>
    <row r="59" spans="1:5">
      <c r="A59" s="16" t="s">
        <v>285</v>
      </c>
      <c r="B59" s="46" t="s">
        <v>52</v>
      </c>
      <c r="C59" s="37"/>
      <c r="D59" s="40"/>
      <c r="E59" s="153"/>
    </row>
    <row r="60" spans="1:5" ht="30">
      <c r="A60" s="16" t="s">
        <v>286</v>
      </c>
      <c r="B60" s="46" t="s">
        <v>54</v>
      </c>
      <c r="C60" s="37"/>
      <c r="D60" s="40"/>
      <c r="E60" s="153"/>
    </row>
    <row r="61" spans="1:5">
      <c r="A61" s="16" t="s">
        <v>287</v>
      </c>
      <c r="B61" s="46" t="s">
        <v>53</v>
      </c>
      <c r="C61" s="40"/>
      <c r="D61" s="40"/>
      <c r="E61" s="153"/>
    </row>
    <row r="62" spans="1:5">
      <c r="A62" s="16" t="s">
        <v>288</v>
      </c>
      <c r="B62" s="46" t="s">
        <v>27</v>
      </c>
      <c r="C62" s="37"/>
      <c r="D62" s="40"/>
      <c r="E62" s="153"/>
    </row>
    <row r="63" spans="1:5">
      <c r="A63" s="16" t="s">
        <v>323</v>
      </c>
      <c r="B63" s="215" t="s">
        <v>324</v>
      </c>
      <c r="C63" s="504"/>
      <c r="D63" s="216"/>
      <c r="E63" s="153"/>
    </row>
    <row r="64" spans="1:5">
      <c r="A64" s="13">
        <v>2</v>
      </c>
      <c r="B64" s="47" t="s">
        <v>95</v>
      </c>
      <c r="C64" s="37"/>
      <c r="D64" s="118">
        <f>SUM(D65:D70)</f>
        <v>0</v>
      </c>
      <c r="E64" s="153"/>
    </row>
    <row r="65" spans="1:5">
      <c r="A65" s="15">
        <v>2.1</v>
      </c>
      <c r="B65" s="48" t="s">
        <v>89</v>
      </c>
      <c r="C65" s="271"/>
      <c r="D65" s="42"/>
      <c r="E65" s="153"/>
    </row>
    <row r="66" spans="1:5">
      <c r="A66" s="15">
        <v>2.2000000000000002</v>
      </c>
      <c r="B66" s="48" t="s">
        <v>93</v>
      </c>
      <c r="C66" s="273"/>
      <c r="D66" s="43"/>
      <c r="E66" s="153"/>
    </row>
    <row r="67" spans="1:5">
      <c r="A67" s="15">
        <v>2.2999999999999998</v>
      </c>
      <c r="B67" s="48" t="s">
        <v>92</v>
      </c>
      <c r="C67" s="273"/>
      <c r="D67" s="43"/>
      <c r="E67" s="153"/>
    </row>
    <row r="68" spans="1:5">
      <c r="A68" s="15">
        <v>2.4</v>
      </c>
      <c r="B68" s="48" t="s">
        <v>94</v>
      </c>
      <c r="C68" s="273"/>
      <c r="D68" s="43"/>
      <c r="E68" s="153"/>
    </row>
    <row r="69" spans="1:5">
      <c r="A69" s="15">
        <v>2.5</v>
      </c>
      <c r="B69" s="48" t="s">
        <v>90</v>
      </c>
      <c r="C69" s="273"/>
      <c r="D69" s="43"/>
      <c r="E69" s="153"/>
    </row>
    <row r="70" spans="1:5">
      <c r="A70" s="15">
        <v>2.6</v>
      </c>
      <c r="B70" s="48" t="s">
        <v>91</v>
      </c>
      <c r="C70" s="273"/>
      <c r="D70" s="43"/>
      <c r="E70" s="153"/>
    </row>
    <row r="71" spans="1:5" s="2" customFormat="1">
      <c r="A71" s="13">
        <v>3</v>
      </c>
      <c r="B71" s="269" t="s">
        <v>423</v>
      </c>
      <c r="C71" s="272"/>
      <c r="D71" s="270"/>
      <c r="E71" s="106"/>
    </row>
    <row r="72" spans="1:5" s="2" customFormat="1">
      <c r="A72" s="13">
        <v>4</v>
      </c>
      <c r="B72" s="13" t="s">
        <v>240</v>
      </c>
      <c r="C72" s="272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241</v>
      </c>
      <c r="C73" s="8"/>
      <c r="D73" s="8"/>
      <c r="E73" s="106"/>
    </row>
    <row r="74" spans="1:5" s="2" customFormat="1">
      <c r="A74" s="15">
        <v>4.2</v>
      </c>
      <c r="B74" s="15" t="s">
        <v>242</v>
      </c>
      <c r="C74" s="8"/>
      <c r="D74" s="8"/>
      <c r="E74" s="106"/>
    </row>
    <row r="75" spans="1:5" s="2" customFormat="1">
      <c r="A75" s="13">
        <v>5</v>
      </c>
      <c r="B75" s="267" t="s">
        <v>267</v>
      </c>
      <c r="C75" s="8"/>
      <c r="D75" s="86"/>
      <c r="E75" s="106"/>
    </row>
    <row r="76" spans="1:5" s="2" customFormat="1">
      <c r="A76" s="365"/>
      <c r="B76" s="365"/>
      <c r="C76" s="12"/>
      <c r="D76" s="12"/>
      <c r="E76" s="106"/>
    </row>
    <row r="77" spans="1:5" s="2" customFormat="1">
      <c r="A77" s="542" t="s">
        <v>467</v>
      </c>
      <c r="B77" s="542"/>
      <c r="C77" s="542"/>
      <c r="D77" s="542"/>
      <c r="E77" s="106"/>
    </row>
    <row r="78" spans="1:5" s="2" customFormat="1">
      <c r="A78" s="365"/>
      <c r="B78" s="365"/>
      <c r="C78" s="12"/>
      <c r="D78" s="12"/>
      <c r="E78" s="106"/>
    </row>
    <row r="79" spans="1:5" s="23" customFormat="1" ht="12.75"/>
    <row r="80" spans="1:5" s="2" customFormat="1">
      <c r="A80" s="70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468</v>
      </c>
      <c r="D83" s="12"/>
      <c r="E83"/>
      <c r="F83"/>
      <c r="G83"/>
      <c r="H83"/>
      <c r="I83"/>
    </row>
    <row r="84" spans="1:9" s="2" customFormat="1">
      <c r="A84"/>
      <c r="B84" s="543" t="s">
        <v>469</v>
      </c>
      <c r="C84" s="543"/>
      <c r="D84" s="543"/>
      <c r="E84"/>
      <c r="F84"/>
      <c r="G84"/>
      <c r="H84"/>
      <c r="I84"/>
    </row>
    <row r="85" spans="1:9" customFormat="1" ht="12.75">
      <c r="B85" s="66" t="s">
        <v>470</v>
      </c>
    </row>
    <row r="86" spans="1:9" s="2" customFormat="1">
      <c r="A86" s="11"/>
      <c r="B86" s="543" t="s">
        <v>471</v>
      </c>
      <c r="C86" s="543"/>
      <c r="D86" s="543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39"/>
  <sheetViews>
    <sheetView showGridLines="0" view="pageBreakPreview" zoomScale="80" zoomScaleSheetLayoutView="80" workbookViewId="0">
      <selection activeCell="K20" sqref="K20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321</v>
      </c>
      <c r="B1" s="78"/>
      <c r="C1" s="541" t="s">
        <v>97</v>
      </c>
      <c r="D1" s="541"/>
      <c r="E1" s="92"/>
    </row>
    <row r="2" spans="1:5" s="6" customFormat="1">
      <c r="A2" s="75" t="s">
        <v>315</v>
      </c>
      <c r="B2" s="78"/>
      <c r="C2" s="539" t="s">
        <v>1880</v>
      </c>
      <c r="D2" s="540"/>
      <c r="E2" s="92"/>
    </row>
    <row r="3" spans="1:5" s="6" customFormat="1">
      <c r="A3" s="77" t="s">
        <v>128</v>
      </c>
      <c r="B3" s="75"/>
      <c r="C3" s="162"/>
      <c r="D3" s="162"/>
      <c r="E3" s="92"/>
    </row>
    <row r="4" spans="1:5" s="6" customFormat="1">
      <c r="A4" s="77"/>
      <c r="B4" s="77"/>
      <c r="C4" s="162"/>
      <c r="D4" s="162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მპგ თავისუფალი დემოკრატები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1"/>
      <c r="B8" s="161"/>
      <c r="C8" s="79"/>
      <c r="D8" s="79"/>
      <c r="E8" s="92"/>
    </row>
    <row r="9" spans="1:5" s="6" customFormat="1" ht="30">
      <c r="A9" s="90" t="s">
        <v>64</v>
      </c>
      <c r="B9" s="90" t="s">
        <v>320</v>
      </c>
      <c r="C9" s="80" t="s">
        <v>10</v>
      </c>
      <c r="D9" s="80" t="s">
        <v>9</v>
      </c>
      <c r="E9" s="92"/>
    </row>
    <row r="10" spans="1:5" s="9" customFormat="1" ht="18">
      <c r="A10" s="99" t="s">
        <v>316</v>
      </c>
      <c r="B10" s="99"/>
      <c r="C10" s="4"/>
      <c r="D10" s="4"/>
      <c r="E10" s="94"/>
    </row>
    <row r="11" spans="1:5" s="10" customFormat="1">
      <c r="A11" s="99" t="s">
        <v>317</v>
      </c>
      <c r="B11" s="99"/>
      <c r="C11" s="4"/>
      <c r="D11" s="4"/>
      <c r="E11" s="95"/>
    </row>
    <row r="12" spans="1:5" s="10" customFormat="1">
      <c r="A12" s="88" t="s">
        <v>266</v>
      </c>
      <c r="B12" s="88"/>
      <c r="C12" s="4"/>
      <c r="D12" s="4"/>
      <c r="E12" s="95"/>
    </row>
    <row r="13" spans="1:5" s="10" customFormat="1">
      <c r="A13" s="88" t="s">
        <v>266</v>
      </c>
      <c r="B13" s="88"/>
      <c r="C13" s="4"/>
      <c r="D13" s="4"/>
      <c r="E13" s="95"/>
    </row>
    <row r="14" spans="1:5" s="10" customFormat="1">
      <c r="A14" s="88" t="s">
        <v>266</v>
      </c>
      <c r="B14" s="88"/>
      <c r="C14" s="4"/>
      <c r="D14" s="4"/>
      <c r="E14" s="95"/>
    </row>
    <row r="15" spans="1:5" s="10" customFormat="1">
      <c r="A15" s="88" t="s">
        <v>266</v>
      </c>
      <c r="B15" s="88"/>
      <c r="C15" s="4"/>
      <c r="D15" s="4"/>
      <c r="E15" s="95"/>
    </row>
    <row r="16" spans="1:5" s="10" customFormat="1">
      <c r="A16" s="88" t="s">
        <v>266</v>
      </c>
      <c r="B16" s="88"/>
      <c r="C16" s="4"/>
      <c r="D16" s="4"/>
      <c r="E16" s="95"/>
    </row>
    <row r="17" spans="1:5" s="10" customFormat="1" ht="17.25" customHeight="1">
      <c r="A17" s="99" t="s">
        <v>318</v>
      </c>
      <c r="B17" s="99" t="s">
        <v>1709</v>
      </c>
      <c r="C17" s="4">
        <v>2410</v>
      </c>
      <c r="D17" s="4">
        <v>2410</v>
      </c>
      <c r="E17" s="95"/>
    </row>
    <row r="18" spans="1:5" s="10" customFormat="1" ht="18" customHeight="1">
      <c r="A18" s="99" t="s">
        <v>319</v>
      </c>
      <c r="B18" s="88"/>
      <c r="C18" s="4"/>
      <c r="D18" s="4"/>
      <c r="E18" s="95"/>
    </row>
    <row r="19" spans="1:5" s="10" customFormat="1">
      <c r="A19" s="88" t="s">
        <v>266</v>
      </c>
      <c r="B19" s="88"/>
      <c r="C19" s="4"/>
      <c r="D19" s="4"/>
      <c r="E19" s="95"/>
    </row>
    <row r="20" spans="1:5" s="10" customFormat="1">
      <c r="A20" s="88" t="s">
        <v>266</v>
      </c>
      <c r="B20" s="88"/>
      <c r="C20" s="4"/>
      <c r="D20" s="4"/>
      <c r="E20" s="95"/>
    </row>
    <row r="21" spans="1:5" s="10" customFormat="1">
      <c r="A21" s="88" t="s">
        <v>266</v>
      </c>
      <c r="B21" s="88"/>
      <c r="C21" s="4"/>
      <c r="D21" s="4"/>
      <c r="E21" s="95"/>
    </row>
    <row r="22" spans="1:5" s="10" customFormat="1">
      <c r="A22" s="88" t="s">
        <v>266</v>
      </c>
      <c r="B22" s="88"/>
      <c r="C22" s="4"/>
      <c r="D22" s="4"/>
      <c r="E22" s="95"/>
    </row>
    <row r="23" spans="1:5" s="10" customFormat="1">
      <c r="A23" s="88" t="s">
        <v>266</v>
      </c>
      <c r="B23" s="88"/>
      <c r="C23" s="4"/>
      <c r="D23" s="4"/>
      <c r="E23" s="95"/>
    </row>
    <row r="24" spans="1:5" s="3" customFormat="1">
      <c r="A24" s="89"/>
      <c r="B24" s="89"/>
      <c r="C24" s="4"/>
      <c r="D24" s="4"/>
      <c r="E24" s="96"/>
    </row>
    <row r="25" spans="1:5">
      <c r="A25" s="100"/>
      <c r="B25" s="100" t="s">
        <v>322</v>
      </c>
      <c r="C25" s="87">
        <f>SUM(C10:C24)</f>
        <v>2410</v>
      </c>
      <c r="D25" s="87">
        <f>SUM(D10:D24)</f>
        <v>2410</v>
      </c>
      <c r="E25" s="97"/>
    </row>
    <row r="26" spans="1:5">
      <c r="A26" s="44"/>
      <c r="B26" s="44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14" t="s">
        <v>396</v>
      </c>
    </row>
    <row r="30" spans="1:5">
      <c r="A30" s="214"/>
    </row>
    <row r="31" spans="1:5">
      <c r="A31" s="214" t="s">
        <v>335</v>
      </c>
    </row>
    <row r="32" spans="1:5" s="23" customFormat="1" ht="12.75"/>
    <row r="33" spans="1:9">
      <c r="A33" s="70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0"/>
      <c r="B36" s="70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6"/>
      <c r="B38" s="66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41"/>
  <sheetViews>
    <sheetView view="pageBreakPreview" zoomScale="80" zoomScaleSheetLayoutView="80" workbookViewId="0">
      <selection activeCell="G26" sqref="G26"/>
    </sheetView>
  </sheetViews>
  <sheetFormatPr defaultRowHeight="12.75"/>
  <cols>
    <col min="1" max="1" width="5.42578125" style="184" customWidth="1"/>
    <col min="2" max="2" width="20.85546875" style="184" customWidth="1"/>
    <col min="3" max="3" width="26" style="184" customWidth="1"/>
    <col min="4" max="4" width="17" style="184" customWidth="1"/>
    <col min="5" max="5" width="23.85546875" style="184" customWidth="1"/>
    <col min="6" max="6" width="14.7109375" style="184" customWidth="1"/>
    <col min="7" max="7" width="15.5703125" style="184" customWidth="1"/>
    <col min="8" max="8" width="14.7109375" style="184" customWidth="1"/>
    <col min="9" max="9" width="29.7109375" style="184" customWidth="1"/>
    <col min="10" max="10" width="0" style="184" hidden="1" customWidth="1"/>
    <col min="11" max="16384" width="9.140625" style="184"/>
  </cols>
  <sheetData>
    <row r="1" spans="1:10" ht="15">
      <c r="A1" s="75" t="s">
        <v>442</v>
      </c>
      <c r="B1" s="75"/>
      <c r="C1" s="78"/>
      <c r="D1" s="78"/>
      <c r="E1" s="78"/>
      <c r="F1" s="78"/>
      <c r="G1" s="277"/>
      <c r="H1" s="277"/>
      <c r="I1" s="541" t="s">
        <v>97</v>
      </c>
      <c r="J1" s="541"/>
    </row>
    <row r="2" spans="1:10" ht="15">
      <c r="A2" s="77" t="s">
        <v>128</v>
      </c>
      <c r="B2" s="75"/>
      <c r="C2" s="78"/>
      <c r="D2" s="78"/>
      <c r="E2" s="78"/>
      <c r="F2" s="78"/>
      <c r="G2" s="277"/>
      <c r="H2" s="277"/>
      <c r="I2" s="539" t="s">
        <v>1880</v>
      </c>
      <c r="J2" s="540"/>
    </row>
    <row r="3" spans="1:10" ht="15">
      <c r="A3" s="77"/>
      <c r="B3" s="77"/>
      <c r="C3" s="75"/>
      <c r="D3" s="75"/>
      <c r="E3" s="75"/>
      <c r="F3" s="75"/>
      <c r="G3" s="277"/>
      <c r="H3" s="277"/>
      <c r="I3" s="277"/>
    </row>
    <row r="4" spans="1:10" ht="15">
      <c r="A4" s="78" t="s">
        <v>262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tr">
        <f>'ფორმა N1'!D4</f>
        <v>მპგ თავისუფალი დემოკრატები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276"/>
      <c r="B7" s="276"/>
      <c r="C7" s="276"/>
      <c r="D7" s="276"/>
      <c r="E7" s="276"/>
      <c r="F7" s="276"/>
      <c r="G7" s="79"/>
      <c r="H7" s="79"/>
      <c r="I7" s="79"/>
    </row>
    <row r="8" spans="1:10" ht="45">
      <c r="A8" s="91" t="s">
        <v>64</v>
      </c>
      <c r="B8" s="91" t="s">
        <v>326</v>
      </c>
      <c r="C8" s="91" t="s">
        <v>327</v>
      </c>
      <c r="D8" s="91" t="s">
        <v>215</v>
      </c>
      <c r="E8" s="91" t="s">
        <v>331</v>
      </c>
      <c r="F8" s="91" t="s">
        <v>334</v>
      </c>
      <c r="G8" s="80" t="s">
        <v>10</v>
      </c>
      <c r="H8" s="80" t="s">
        <v>9</v>
      </c>
      <c r="I8" s="80" t="s">
        <v>377</v>
      </c>
      <c r="J8" s="225" t="s">
        <v>333</v>
      </c>
    </row>
    <row r="9" spans="1:10" ht="15">
      <c r="A9" s="99">
        <v>1</v>
      </c>
      <c r="B9" s="15"/>
      <c r="C9" s="15"/>
      <c r="D9" s="481"/>
      <c r="E9" s="99"/>
      <c r="F9" s="99"/>
      <c r="G9" s="482"/>
      <c r="H9" s="482"/>
      <c r="I9" s="482"/>
      <c r="J9" s="225"/>
    </row>
    <row r="10" spans="1:10" ht="29.25" customHeight="1">
      <c r="A10" s="99">
        <v>2</v>
      </c>
      <c r="B10" s="15"/>
      <c r="C10" s="15"/>
      <c r="D10" s="483"/>
      <c r="E10" s="99"/>
      <c r="F10" s="99"/>
      <c r="G10" s="482"/>
      <c r="H10" s="482"/>
      <c r="I10" s="482"/>
    </row>
    <row r="11" spans="1:10" ht="15">
      <c r="A11" s="99"/>
      <c r="B11" s="15"/>
      <c r="C11" s="15"/>
      <c r="D11" s="481"/>
      <c r="E11" s="99"/>
      <c r="F11" s="99"/>
      <c r="G11" s="482"/>
      <c r="H11" s="482"/>
      <c r="I11" s="482"/>
    </row>
    <row r="12" spans="1:10" ht="15">
      <c r="A12" s="99"/>
      <c r="B12" s="15"/>
      <c r="C12" s="15"/>
      <c r="D12" s="481"/>
      <c r="E12" s="99"/>
      <c r="F12" s="99"/>
      <c r="G12" s="482"/>
      <c r="H12" s="482"/>
      <c r="I12" s="482"/>
    </row>
    <row r="13" spans="1:10" ht="15">
      <c r="A13" s="99"/>
      <c r="B13" s="15"/>
      <c r="C13" s="15"/>
      <c r="D13" s="481"/>
      <c r="E13" s="99"/>
      <c r="F13" s="99"/>
      <c r="G13" s="482"/>
      <c r="H13" s="482"/>
      <c r="I13" s="482"/>
    </row>
    <row r="14" spans="1:10" ht="15">
      <c r="A14" s="99"/>
      <c r="B14" s="15"/>
      <c r="C14" s="15"/>
      <c r="D14" s="481"/>
      <c r="E14" s="99"/>
      <c r="F14" s="99"/>
      <c r="G14" s="482"/>
      <c r="H14" s="482"/>
      <c r="I14" s="482"/>
    </row>
    <row r="15" spans="1:10" ht="15">
      <c r="A15" s="99"/>
      <c r="B15" s="15"/>
      <c r="C15" s="15"/>
      <c r="D15" s="481"/>
      <c r="E15" s="99"/>
      <c r="F15" s="99"/>
      <c r="G15" s="482"/>
      <c r="H15" s="482"/>
      <c r="I15" s="482"/>
    </row>
    <row r="16" spans="1:10" ht="15">
      <c r="A16" s="99"/>
      <c r="B16" s="15"/>
      <c r="C16" s="15"/>
      <c r="D16" s="481"/>
      <c r="E16" s="99"/>
      <c r="F16" s="99"/>
      <c r="G16" s="482"/>
      <c r="H16" s="482"/>
      <c r="I16" s="482"/>
    </row>
    <row r="17" spans="1:9" ht="27" customHeight="1">
      <c r="A17" s="99"/>
      <c r="B17" s="15"/>
      <c r="C17" s="15"/>
      <c r="D17" s="481"/>
      <c r="E17" s="99"/>
      <c r="F17" s="99"/>
      <c r="G17" s="482"/>
      <c r="H17" s="482"/>
      <c r="I17" s="482"/>
    </row>
    <row r="18" spans="1:9" ht="15">
      <c r="A18" s="99"/>
      <c r="B18" s="15"/>
      <c r="C18" s="15"/>
      <c r="D18" s="481"/>
      <c r="E18" s="99"/>
      <c r="F18" s="99"/>
      <c r="G18" s="482"/>
      <c r="H18" s="482"/>
      <c r="I18" s="482"/>
    </row>
    <row r="19" spans="1:9" ht="15">
      <c r="A19" s="99"/>
      <c r="B19" s="15"/>
      <c r="C19" s="15"/>
      <c r="D19" s="481"/>
      <c r="E19" s="99"/>
      <c r="F19" s="99"/>
      <c r="G19" s="482"/>
      <c r="H19" s="482"/>
      <c r="I19" s="482"/>
    </row>
    <row r="20" spans="1:9" ht="15">
      <c r="A20" s="99"/>
      <c r="B20" s="15"/>
      <c r="C20" s="15"/>
      <c r="D20" s="481"/>
      <c r="E20" s="99"/>
      <c r="F20" s="99"/>
      <c r="G20" s="482"/>
      <c r="H20" s="482"/>
      <c r="I20" s="482"/>
    </row>
    <row r="21" spans="1:9" ht="15">
      <c r="A21" s="99"/>
      <c r="B21" s="15"/>
      <c r="C21" s="15"/>
      <c r="D21" s="481"/>
      <c r="E21" s="99"/>
      <c r="F21" s="99"/>
      <c r="G21" s="482"/>
      <c r="H21" s="482"/>
      <c r="I21" s="482"/>
    </row>
    <row r="22" spans="1:9" ht="15">
      <c r="A22" s="99"/>
      <c r="B22" s="15"/>
      <c r="C22" s="15"/>
      <c r="D22" s="481"/>
      <c r="E22" s="99"/>
      <c r="F22" s="99"/>
      <c r="G22" s="482"/>
      <c r="H22" s="482"/>
      <c r="I22" s="482"/>
    </row>
    <row r="23" spans="1:9" ht="15">
      <c r="A23" s="99"/>
      <c r="B23" s="15"/>
      <c r="C23" s="15"/>
      <c r="D23" s="481"/>
      <c r="E23" s="99"/>
      <c r="F23" s="99"/>
      <c r="G23" s="482"/>
      <c r="H23" s="482"/>
      <c r="I23" s="482"/>
    </row>
    <row r="24" spans="1:9" ht="15">
      <c r="A24" s="99"/>
      <c r="B24" s="15"/>
      <c r="C24" s="15"/>
      <c r="D24" s="481"/>
      <c r="E24" s="99"/>
      <c r="F24" s="99"/>
      <c r="G24" s="482"/>
      <c r="H24" s="482"/>
      <c r="I24" s="482"/>
    </row>
    <row r="25" spans="1:9" ht="15">
      <c r="A25" s="99"/>
      <c r="B25" s="15"/>
      <c r="C25" s="15"/>
      <c r="D25" s="481"/>
      <c r="E25" s="99"/>
      <c r="F25" s="99"/>
      <c r="G25" s="482"/>
      <c r="H25" s="482"/>
      <c r="I25" s="482"/>
    </row>
    <row r="26" spans="1:9" ht="15">
      <c r="A26" s="99"/>
      <c r="B26" s="15"/>
      <c r="C26" s="15"/>
      <c r="D26" s="481"/>
      <c r="E26" s="99"/>
      <c r="F26" s="99"/>
      <c r="G26" s="482"/>
      <c r="H26" s="482"/>
      <c r="I26" s="482"/>
    </row>
    <row r="27" spans="1:9" ht="15">
      <c r="A27" s="99"/>
      <c r="B27" s="15"/>
      <c r="C27" s="15"/>
      <c r="D27" s="481"/>
      <c r="E27" s="99"/>
      <c r="F27" s="99"/>
      <c r="G27" s="482"/>
      <c r="H27" s="482"/>
      <c r="I27" s="482"/>
    </row>
    <row r="28" spans="1:9" ht="15">
      <c r="A28" s="99"/>
      <c r="B28" s="15"/>
      <c r="C28" s="15"/>
      <c r="D28" s="481"/>
      <c r="E28" s="99"/>
      <c r="F28" s="99"/>
      <c r="G28" s="482"/>
      <c r="H28" s="482"/>
      <c r="I28" s="482"/>
    </row>
    <row r="29" spans="1:9" ht="15">
      <c r="A29" s="99"/>
      <c r="B29" s="15"/>
      <c r="C29" s="15"/>
      <c r="D29" s="481"/>
      <c r="E29" s="99"/>
      <c r="F29" s="99"/>
      <c r="G29" s="482"/>
      <c r="H29" s="482"/>
      <c r="I29" s="482"/>
    </row>
    <row r="30" spans="1:9" ht="15">
      <c r="A30" s="88"/>
      <c r="B30" s="100"/>
      <c r="C30" s="100"/>
      <c r="D30" s="100"/>
      <c r="E30" s="100"/>
      <c r="F30" s="88" t="s">
        <v>428</v>
      </c>
      <c r="G30" s="87">
        <f>SUM(G9:G29)</f>
        <v>0</v>
      </c>
      <c r="H30" s="87">
        <f>SUM(H9:H29)</f>
        <v>0</v>
      </c>
      <c r="I30" s="87">
        <f>SUM(I9:I29)</f>
        <v>0</v>
      </c>
    </row>
    <row r="31" spans="1:9" ht="15">
      <c r="A31" s="223"/>
      <c r="B31" s="223"/>
      <c r="C31" s="223"/>
      <c r="D31" s="223"/>
      <c r="E31" s="223"/>
      <c r="F31" s="223"/>
      <c r="G31" s="223"/>
      <c r="H31" s="183"/>
      <c r="I31" s="183"/>
    </row>
    <row r="32" spans="1:9" ht="15">
      <c r="A32" s="224" t="s">
        <v>443</v>
      </c>
      <c r="B32" s="224"/>
      <c r="C32" s="223"/>
      <c r="D32" s="223"/>
      <c r="E32" s="223"/>
      <c r="F32" s="223"/>
      <c r="G32" s="223"/>
      <c r="H32" s="183"/>
      <c r="I32" s="183"/>
    </row>
    <row r="33" spans="1:9" ht="15">
      <c r="A33" s="224"/>
      <c r="B33" s="224"/>
      <c r="C33" s="223"/>
      <c r="D33" s="223"/>
      <c r="E33" s="223"/>
      <c r="F33" s="223"/>
      <c r="G33" s="223"/>
      <c r="H33" s="183"/>
      <c r="I33" s="183"/>
    </row>
    <row r="34" spans="1:9" ht="15">
      <c r="A34" s="224"/>
      <c r="B34" s="224"/>
      <c r="C34" s="183"/>
      <c r="D34" s="183"/>
      <c r="E34" s="183"/>
      <c r="F34" s="183"/>
      <c r="G34" s="183"/>
      <c r="H34" s="183"/>
      <c r="I34" s="183"/>
    </row>
    <row r="35" spans="1:9" ht="15">
      <c r="A35" s="224"/>
      <c r="B35" s="224"/>
      <c r="C35" s="183"/>
      <c r="D35" s="183"/>
      <c r="E35" s="183"/>
      <c r="F35" s="183"/>
      <c r="G35" s="183"/>
      <c r="H35" s="183"/>
      <c r="I35" s="183"/>
    </row>
    <row r="36" spans="1:9" ht="15">
      <c r="A36" s="221"/>
      <c r="B36" s="221"/>
      <c r="C36" s="189" t="s">
        <v>376</v>
      </c>
      <c r="D36" s="189"/>
      <c r="E36" s="189"/>
      <c r="F36" s="189"/>
      <c r="G36" s="189"/>
      <c r="H36" s="221"/>
      <c r="I36" s="221"/>
    </row>
    <row r="37" spans="1:9" ht="15">
      <c r="A37" s="189" t="s">
        <v>96</v>
      </c>
      <c r="B37" s="189"/>
      <c r="C37" s="183" t="s">
        <v>375</v>
      </c>
      <c r="D37" s="183"/>
      <c r="E37" s="183"/>
      <c r="F37" s="183"/>
      <c r="G37" s="183"/>
      <c r="H37" s="183"/>
      <c r="I37" s="183"/>
    </row>
    <row r="38" spans="1:9" ht="15">
      <c r="A38" s="183"/>
      <c r="B38" s="183"/>
      <c r="C38" s="191" t="s">
        <v>127</v>
      </c>
      <c r="D38" s="191"/>
      <c r="E38" s="191"/>
      <c r="F38" s="191"/>
      <c r="G38" s="191"/>
      <c r="H38" s="183"/>
      <c r="I38" s="183"/>
    </row>
    <row r="39" spans="1:9" ht="15">
      <c r="A39" s="189"/>
      <c r="B39" s="189"/>
      <c r="C39" s="189"/>
      <c r="D39" s="189"/>
      <c r="E39" s="189"/>
      <c r="F39" s="189"/>
      <c r="G39" s="189"/>
      <c r="H39" s="183"/>
      <c r="I39" s="183"/>
    </row>
    <row r="40" spans="1:9" ht="15">
      <c r="A40" s="183"/>
      <c r="B40" s="183"/>
      <c r="C40" s="183" t="s">
        <v>375</v>
      </c>
      <c r="D40" s="183"/>
      <c r="E40" s="183"/>
      <c r="F40" s="183"/>
      <c r="G40" s="183"/>
      <c r="H40" s="183"/>
      <c r="I40" s="183"/>
    </row>
    <row r="41" spans="1:9">
      <c r="A41" s="191"/>
      <c r="B41" s="191"/>
      <c r="C41" s="191"/>
      <c r="D41" s="191"/>
      <c r="E41" s="191"/>
      <c r="F41" s="191"/>
      <c r="G41" s="191"/>
    </row>
  </sheetData>
  <mergeCells count="2">
    <mergeCell ref="I1:J1"/>
    <mergeCell ref="I2:J2"/>
  </mergeCells>
  <printOptions gridLines="1"/>
  <pageMargins left="0.25" right="0.25" top="0.75" bottom="0.75" header="0.3" footer="0.3"/>
  <pageSetup scale="81" fitToHeight="0" orientation="landscape" r:id="rId1"/>
  <rowBreaks count="1" manualBreakCount="1">
    <brk id="39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444</v>
      </c>
      <c r="B1" s="78"/>
      <c r="C1" s="78"/>
      <c r="D1" s="78"/>
      <c r="E1" s="78"/>
      <c r="F1" s="78"/>
      <c r="G1" s="541" t="s">
        <v>97</v>
      </c>
      <c r="H1" s="541"/>
      <c r="I1" s="370"/>
    </row>
    <row r="2" spans="1:9" ht="15">
      <c r="A2" s="77" t="s">
        <v>128</v>
      </c>
      <c r="B2" s="78"/>
      <c r="C2" s="78"/>
      <c r="D2" s="78"/>
      <c r="E2" s="78"/>
      <c r="F2" s="78"/>
      <c r="G2" s="539" t="s">
        <v>1880</v>
      </c>
      <c r="H2" s="540"/>
      <c r="I2" s="77"/>
    </row>
    <row r="3" spans="1:9" ht="15">
      <c r="A3" s="77"/>
      <c r="B3" s="77"/>
      <c r="C3" s="77"/>
      <c r="D3" s="77"/>
      <c r="E3" s="77"/>
      <c r="F3" s="77"/>
      <c r="G3" s="277"/>
      <c r="H3" s="277"/>
      <c r="I3" s="370"/>
    </row>
    <row r="4" spans="1:9" ht="15">
      <c r="A4" s="78" t="s">
        <v>262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მპგ თავისუფალი დემოკრატები</v>
      </c>
      <c r="B5" s="81"/>
      <c r="C5" s="81"/>
      <c r="D5" s="81"/>
      <c r="E5" s="81"/>
      <c r="F5" s="81"/>
      <c r="G5" s="82"/>
      <c r="H5" s="82"/>
      <c r="I5" s="82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276"/>
      <c r="B7" s="276"/>
      <c r="C7" s="276"/>
      <c r="D7" s="276"/>
      <c r="E7" s="276"/>
      <c r="F7" s="276"/>
      <c r="G7" s="79"/>
      <c r="H7" s="79"/>
      <c r="I7" s="370"/>
    </row>
    <row r="8" spans="1:9" ht="45">
      <c r="A8" s="366" t="s">
        <v>64</v>
      </c>
      <c r="B8" s="80" t="s">
        <v>326</v>
      </c>
      <c r="C8" s="91" t="s">
        <v>327</v>
      </c>
      <c r="D8" s="91" t="s">
        <v>215</v>
      </c>
      <c r="E8" s="91" t="s">
        <v>330</v>
      </c>
      <c r="F8" s="91" t="s">
        <v>329</v>
      </c>
      <c r="G8" s="91" t="s">
        <v>371</v>
      </c>
      <c r="H8" s="80" t="s">
        <v>10</v>
      </c>
      <c r="I8" s="80" t="s">
        <v>9</v>
      </c>
    </row>
    <row r="9" spans="1:9" ht="15">
      <c r="A9" s="367"/>
      <c r="B9" s="368"/>
      <c r="C9" s="88"/>
      <c r="D9" s="88"/>
      <c r="E9" s="88"/>
      <c r="F9" s="88"/>
      <c r="G9" s="88"/>
      <c r="H9" s="4"/>
      <c r="I9" s="4"/>
    </row>
    <row r="10" spans="1:9" ht="15">
      <c r="A10" s="367"/>
      <c r="B10" s="368"/>
      <c r="C10" s="99"/>
      <c r="D10" s="99"/>
      <c r="E10" s="99"/>
      <c r="F10" s="99"/>
      <c r="G10" s="99"/>
      <c r="H10" s="4"/>
      <c r="I10" s="4"/>
    </row>
    <row r="11" spans="1:9" ht="15">
      <c r="A11" s="367"/>
      <c r="B11" s="368"/>
      <c r="C11" s="88"/>
      <c r="D11" s="88"/>
      <c r="E11" s="88"/>
      <c r="F11" s="88"/>
      <c r="G11" s="88"/>
      <c r="H11" s="4"/>
      <c r="I11" s="4"/>
    </row>
    <row r="12" spans="1:9" ht="15">
      <c r="A12" s="367"/>
      <c r="B12" s="368"/>
      <c r="C12" s="88"/>
      <c r="D12" s="88"/>
      <c r="E12" s="88"/>
      <c r="F12" s="88"/>
      <c r="G12" s="88"/>
      <c r="H12" s="4"/>
      <c r="I12" s="4"/>
    </row>
    <row r="13" spans="1:9" ht="15">
      <c r="A13" s="367"/>
      <c r="B13" s="368"/>
      <c r="C13" s="88"/>
      <c r="D13" s="88"/>
      <c r="E13" s="88"/>
      <c r="F13" s="88"/>
      <c r="G13" s="88"/>
      <c r="H13" s="4"/>
      <c r="I13" s="4"/>
    </row>
    <row r="14" spans="1:9" ht="15">
      <c r="A14" s="367"/>
      <c r="B14" s="368"/>
      <c r="C14" s="88"/>
      <c r="D14" s="88"/>
      <c r="E14" s="88"/>
      <c r="F14" s="88"/>
      <c r="G14" s="88"/>
      <c r="H14" s="4"/>
      <c r="I14" s="4"/>
    </row>
    <row r="15" spans="1:9" ht="15">
      <c r="A15" s="367"/>
      <c r="B15" s="368"/>
      <c r="C15" s="88"/>
      <c r="D15" s="88"/>
      <c r="E15" s="88"/>
      <c r="F15" s="88"/>
      <c r="G15" s="88"/>
      <c r="H15" s="4"/>
      <c r="I15" s="4"/>
    </row>
    <row r="16" spans="1:9" ht="15">
      <c r="A16" s="367"/>
      <c r="B16" s="368"/>
      <c r="C16" s="88"/>
      <c r="D16" s="88"/>
      <c r="E16" s="88"/>
      <c r="F16" s="88"/>
      <c r="G16" s="88"/>
      <c r="H16" s="4"/>
      <c r="I16" s="4"/>
    </row>
    <row r="17" spans="1:9" ht="15">
      <c r="A17" s="367"/>
      <c r="B17" s="368"/>
      <c r="C17" s="88"/>
      <c r="D17" s="88"/>
      <c r="E17" s="88"/>
      <c r="F17" s="88"/>
      <c r="G17" s="88"/>
      <c r="H17" s="4"/>
      <c r="I17" s="4"/>
    </row>
    <row r="18" spans="1:9" ht="15">
      <c r="A18" s="367"/>
      <c r="B18" s="368"/>
      <c r="C18" s="88"/>
      <c r="D18" s="88"/>
      <c r="E18" s="88"/>
      <c r="F18" s="88"/>
      <c r="G18" s="88"/>
      <c r="H18" s="4"/>
      <c r="I18" s="4"/>
    </row>
    <row r="19" spans="1:9" ht="15">
      <c r="A19" s="367"/>
      <c r="B19" s="368"/>
      <c r="C19" s="88"/>
      <c r="D19" s="88"/>
      <c r="E19" s="88"/>
      <c r="F19" s="88"/>
      <c r="G19" s="88"/>
      <c r="H19" s="4"/>
      <c r="I19" s="4"/>
    </row>
    <row r="20" spans="1:9" ht="15">
      <c r="A20" s="367"/>
      <c r="B20" s="368"/>
      <c r="C20" s="88"/>
      <c r="D20" s="88"/>
      <c r="E20" s="88"/>
      <c r="F20" s="88"/>
      <c r="G20" s="88"/>
      <c r="H20" s="4"/>
      <c r="I20" s="4"/>
    </row>
    <row r="21" spans="1:9" ht="15">
      <c r="A21" s="367"/>
      <c r="B21" s="368"/>
      <c r="C21" s="88"/>
      <c r="D21" s="88"/>
      <c r="E21" s="88"/>
      <c r="F21" s="88"/>
      <c r="G21" s="88"/>
      <c r="H21" s="4"/>
      <c r="I21" s="4"/>
    </row>
    <row r="22" spans="1:9" ht="15">
      <c r="A22" s="367"/>
      <c r="B22" s="368"/>
      <c r="C22" s="88"/>
      <c r="D22" s="88"/>
      <c r="E22" s="88"/>
      <c r="F22" s="88"/>
      <c r="G22" s="88"/>
      <c r="H22" s="4"/>
      <c r="I22" s="4"/>
    </row>
    <row r="23" spans="1:9" ht="15">
      <c r="A23" s="367"/>
      <c r="B23" s="368"/>
      <c r="C23" s="88"/>
      <c r="D23" s="88"/>
      <c r="E23" s="88"/>
      <c r="F23" s="88"/>
      <c r="G23" s="88"/>
      <c r="H23" s="4"/>
      <c r="I23" s="4"/>
    </row>
    <row r="24" spans="1:9" ht="15">
      <c r="A24" s="367"/>
      <c r="B24" s="368"/>
      <c r="C24" s="88"/>
      <c r="D24" s="88"/>
      <c r="E24" s="88"/>
      <c r="F24" s="88"/>
      <c r="G24" s="88"/>
      <c r="H24" s="4"/>
      <c r="I24" s="4"/>
    </row>
    <row r="25" spans="1:9" ht="15">
      <c r="A25" s="367"/>
      <c r="B25" s="368"/>
      <c r="C25" s="88"/>
      <c r="D25" s="88"/>
      <c r="E25" s="88"/>
      <c r="F25" s="88"/>
      <c r="G25" s="88"/>
      <c r="H25" s="4"/>
      <c r="I25" s="4"/>
    </row>
    <row r="26" spans="1:9" ht="15">
      <c r="A26" s="367"/>
      <c r="B26" s="368"/>
      <c r="C26" s="88"/>
      <c r="D26" s="88"/>
      <c r="E26" s="88"/>
      <c r="F26" s="88"/>
      <c r="G26" s="88"/>
      <c r="H26" s="4"/>
      <c r="I26" s="4"/>
    </row>
    <row r="27" spans="1:9" ht="15">
      <c r="A27" s="367"/>
      <c r="B27" s="368"/>
      <c r="C27" s="88"/>
      <c r="D27" s="88"/>
      <c r="E27" s="88"/>
      <c r="F27" s="88"/>
      <c r="G27" s="88"/>
      <c r="H27" s="4"/>
      <c r="I27" s="4"/>
    </row>
    <row r="28" spans="1:9" ht="15">
      <c r="A28" s="367"/>
      <c r="B28" s="368"/>
      <c r="C28" s="88"/>
      <c r="D28" s="88"/>
      <c r="E28" s="88"/>
      <c r="F28" s="88"/>
      <c r="G28" s="88"/>
      <c r="H28" s="4"/>
      <c r="I28" s="4"/>
    </row>
    <row r="29" spans="1:9" ht="15">
      <c r="A29" s="367"/>
      <c r="B29" s="368"/>
      <c r="C29" s="88"/>
      <c r="D29" s="88"/>
      <c r="E29" s="88"/>
      <c r="F29" s="88"/>
      <c r="G29" s="88"/>
      <c r="H29" s="4"/>
      <c r="I29" s="4"/>
    </row>
    <row r="30" spans="1:9" ht="15">
      <c r="A30" s="367"/>
      <c r="B30" s="368"/>
      <c r="C30" s="88"/>
      <c r="D30" s="88"/>
      <c r="E30" s="88"/>
      <c r="F30" s="88"/>
      <c r="G30" s="88"/>
      <c r="H30" s="4"/>
      <c r="I30" s="4"/>
    </row>
    <row r="31" spans="1:9" ht="15">
      <c r="A31" s="367"/>
      <c r="B31" s="368"/>
      <c r="C31" s="88"/>
      <c r="D31" s="88"/>
      <c r="E31" s="88"/>
      <c r="F31" s="88"/>
      <c r="G31" s="88"/>
      <c r="H31" s="4"/>
      <c r="I31" s="4"/>
    </row>
    <row r="32" spans="1:9" ht="15">
      <c r="A32" s="367"/>
      <c r="B32" s="368"/>
      <c r="C32" s="88"/>
      <c r="D32" s="88"/>
      <c r="E32" s="88"/>
      <c r="F32" s="88"/>
      <c r="G32" s="88"/>
      <c r="H32" s="4"/>
      <c r="I32" s="4"/>
    </row>
    <row r="33" spans="1:9" ht="15">
      <c r="A33" s="367"/>
      <c r="B33" s="368"/>
      <c r="C33" s="88"/>
      <c r="D33" s="88"/>
      <c r="E33" s="88"/>
      <c r="F33" s="88"/>
      <c r="G33" s="88"/>
      <c r="H33" s="4"/>
      <c r="I33" s="4"/>
    </row>
    <row r="34" spans="1:9" ht="15">
      <c r="A34" s="367"/>
      <c r="B34" s="369"/>
      <c r="C34" s="100"/>
      <c r="D34" s="100"/>
      <c r="E34" s="100"/>
      <c r="F34" s="100"/>
      <c r="G34" s="100" t="s">
        <v>325</v>
      </c>
      <c r="H34" s="87">
        <f>SUM(H9:H33)</f>
        <v>0</v>
      </c>
      <c r="I34" s="87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14" t="s">
        <v>445</v>
      </c>
      <c r="B36" s="44"/>
      <c r="C36" s="44"/>
      <c r="D36" s="44"/>
      <c r="E36" s="44"/>
      <c r="F36" s="44"/>
      <c r="G36" s="2"/>
      <c r="H36" s="2"/>
    </row>
    <row r="37" spans="1:9" ht="15">
      <c r="A37" s="214"/>
      <c r="B37" s="44"/>
      <c r="C37" s="44"/>
      <c r="D37" s="44"/>
      <c r="E37" s="44"/>
      <c r="F37" s="44"/>
      <c r="G37" s="2"/>
      <c r="H37" s="2"/>
    </row>
    <row r="38" spans="1:9" ht="15">
      <c r="A38" s="214"/>
      <c r="B38" s="2"/>
      <c r="C38" s="2"/>
      <c r="D38" s="2"/>
      <c r="E38" s="2"/>
      <c r="F38" s="2"/>
      <c r="G38" s="2"/>
      <c r="H38" s="2"/>
    </row>
    <row r="39" spans="1:9" ht="15">
      <c r="A39" s="214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0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0"/>
      <c r="B44" s="70" t="s">
        <v>259</v>
      </c>
      <c r="C44" s="70"/>
      <c r="D44" s="70"/>
      <c r="E44" s="70"/>
      <c r="F44" s="70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6"/>
      <c r="B46" s="66" t="s">
        <v>127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51"/>
  <sheetViews>
    <sheetView view="pageBreakPreview" zoomScale="80" zoomScaleSheetLayoutView="80" workbookViewId="0">
      <selection activeCell="F11" sqref="F11"/>
    </sheetView>
  </sheetViews>
  <sheetFormatPr defaultRowHeight="12.75"/>
  <cols>
    <col min="1" max="1" width="5.42578125" style="184" customWidth="1"/>
    <col min="2" max="2" width="13.140625" style="184" customWidth="1"/>
    <col min="3" max="3" width="15.140625" style="184" customWidth="1"/>
    <col min="4" max="4" width="25.85546875" style="184" customWidth="1"/>
    <col min="5" max="5" width="20.5703125" style="184" customWidth="1"/>
    <col min="6" max="6" width="21.28515625" style="184" customWidth="1"/>
    <col min="7" max="7" width="15.140625" style="184" customWidth="1"/>
    <col min="8" max="8" width="15.5703125" style="184" customWidth="1"/>
    <col min="9" max="9" width="13.42578125" style="184" customWidth="1"/>
    <col min="10" max="10" width="0" style="184" hidden="1" customWidth="1"/>
    <col min="11" max="16384" width="9.140625" style="184"/>
  </cols>
  <sheetData>
    <row r="1" spans="1:10" ht="15">
      <c r="A1" s="75" t="s">
        <v>446</v>
      </c>
      <c r="B1" s="75"/>
      <c r="C1" s="78"/>
      <c r="D1" s="78"/>
      <c r="E1" s="78"/>
      <c r="F1" s="78"/>
      <c r="G1" s="541" t="s">
        <v>97</v>
      </c>
      <c r="H1" s="541"/>
    </row>
    <row r="2" spans="1:10" ht="15">
      <c r="A2" s="77" t="s">
        <v>128</v>
      </c>
      <c r="B2" s="75"/>
      <c r="C2" s="78"/>
      <c r="D2" s="78"/>
      <c r="E2" s="78"/>
      <c r="F2" s="78"/>
      <c r="G2" s="539" t="s">
        <v>1880</v>
      </c>
      <c r="H2" s="540"/>
    </row>
    <row r="3" spans="1:10" ht="15">
      <c r="A3" s="77"/>
      <c r="B3" s="77"/>
      <c r="C3" s="77"/>
      <c r="D3" s="77"/>
      <c r="E3" s="77"/>
      <c r="F3" s="77"/>
      <c r="G3" s="277"/>
      <c r="H3" s="277"/>
    </row>
    <row r="4" spans="1:10" ht="15">
      <c r="A4" s="78" t="s">
        <v>262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მპგ თავისუფალი დემოკრატები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76"/>
      <c r="B7" s="276"/>
      <c r="C7" s="276"/>
      <c r="D7" s="276"/>
      <c r="E7" s="276"/>
      <c r="F7" s="276"/>
      <c r="G7" s="79"/>
      <c r="H7" s="79"/>
    </row>
    <row r="8" spans="1:10" ht="30">
      <c r="A8" s="91" t="s">
        <v>64</v>
      </c>
      <c r="B8" s="91" t="s">
        <v>326</v>
      </c>
      <c r="C8" s="91" t="s">
        <v>327</v>
      </c>
      <c r="D8" s="91" t="s">
        <v>215</v>
      </c>
      <c r="E8" s="91" t="s">
        <v>334</v>
      </c>
      <c r="F8" s="91" t="s">
        <v>328</v>
      </c>
      <c r="G8" s="80" t="s">
        <v>10</v>
      </c>
      <c r="H8" s="80" t="s">
        <v>9</v>
      </c>
      <c r="J8" s="225" t="s">
        <v>333</v>
      </c>
    </row>
    <row r="9" spans="1:10" ht="15">
      <c r="A9" s="99">
        <v>1</v>
      </c>
      <c r="B9" s="99" t="s">
        <v>1881</v>
      </c>
      <c r="C9" s="99" t="s">
        <v>1882</v>
      </c>
      <c r="D9" s="15" t="s">
        <v>1885</v>
      </c>
      <c r="E9" s="99" t="s">
        <v>1884</v>
      </c>
      <c r="F9" s="99" t="s">
        <v>1883</v>
      </c>
      <c r="G9" s="4">
        <v>250</v>
      </c>
      <c r="H9" s="4">
        <v>250</v>
      </c>
      <c r="J9" s="225" t="s">
        <v>0</v>
      </c>
    </row>
    <row r="10" spans="1:10" ht="15">
      <c r="A10" s="99">
        <f>A9+1</f>
        <v>2</v>
      </c>
      <c r="B10" s="99" t="s">
        <v>1881</v>
      </c>
      <c r="C10" s="99" t="s">
        <v>1882</v>
      </c>
      <c r="D10" s="15" t="s">
        <v>1885</v>
      </c>
      <c r="E10" s="99" t="s">
        <v>1884</v>
      </c>
      <c r="F10" s="99" t="s">
        <v>1927</v>
      </c>
      <c r="G10" s="4">
        <v>250</v>
      </c>
      <c r="H10" s="4">
        <v>250</v>
      </c>
    </row>
    <row r="11" spans="1:10" ht="15">
      <c r="A11" s="99">
        <f t="shared" ref="A11:A34" si="0">A10+1</f>
        <v>3</v>
      </c>
      <c r="B11" s="99"/>
      <c r="C11" s="99"/>
      <c r="D11" s="99"/>
      <c r="E11" s="99"/>
      <c r="F11" s="99"/>
      <c r="G11" s="482"/>
      <c r="H11" s="482"/>
    </row>
    <row r="12" spans="1:10" ht="15">
      <c r="A12" s="99">
        <f t="shared" si="0"/>
        <v>4</v>
      </c>
      <c r="B12" s="99"/>
      <c r="C12" s="99"/>
      <c r="D12" s="99"/>
      <c r="E12" s="99"/>
      <c r="F12" s="99"/>
      <c r="G12" s="482"/>
      <c r="H12" s="482"/>
    </row>
    <row r="13" spans="1:10" ht="15">
      <c r="A13" s="99">
        <f t="shared" si="0"/>
        <v>5</v>
      </c>
      <c r="B13" s="99"/>
      <c r="C13" s="99"/>
      <c r="D13" s="99"/>
      <c r="E13" s="99"/>
      <c r="F13" s="99"/>
      <c r="G13" s="482"/>
      <c r="H13" s="482"/>
    </row>
    <row r="14" spans="1:10" ht="15">
      <c r="A14" s="99">
        <f t="shared" si="0"/>
        <v>6</v>
      </c>
      <c r="B14" s="99"/>
      <c r="C14" s="99"/>
      <c r="D14" s="99"/>
      <c r="E14" s="99"/>
      <c r="F14" s="99"/>
      <c r="G14" s="482"/>
      <c r="H14" s="482"/>
    </row>
    <row r="15" spans="1:10" ht="15">
      <c r="A15" s="99">
        <f t="shared" si="0"/>
        <v>7</v>
      </c>
      <c r="B15" s="99"/>
      <c r="C15" s="99"/>
      <c r="D15" s="99"/>
      <c r="E15" s="99"/>
      <c r="F15" s="99"/>
      <c r="G15" s="482"/>
      <c r="H15" s="482"/>
    </row>
    <row r="16" spans="1:10" ht="15">
      <c r="A16" s="99">
        <f t="shared" si="0"/>
        <v>8</v>
      </c>
      <c r="B16" s="99"/>
      <c r="C16" s="99"/>
      <c r="D16" s="99"/>
      <c r="E16" s="99"/>
      <c r="F16" s="99"/>
      <c r="G16" s="482"/>
      <c r="H16" s="482"/>
    </row>
    <row r="17" spans="1:8" ht="15">
      <c r="A17" s="99">
        <f t="shared" si="0"/>
        <v>9</v>
      </c>
      <c r="B17" s="99"/>
      <c r="C17" s="99"/>
      <c r="D17" s="99"/>
      <c r="E17" s="99"/>
      <c r="F17" s="99"/>
      <c r="G17" s="482"/>
      <c r="H17" s="482"/>
    </row>
    <row r="18" spans="1:8" ht="15">
      <c r="A18" s="99">
        <f t="shared" si="0"/>
        <v>10</v>
      </c>
      <c r="B18" s="99"/>
      <c r="C18" s="99"/>
      <c r="D18" s="99"/>
      <c r="E18" s="99"/>
      <c r="F18" s="99"/>
      <c r="G18" s="482"/>
      <c r="H18" s="482"/>
    </row>
    <row r="19" spans="1:8" ht="15">
      <c r="A19" s="99">
        <f t="shared" si="0"/>
        <v>11</v>
      </c>
      <c r="B19" s="99"/>
      <c r="C19" s="99"/>
      <c r="D19" s="99"/>
      <c r="E19" s="99"/>
      <c r="F19" s="99"/>
      <c r="G19" s="482"/>
      <c r="H19" s="482"/>
    </row>
    <row r="20" spans="1:8" ht="15">
      <c r="A20" s="99">
        <f t="shared" si="0"/>
        <v>12</v>
      </c>
      <c r="B20" s="99"/>
      <c r="C20" s="99"/>
      <c r="D20" s="99"/>
      <c r="E20" s="99"/>
      <c r="F20" s="99"/>
      <c r="G20" s="482"/>
      <c r="H20" s="482"/>
    </row>
    <row r="21" spans="1:8" ht="15">
      <c r="A21" s="99">
        <f t="shared" si="0"/>
        <v>13</v>
      </c>
      <c r="B21" s="99"/>
      <c r="C21" s="99"/>
      <c r="D21" s="99"/>
      <c r="E21" s="99"/>
      <c r="F21" s="99"/>
      <c r="G21" s="482"/>
      <c r="H21" s="482"/>
    </row>
    <row r="22" spans="1:8" ht="15">
      <c r="A22" s="99">
        <f t="shared" si="0"/>
        <v>14</v>
      </c>
      <c r="B22" s="99"/>
      <c r="C22" s="99"/>
      <c r="D22" s="99"/>
      <c r="E22" s="99"/>
      <c r="F22" s="99"/>
      <c r="G22" s="482"/>
      <c r="H22" s="482"/>
    </row>
    <row r="23" spans="1:8" ht="15">
      <c r="A23" s="99">
        <f t="shared" si="0"/>
        <v>15</v>
      </c>
      <c r="B23" s="99"/>
      <c r="C23" s="99"/>
      <c r="D23" s="99"/>
      <c r="E23" s="99"/>
      <c r="F23" s="99"/>
      <c r="G23" s="482"/>
      <c r="H23" s="482"/>
    </row>
    <row r="24" spans="1:8" ht="15">
      <c r="A24" s="99">
        <f t="shared" si="0"/>
        <v>16</v>
      </c>
      <c r="B24" s="99"/>
      <c r="C24" s="99"/>
      <c r="D24" s="99"/>
      <c r="E24" s="99"/>
      <c r="F24" s="99"/>
      <c r="G24" s="482"/>
      <c r="H24" s="482"/>
    </row>
    <row r="25" spans="1:8" ht="15">
      <c r="A25" s="99">
        <f t="shared" si="0"/>
        <v>17</v>
      </c>
      <c r="B25" s="99"/>
      <c r="C25" s="99"/>
      <c r="D25" s="99"/>
      <c r="E25" s="99"/>
      <c r="F25" s="99"/>
      <c r="G25" s="482"/>
      <c r="H25" s="482"/>
    </row>
    <row r="26" spans="1:8" ht="15">
      <c r="A26" s="99">
        <f t="shared" si="0"/>
        <v>18</v>
      </c>
      <c r="B26" s="99"/>
      <c r="C26" s="99"/>
      <c r="D26" s="99"/>
      <c r="E26" s="99"/>
      <c r="F26" s="99"/>
      <c r="G26" s="482"/>
      <c r="H26" s="482"/>
    </row>
    <row r="27" spans="1:8" ht="15">
      <c r="A27" s="99">
        <f t="shared" si="0"/>
        <v>19</v>
      </c>
      <c r="B27" s="99"/>
      <c r="C27" s="99"/>
      <c r="D27" s="99"/>
      <c r="E27" s="99"/>
      <c r="F27" s="99"/>
      <c r="G27" s="482"/>
      <c r="H27" s="482"/>
    </row>
    <row r="28" spans="1:8" ht="15">
      <c r="A28" s="99">
        <f t="shared" si="0"/>
        <v>20</v>
      </c>
      <c r="B28" s="99"/>
      <c r="C28" s="99"/>
      <c r="D28" s="99"/>
      <c r="E28" s="99"/>
      <c r="F28" s="99"/>
      <c r="G28" s="482"/>
      <c r="H28" s="482"/>
    </row>
    <row r="29" spans="1:8" ht="15">
      <c r="A29" s="99">
        <f t="shared" si="0"/>
        <v>21</v>
      </c>
      <c r="B29" s="99"/>
      <c r="C29" s="99"/>
      <c r="D29" s="99"/>
      <c r="E29" s="99"/>
      <c r="F29" s="99"/>
      <c r="G29" s="482"/>
      <c r="H29" s="482"/>
    </row>
    <row r="30" spans="1:8" ht="15">
      <c r="A30" s="99">
        <f t="shared" si="0"/>
        <v>22</v>
      </c>
      <c r="B30" s="99"/>
      <c r="C30" s="99"/>
      <c r="D30" s="99"/>
      <c r="E30" s="99"/>
      <c r="F30" s="99"/>
      <c r="G30" s="482"/>
      <c r="H30" s="482"/>
    </row>
    <row r="31" spans="1:8" ht="15">
      <c r="A31" s="99">
        <f t="shared" si="0"/>
        <v>23</v>
      </c>
      <c r="B31" s="99"/>
      <c r="C31" s="99"/>
      <c r="D31" s="99"/>
      <c r="E31" s="99"/>
      <c r="F31" s="99"/>
      <c r="G31" s="482"/>
      <c r="H31" s="482"/>
    </row>
    <row r="32" spans="1:8" ht="15">
      <c r="A32" s="99">
        <f t="shared" si="0"/>
        <v>24</v>
      </c>
      <c r="B32" s="99"/>
      <c r="C32" s="99"/>
      <c r="D32" s="99"/>
      <c r="E32" s="99"/>
      <c r="F32" s="99"/>
      <c r="G32" s="482"/>
      <c r="H32" s="482"/>
    </row>
    <row r="33" spans="1:9" ht="15">
      <c r="A33" s="99">
        <f t="shared" si="0"/>
        <v>25</v>
      </c>
      <c r="B33" s="99"/>
      <c r="C33" s="99"/>
      <c r="D33" s="99"/>
      <c r="E33" s="99"/>
      <c r="F33" s="99"/>
      <c r="G33" s="482"/>
      <c r="H33" s="482"/>
    </row>
    <row r="34" spans="1:9" ht="15">
      <c r="A34" s="99">
        <f t="shared" si="0"/>
        <v>26</v>
      </c>
      <c r="B34" s="99"/>
      <c r="C34" s="99"/>
      <c r="D34" s="99"/>
      <c r="E34" s="99"/>
      <c r="F34" s="99"/>
      <c r="G34" s="482"/>
      <c r="H34" s="482"/>
    </row>
    <row r="35" spans="1:9" ht="15">
      <c r="A35" s="498"/>
      <c r="B35" s="99"/>
      <c r="C35" s="99"/>
      <c r="D35" s="99"/>
      <c r="E35" s="99"/>
      <c r="F35" s="99"/>
      <c r="G35" s="482"/>
      <c r="H35" s="482"/>
    </row>
    <row r="36" spans="1:9" ht="15">
      <c r="A36" s="88"/>
      <c r="B36" s="99"/>
      <c r="C36" s="99"/>
      <c r="D36" s="99"/>
      <c r="E36" s="99"/>
      <c r="F36" s="99"/>
      <c r="G36" s="482"/>
      <c r="H36" s="482"/>
    </row>
    <row r="37" spans="1:9" ht="15">
      <c r="A37" s="88"/>
      <c r="B37" s="88"/>
      <c r="C37" s="88"/>
      <c r="D37" s="88"/>
      <c r="E37" s="88"/>
      <c r="F37" s="88"/>
      <c r="G37" s="4"/>
      <c r="H37" s="4"/>
    </row>
    <row r="38" spans="1:9" ht="15">
      <c r="A38" s="88"/>
      <c r="B38" s="88"/>
      <c r="C38" s="88"/>
      <c r="D38" s="88"/>
      <c r="E38" s="88"/>
      <c r="F38" s="88"/>
      <c r="G38" s="4"/>
      <c r="H38" s="4"/>
    </row>
    <row r="39" spans="1:9" ht="15">
      <c r="A39" s="88"/>
      <c r="B39" s="100"/>
      <c r="C39" s="100"/>
      <c r="D39" s="100"/>
      <c r="E39" s="100"/>
      <c r="F39" s="100" t="s">
        <v>332</v>
      </c>
      <c r="G39" s="87">
        <f>SUM(G9:G38)</f>
        <v>500</v>
      </c>
      <c r="H39" s="87">
        <f>SUM(H9:H38)</f>
        <v>500</v>
      </c>
    </row>
    <row r="40" spans="1:9" ht="15">
      <c r="A40" s="223"/>
      <c r="B40" s="223"/>
      <c r="C40" s="223"/>
      <c r="D40" s="223"/>
      <c r="E40" s="223"/>
      <c r="F40" s="223"/>
      <c r="G40" s="223"/>
      <c r="H40" s="183"/>
      <c r="I40" s="183"/>
    </row>
    <row r="41" spans="1:9" ht="15">
      <c r="A41" s="224" t="s">
        <v>447</v>
      </c>
      <c r="B41" s="224"/>
      <c r="C41" s="223"/>
      <c r="D41" s="223"/>
      <c r="E41" s="223"/>
      <c r="F41" s="223"/>
      <c r="G41" s="223"/>
      <c r="H41" s="183"/>
      <c r="I41" s="183"/>
    </row>
    <row r="42" spans="1:9" ht="15">
      <c r="A42" s="224"/>
      <c r="B42" s="224"/>
      <c r="C42" s="223"/>
      <c r="D42" s="223"/>
      <c r="E42" s="223"/>
      <c r="F42" s="223"/>
      <c r="G42" s="223"/>
      <c r="H42" s="183"/>
      <c r="I42" s="183"/>
    </row>
    <row r="43" spans="1:9" ht="15">
      <c r="A43" s="224"/>
      <c r="B43" s="224"/>
      <c r="C43" s="183"/>
      <c r="D43" s="183"/>
      <c r="E43" s="183"/>
      <c r="F43" s="183"/>
      <c r="G43" s="183"/>
      <c r="H43" s="183"/>
      <c r="I43" s="183"/>
    </row>
    <row r="44" spans="1:9" ht="15">
      <c r="A44" s="224"/>
      <c r="B44" s="224"/>
      <c r="C44" s="183"/>
      <c r="D44" s="183"/>
      <c r="E44" s="183"/>
      <c r="F44" s="183"/>
      <c r="G44" s="183"/>
      <c r="H44" s="183"/>
      <c r="I44" s="183"/>
    </row>
    <row r="45" spans="1:9">
      <c r="A45" s="221"/>
      <c r="B45" s="221"/>
      <c r="C45" s="221"/>
      <c r="D45" s="221"/>
      <c r="E45" s="221"/>
      <c r="F45" s="221"/>
      <c r="G45" s="221"/>
      <c r="H45" s="221"/>
      <c r="I45" s="221"/>
    </row>
    <row r="46" spans="1:9" ht="15">
      <c r="A46" s="189" t="s">
        <v>96</v>
      </c>
      <c r="B46" s="189"/>
      <c r="C46" s="183"/>
      <c r="D46" s="183"/>
      <c r="E46" s="183"/>
      <c r="F46" s="183"/>
      <c r="G46" s="183"/>
      <c r="H46" s="183"/>
      <c r="I46" s="183"/>
    </row>
    <row r="47" spans="1:9" ht="15">
      <c r="A47" s="183"/>
      <c r="B47" s="183"/>
      <c r="C47" s="183"/>
      <c r="D47" s="183"/>
      <c r="E47" s="183"/>
      <c r="F47" s="183"/>
      <c r="G47" s="183"/>
      <c r="H47" s="183"/>
      <c r="I47" s="183"/>
    </row>
    <row r="48" spans="1:9" ht="15">
      <c r="A48" s="183"/>
      <c r="B48" s="183"/>
      <c r="C48" s="183"/>
      <c r="D48" s="183"/>
      <c r="E48" s="183"/>
      <c r="F48" s="183"/>
      <c r="G48" s="183"/>
      <c r="H48" s="183"/>
      <c r="I48" s="190"/>
    </row>
    <row r="49" spans="1:9" ht="15">
      <c r="A49" s="189"/>
      <c r="B49" s="189"/>
      <c r="C49" s="189" t="s">
        <v>410</v>
      </c>
      <c r="D49" s="189"/>
      <c r="E49" s="223"/>
      <c r="F49" s="189"/>
      <c r="G49" s="189"/>
      <c r="H49" s="183"/>
      <c r="I49" s="190"/>
    </row>
    <row r="50" spans="1:9" ht="15">
      <c r="A50" s="183"/>
      <c r="B50" s="183"/>
      <c r="C50" s="183" t="s">
        <v>258</v>
      </c>
      <c r="D50" s="183"/>
      <c r="E50" s="183"/>
      <c r="F50" s="183"/>
      <c r="G50" s="183"/>
      <c r="H50" s="183"/>
      <c r="I50" s="190"/>
    </row>
    <row r="51" spans="1:9">
      <c r="A51" s="191"/>
      <c r="B51" s="191"/>
      <c r="C51" s="191" t="s">
        <v>127</v>
      </c>
      <c r="D51" s="191"/>
      <c r="E51" s="191"/>
      <c r="F51" s="191"/>
      <c r="G51" s="191"/>
    </row>
  </sheetData>
  <autoFilter ref="A8:J34"/>
  <mergeCells count="2">
    <mergeCell ref="G1:H1"/>
    <mergeCell ref="G2:H2"/>
  </mergeCells>
  <printOptions gridLines="1"/>
  <pageMargins left="0.25" right="0.25" top="0.75" bottom="0.75" header="0.3" footer="0.3"/>
  <pageSetup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2016-09-23T12:51:45Z</cp:lastPrinted>
  <dcterms:created xsi:type="dcterms:W3CDTF">2011-12-27T13:20:18Z</dcterms:created>
  <dcterms:modified xsi:type="dcterms:W3CDTF">2017-01-17T11:03:46Z</dcterms:modified>
</cp:coreProperties>
</file>