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Лист1" sheetId="56" r:id="rId31"/>
    <sheet name="Лист2" sheetId="57" r:id="rId32"/>
  </sheets>
  <externalReferences>
    <externalReference r:id="rId33"/>
    <externalReference r:id="rId34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N6.1'!$B$9:$D$19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4.2'!$A$1:$I$70</definedName>
    <definedName name="_xlnm.Print_Area" localSheetId="7">'ფორმა 4.4'!$A$1:$H$56</definedName>
    <definedName name="_xlnm.Print_Area" localSheetId="8">'ფორმა 4.5'!$A$1:$L$49</definedName>
    <definedName name="_xlnm.Print_Area" localSheetId="11">'ფორმა 5.2'!$A$1:$I$105</definedName>
    <definedName name="_xlnm.Print_Area" localSheetId="13">'ფორმა 5.4'!$A$1:$H$70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N6.1'!$A$1:$D$32</definedName>
    <definedName name="_xlnm.Print_Area" localSheetId="17">'ფორმა N7'!$A$1:$D$90</definedName>
    <definedName name="_xlnm.Print_Area" localSheetId="18">'ფორმა N8'!$A$1:$J$25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44525"/>
</workbook>
</file>

<file path=xl/calcChain.xml><?xml version="1.0" encoding="utf-8"?>
<calcChain xmlns="http://schemas.openxmlformats.org/spreadsheetml/2006/main">
  <c r="I62" i="30" l="1"/>
  <c r="H62" i="30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9" i="45"/>
  <c r="G10" i="43"/>
  <c r="G11" i="43"/>
  <c r="G12" i="43"/>
  <c r="G13" i="43"/>
  <c r="G14" i="43"/>
  <c r="G15" i="43"/>
  <c r="G16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9" i="43"/>
  <c r="I13" i="29"/>
  <c r="I17" i="29"/>
  <c r="I21" i="29"/>
  <c r="I25" i="29"/>
  <c r="I29" i="29"/>
  <c r="I33" i="29"/>
  <c r="I38" i="29"/>
  <c r="I42" i="29"/>
  <c r="I46" i="29"/>
  <c r="I48" i="29"/>
  <c r="I49" i="29"/>
  <c r="I50" i="29"/>
  <c r="I51" i="29"/>
  <c r="I52" i="29"/>
  <c r="I53" i="29"/>
  <c r="I54" i="29"/>
  <c r="I9" i="29"/>
  <c r="H56" i="29"/>
  <c r="G46" i="29"/>
  <c r="G45" i="29"/>
  <c r="I45" i="29" s="1"/>
  <c r="G44" i="29"/>
  <c r="I44" i="29" s="1"/>
  <c r="G43" i="29"/>
  <c r="I43" i="29" s="1"/>
  <c r="G42" i="29"/>
  <c r="G41" i="29"/>
  <c r="I41" i="29" s="1"/>
  <c r="G10" i="29"/>
  <c r="I10" i="29" s="1"/>
  <c r="G11" i="29"/>
  <c r="I11" i="29" s="1"/>
  <c r="G12" i="29"/>
  <c r="I12" i="29" s="1"/>
  <c r="G13" i="29"/>
  <c r="G14" i="29"/>
  <c r="I14" i="29" s="1"/>
  <c r="G15" i="29"/>
  <c r="I15" i="29" s="1"/>
  <c r="G16" i="29"/>
  <c r="I16" i="29" s="1"/>
  <c r="G17" i="29"/>
  <c r="G18" i="29"/>
  <c r="I18" i="29" s="1"/>
  <c r="G19" i="29"/>
  <c r="I19" i="29" s="1"/>
  <c r="G20" i="29"/>
  <c r="I20" i="29" s="1"/>
  <c r="G21" i="29"/>
  <c r="G22" i="29"/>
  <c r="I22" i="29" s="1"/>
  <c r="G23" i="29"/>
  <c r="I23" i="29" s="1"/>
  <c r="G24" i="29"/>
  <c r="I24" i="29" s="1"/>
  <c r="G25" i="29"/>
  <c r="G26" i="29"/>
  <c r="I26" i="29" s="1"/>
  <c r="G27" i="29"/>
  <c r="I27" i="29" s="1"/>
  <c r="G28" i="29"/>
  <c r="I28" i="29" s="1"/>
  <c r="G29" i="29"/>
  <c r="G30" i="29"/>
  <c r="I30" i="29" s="1"/>
  <c r="G31" i="29"/>
  <c r="I31" i="29" s="1"/>
  <c r="G32" i="29"/>
  <c r="I32" i="29" s="1"/>
  <c r="G33" i="29"/>
  <c r="G34" i="29"/>
  <c r="I34" i="29" s="1"/>
  <c r="G35" i="29"/>
  <c r="I35" i="29" s="1"/>
  <c r="G37" i="29"/>
  <c r="I37" i="29" s="1"/>
  <c r="G38" i="29"/>
  <c r="G39" i="29"/>
  <c r="I39" i="29" s="1"/>
  <c r="G40" i="29"/>
  <c r="I40" i="29" s="1"/>
  <c r="G9" i="29"/>
  <c r="I38" i="35" l="1"/>
  <c r="K35" i="55" l="1"/>
  <c r="A6" i="55"/>
  <c r="A5" i="34" l="1"/>
  <c r="D31" i="7" l="1"/>
  <c r="C31" i="7"/>
  <c r="D27" i="7"/>
  <c r="D26" i="7" s="1"/>
  <c r="C27" i="7"/>
  <c r="C26" i="7" s="1"/>
  <c r="D19" i="7"/>
  <c r="C19" i="7"/>
  <c r="D16" i="7"/>
  <c r="C16" i="7"/>
  <c r="D12" i="7"/>
  <c r="C12" i="7"/>
  <c r="D31" i="3"/>
  <c r="C31" i="3"/>
  <c r="D10" i="7" l="1"/>
  <c r="D9" i="7" s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D32" i="47"/>
  <c r="C32" i="47"/>
  <c r="D23" i="47"/>
  <c r="D17" i="47" s="1"/>
  <c r="D14" i="47"/>
  <c r="C14" i="47"/>
  <c r="D10" i="47"/>
  <c r="C10" i="47"/>
  <c r="C13" i="47" l="1"/>
  <c r="C9" i="47" s="1"/>
  <c r="D13" i="47"/>
  <c r="D9" i="47" s="1"/>
  <c r="K35" i="46"/>
  <c r="D27" i="3" l="1"/>
  <c r="C27" i="3"/>
  <c r="D20" i="28" l="1"/>
  <c r="C20" i="28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4" l="1"/>
  <c r="A4" i="33" l="1"/>
  <c r="A4" i="32"/>
  <c r="A4" i="30" l="1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2" i="3"/>
  <c r="D10" i="5" l="1"/>
  <c r="C10" i="5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<sst xmlns="http://schemas.openxmlformats.org/spreadsheetml/2006/main" count="2547" uniqueCount="984">
  <si>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</si>
  <si>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</si>
  <si>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</si>
  <si>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</si>
  <si>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</si>
  <si>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</si>
  <si>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</si>
  <si>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</si>
  <si>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</si>
  <si>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</si>
  <si>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</si>
  <si>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</si>
  <si>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</si>
  <si>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</si>
  <si>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</si>
  <si>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</si>
  <si>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</si>
  <si>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</si>
  <si>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</si>
  <si>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</si>
  <si>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</si>
  <si>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</si>
  <si>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</si>
  <si>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</si>
  <si>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</si>
  <si>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</si>
  <si>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</si>
  <si>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</si>
  <si>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</si>
  <si>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</si>
  <si>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</si>
  <si>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</si>
  <si>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</si>
  <si>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</si>
  <si>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</si>
  <si>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</si>
  <si>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</si>
  <si>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</si>
  <si>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</si>
  <si>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</si>
  <si>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</si>
  <si>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</si>
  <si>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</si>
  <si>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</si>
  <si>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</si>
  <si>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</si>
  <si>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</si>
  <si>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</si>
  <si>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</si>
  <si>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</si>
  <si>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</si>
  <si>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</si>
  <si>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</si>
  <si>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</si>
  <si>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</si>
  <si>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</si>
  <si>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</si>
  <si>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</si>
  <si>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</si>
  <si>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</si>
  <si>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</si>
  <si>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</si>
  <si>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</si>
  <si>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</si>
  <si>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</si>
  <si>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</si>
  <si>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</si>
  <si>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</si>
  <si>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</si>
  <si>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</si>
  <si>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</si>
  <si>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</si>
  <si>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</si>
  <si>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</si>
  <si>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</si>
  <si>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</si>
  <si>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</si>
  <si>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</si>
  <si>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</si>
  <si>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</si>
  <si>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</si>
  <si>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</si>
  <si>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</si>
  <si>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</si>
  <si>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</si>
  <si>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</si>
  <si>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</si>
  <si>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</si>
  <si>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</si>
  <si>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</si>
  <si>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</si>
  <si>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</si>
  <si>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</si>
  <si>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</si>
  <si>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</si>
  <si>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</si>
  <si>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</si>
  <si>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</si>
  <si>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</si>
  <si>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</si>
  <si>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</si>
  <si>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</si>
  <si>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</si>
  <si>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</si>
  <si>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</si>
  <si>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</si>
  <si>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</si>
  <si>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</si>
  <si>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</si>
  <si>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</si>
  <si>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</si>
  <si>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</si>
  <si>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</si>
  <si>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</si>
  <si>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</si>
  <si>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</si>
  <si>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</si>
  <si>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</si>
  <si>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</si>
  <si>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</si>
  <si>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</si>
  <si>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</si>
  <si>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</si>
  <si>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</si>
  <si>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</si>
  <si>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</si>
  <si>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</si>
  <si>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</si>
  <si>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</si>
  <si>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</si>
  <si>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</si>
  <si>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</si>
  <si>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</si>
  <si>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</si>
  <si>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</si>
  <si>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</si>
  <si>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</si>
  <si>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</si>
  <si>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</si>
  <si>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</si>
  <si>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</si>
  <si>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</si>
  <si>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</si>
  <si>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</si>
  <si>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</si>
  <si>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</si>
  <si>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</si>
  <si>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</si>
  <si>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</si>
  <si>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</si>
  <si>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</si>
  <si>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</si>
  <si>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</si>
  <si>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</si>
  <si>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</si>
  <si>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</si>
  <si>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</si>
  <si>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</si>
  <si>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</si>
  <si>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</si>
  <si>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</si>
  <si>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</si>
  <si>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</si>
  <si>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</si>
  <si>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</si>
  <si>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</si>
  <si>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</si>
  <si>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</si>
  <si>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</si>
  <si>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</si>
  <si>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</si>
  <si>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</si>
  <si>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</si>
  <si>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</si>
  <si>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</si>
  <si>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</si>
  <si>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</si>
  <si>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</si>
  <si>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</si>
  <si>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</si>
  <si>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</si>
  <si>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</si>
  <si>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</si>
  <si>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</si>
  <si>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</si>
  <si>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</si>
  <si>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</si>
  <si>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</si>
  <si>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</si>
  <si>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</si>
  <si>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</si>
  <si>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</si>
  <si>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</si>
  <si>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</si>
  <si>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</si>
  <si>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</si>
  <si>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</si>
  <si>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</si>
  <si>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</si>
  <si>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</si>
  <si>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</si>
  <si>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</si>
  <si>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</si>
  <si>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</si>
  <si>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</si>
  <si>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</si>
  <si>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</si>
  <si>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</si>
  <si>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</si>
  <si>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</si>
  <si>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</si>
  <si>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</si>
  <si>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</si>
  <si>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</si>
  <si>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</si>
  <si>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</si>
  <si>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</si>
  <si>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</si>
  <si>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</si>
  <si>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</si>
  <si>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</si>
  <si>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</si>
  <si>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</si>
  <si>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</si>
  <si>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</si>
  <si>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</si>
  <si>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</si>
  <si>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</si>
  <si>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</si>
  <si>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</si>
  <si>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</si>
  <si>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</si>
  <si>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</si>
  <si>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</si>
  <si>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</si>
  <si>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</si>
  <si>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</si>
  <si>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</si>
  <si>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</si>
  <si>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</si>
  <si>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</si>
  <si>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</si>
  <si>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</si>
  <si>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</si>
  <si>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</si>
  <si>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</si>
  <si>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</si>
  <si>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</si>
  <si>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</si>
  <si>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</si>
  <si>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</si>
  <si>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</si>
  <si>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</si>
  <si>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</si>
  <si>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</si>
  <si>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</si>
  <si>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</si>
  <si>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</si>
  <si>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</si>
  <si>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</si>
  <si>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</si>
  <si>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</si>
  <si>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</si>
  <si>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</si>
  <si>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</si>
  <si>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</si>
  <si>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</si>
  <si>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</si>
  <si>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</si>
  <si>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</si>
  <si>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</si>
  <si>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</si>
  <si>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</si>
  <si>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</si>
  <si>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</si>
  <si>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</si>
  <si>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</si>
  <si>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</si>
  <si>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</si>
  <si>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</si>
  <si>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</si>
  <si>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</si>
  <si>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</si>
  <si>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</si>
  <si>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</si>
  <si>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</si>
  <si>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</si>
  <si>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</si>
  <si>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</si>
  <si>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</si>
  <si>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</si>
  <si>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</si>
  <si>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</si>
  <si>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</si>
  <si>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</si>
  <si>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</si>
  <si>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</si>
  <si>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</si>
  <si>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</si>
  <si>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</si>
  <si>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</si>
  <si>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</si>
  <si>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</si>
  <si>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</si>
  <si>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</si>
  <si>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</si>
  <si>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</si>
  <si>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</si>
  <si>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</si>
  <si>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</si>
  <si>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</si>
  <si>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</si>
  <si>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</si>
  <si>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</si>
  <si>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</si>
  <si>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</si>
  <si>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</si>
  <si>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</si>
  <si>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</si>
  <si>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</si>
  <si>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</si>
  <si>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</si>
  <si>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</si>
  <si>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</si>
  <si>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</si>
  <si>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</si>
  <si>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</si>
  <si>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</si>
  <si>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</si>
  <si>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</si>
  <si>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</si>
  <si>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</si>
  <si>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</si>
  <si>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</si>
  <si>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</si>
  <si>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</si>
  <si>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</si>
  <si>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</si>
  <si>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</si>
  <si>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</si>
  <si>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</si>
  <si>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</si>
  <si>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</si>
  <si>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</si>
  <si>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</si>
  <si>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</si>
  <si>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</si>
  <si>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</si>
  <si>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</si>
  <si>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</si>
  <si>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</si>
  <si>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</si>
  <si>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</si>
  <si>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</si>
  <si>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</si>
  <si>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</si>
  <si>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</si>
  <si>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</si>
  <si>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</si>
  <si>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</si>
  <si>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</si>
  <si>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</si>
  <si>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</si>
  <si>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</si>
  <si>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</si>
  <si>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</si>
  <si>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</si>
  <si>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</si>
  <si>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</si>
  <si>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</si>
  <si>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</si>
  <si>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</si>
  <si>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</si>
  <si>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</si>
  <si>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</si>
  <si>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</si>
  <si>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</si>
  <si>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</si>
  <si>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</si>
  <si>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</si>
  <si>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</si>
  <si>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</si>
  <si>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</si>
  <si>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</si>
  <si>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</si>
  <si>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</si>
  <si>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</si>
  <si>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</si>
  <si>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</si>
  <si>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</si>
  <si>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</si>
  <si>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</si>
  <si>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</si>
  <si>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</si>
  <si>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</si>
  <si>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</si>
  <si>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</si>
  <si>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</si>
  <si>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</si>
  <si>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</si>
  <si>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</si>
  <si>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</si>
  <si>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</si>
  <si>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</si>
  <si>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</si>
  <si>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</si>
  <si>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</si>
  <si>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</si>
  <si>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</si>
  <si>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</si>
  <si>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</si>
  <si>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</si>
  <si>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</si>
  <si>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</si>
  <si>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</si>
  <si>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</si>
  <si>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</si>
  <si>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</si>
  <si>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</si>
  <si>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</si>
  <si>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</si>
  <si>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</si>
  <si>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</si>
  <si>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</si>
  <si>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</si>
  <si>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</si>
  <si>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</si>
  <si>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</si>
  <si>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</si>
  <si>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</si>
  <si>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</si>
  <si>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</si>
  <si>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</si>
  <si>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</si>
  <si>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</si>
  <si>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</si>
  <si>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</si>
  <si>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</si>
  <si>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</si>
  <si>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</si>
  <si>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</si>
  <si>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</si>
  <si>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</si>
  <si>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</si>
  <si>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</si>
  <si>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</si>
  <si>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</si>
  <si>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</si>
  <si>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</si>
  <si>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</si>
  <si>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</si>
  <si>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</si>
  <si>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</si>
  <si>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</si>
  <si>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</si>
  <si>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</si>
  <si>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</si>
  <si>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</si>
  <si>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</si>
  <si>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</si>
  <si>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</si>
  <si>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</si>
  <si>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</si>
  <si>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</si>
  <si>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</si>
  <si>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</si>
  <si>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</si>
  <si>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</si>
  <si>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</si>
  <si>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</si>
  <si>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</si>
  <si>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</si>
  <si>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</si>
  <si>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</si>
  <si>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</si>
  <si>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</si>
  <si>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</si>
  <si>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</si>
  <si>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</si>
  <si>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</si>
  <si>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</si>
  <si>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</si>
  <si>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</si>
  <si>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</si>
  <si>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</si>
  <si>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</si>
  <si>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</si>
  <si>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</si>
  <si>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</si>
  <si>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</si>
  <si>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</si>
  <si>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</si>
  <si>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</si>
  <si>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</si>
  <si>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</si>
  <si>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</si>
  <si>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</si>
  <si>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</si>
  <si>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</si>
  <si>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</si>
  <si>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</si>
  <si>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</si>
  <si>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</si>
  <si>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</si>
  <si>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</si>
  <si>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</si>
  <si>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</si>
  <si>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</si>
  <si>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</si>
  <si>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</si>
  <si>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არსენ სეფიაშვილი</t>
  </si>
  <si>
    <t>13001037038</t>
  </si>
  <si>
    <t>GE86BG0000000670206600</t>
  </si>
  <si>
    <t>საქართველოს ბანკი</t>
  </si>
  <si>
    <t>ტარიელ კალანდარიშვილი</t>
  </si>
  <si>
    <t>26001008058</t>
  </si>
  <si>
    <t>GE10BG0000000587453000</t>
  </si>
  <si>
    <t>ჯუმბერ გოგრიჭიანი</t>
  </si>
  <si>
    <t>12002000926</t>
  </si>
  <si>
    <t>GE91BG0000000692785200</t>
  </si>
  <si>
    <t>ზურაბ ლომია</t>
  </si>
  <si>
    <t>01006011079</t>
  </si>
  <si>
    <t>GE80BG0000000706139000</t>
  </si>
  <si>
    <t>ჩოხელი პაატა</t>
  </si>
  <si>
    <t>01006015862</t>
  </si>
  <si>
    <t>GE34BG0000000706147200</t>
  </si>
  <si>
    <t>დავით მამალაძე</t>
  </si>
  <si>
    <t>33001015535</t>
  </si>
  <si>
    <t>GE80BG0000000193814100</t>
  </si>
  <si>
    <t>ჯელალ ქიქავა</t>
  </si>
  <si>
    <t>61001005428</t>
  </si>
  <si>
    <t>თემურ წიკლაური</t>
  </si>
  <si>
    <t>01024036647</t>
  </si>
  <si>
    <t>ირაკლი ალანია</t>
  </si>
  <si>
    <t>58001000338</t>
  </si>
  <si>
    <t>GE50BG0000000269715200</t>
  </si>
  <si>
    <t>03/10/.2016</t>
  </si>
  <si>
    <t>დავით მოქია</t>
  </si>
  <si>
    <t>61006001685</t>
  </si>
  <si>
    <t>GE11BG0000000737686000</t>
  </si>
  <si>
    <t>ნინო მეტრეველი</t>
  </si>
  <si>
    <t>12001050813</t>
  </si>
  <si>
    <t>GE79BG0000000352244800</t>
  </si>
  <si>
    <t>გოგიტა წიკლაური</t>
  </si>
  <si>
    <t>GE57BG0000000352810900</t>
  </si>
  <si>
    <t>ბექა იმნაძე</t>
  </si>
  <si>
    <t>GE91BG0000000882866400</t>
  </si>
  <si>
    <t>საქართველოს ლეიბორისტული პარტია</t>
  </si>
  <si>
    <t>2016  წელი</t>
  </si>
  <si>
    <t>2016 წელი</t>
  </si>
  <si>
    <t xml:space="preserve">სხვა ფულადი შემოსავლები ... ცსკ–დან (უბანზე/წარმომ. ანაზღაურება) </t>
  </si>
  <si>
    <t>პრემია...... საარჩ/უბანზე წარმომადგ. ხელფასი</t>
  </si>
  <si>
    <t>სხვა კომუნალური ხარჯი...დასუფთავება</t>
  </si>
  <si>
    <t>ჯურნალ–გაზეთები შპს. "მაცნე"</t>
  </si>
  <si>
    <t>კარტრიჯის დატენვა  შპს. "ნეპტუნი"</t>
  </si>
  <si>
    <t>საკაბელო ტელევიზია</t>
  </si>
  <si>
    <t>ჰოსტინგი  შპს. "პროსერვისი"</t>
  </si>
  <si>
    <t>საინფორმაციო  09</t>
  </si>
  <si>
    <t>ანგარიშიდან ანგარიშზე გადატანა</t>
  </si>
  <si>
    <t>საქართველოს ლეოიბორისტული პარტია</t>
  </si>
  <si>
    <t>ზურაბ</t>
  </si>
  <si>
    <t>ლომია</t>
  </si>
  <si>
    <t>ცენტერაძე</t>
  </si>
  <si>
    <t>ვასილ</t>
  </si>
  <si>
    <t>თემურ</t>
  </si>
  <si>
    <t>წიკლაური</t>
  </si>
  <si>
    <t>ჯულიეტა</t>
  </si>
  <si>
    <t>უბერი</t>
  </si>
  <si>
    <t>ნარგიზა</t>
  </si>
  <si>
    <t>ჭავჭავაძე</t>
  </si>
  <si>
    <t>ბექა</t>
  </si>
  <si>
    <t>იმნაძე</t>
  </si>
  <si>
    <t>ზაზა</t>
  </si>
  <si>
    <t>სიდამონიძე</t>
  </si>
  <si>
    <t>ქეთევან</t>
  </si>
  <si>
    <t>დოლიძე</t>
  </si>
  <si>
    <t>იოსებ</t>
  </si>
  <si>
    <t>ლევერაშვილი</t>
  </si>
  <si>
    <t>ირინე</t>
  </si>
  <si>
    <t>გრიგალაშვილი</t>
  </si>
  <si>
    <t>ლევან</t>
  </si>
  <si>
    <t>გელენიძე</t>
  </si>
  <si>
    <t>მარინა</t>
  </si>
  <si>
    <t>ცუცქირიძე</t>
  </si>
  <si>
    <t>ირაკლი</t>
  </si>
  <si>
    <t>ალანია</t>
  </si>
  <si>
    <t>ანა</t>
  </si>
  <si>
    <t>სირბილაძე</t>
  </si>
  <si>
    <t>ნინო</t>
  </si>
  <si>
    <t>მეტრეველი</t>
  </si>
  <si>
    <t>რამაზ</t>
  </si>
  <si>
    <t>ნათელაშვილი</t>
  </si>
  <si>
    <t>შალვა</t>
  </si>
  <si>
    <t>ლელა</t>
  </si>
  <si>
    <t>ჯმუხაძე</t>
  </si>
  <si>
    <t>ქოქიაშვილი</t>
  </si>
  <si>
    <t>ევგენია</t>
  </si>
  <si>
    <t>ავდოიანი</t>
  </si>
  <si>
    <t>ლეილა</t>
  </si>
  <si>
    <t>გაფრინდაშვილი</t>
  </si>
  <si>
    <t>პაატა</t>
  </si>
  <si>
    <t>ჩოხელი</t>
  </si>
  <si>
    <t>ალუდა</t>
  </si>
  <si>
    <t>არაბული</t>
  </si>
  <si>
    <t>კობა</t>
  </si>
  <si>
    <t>მალხაზ</t>
  </si>
  <si>
    <t>ვეფხვაძე</t>
  </si>
  <si>
    <t>ნატბელაძე</t>
  </si>
  <si>
    <t>გოგიტა</t>
  </si>
  <si>
    <t>გიორგი</t>
  </si>
  <si>
    <t>გუგავა</t>
  </si>
  <si>
    <t>მიხეილ</t>
  </si>
  <si>
    <t>ქუმსიშვილი</t>
  </si>
  <si>
    <t>ყულოშვილი</t>
  </si>
  <si>
    <t>ბირთელიშვილი</t>
  </si>
  <si>
    <t>გელაშვილი</t>
  </si>
  <si>
    <t>დავით</t>
  </si>
  <si>
    <t>რობაქიძე</t>
  </si>
  <si>
    <t>სამხარაძე</t>
  </si>
  <si>
    <t>სულიკო</t>
  </si>
  <si>
    <t>პატურაშვილი</t>
  </si>
  <si>
    <t>ჩალაძე</t>
  </si>
  <si>
    <t>ბეჟან</t>
  </si>
  <si>
    <t>თეიმურაზ</t>
  </si>
  <si>
    <t>მჭედლიშვილი</t>
  </si>
  <si>
    <t>ლუარა</t>
  </si>
  <si>
    <t>თაბაგარი</t>
  </si>
  <si>
    <t>მირგაიტ</t>
  </si>
  <si>
    <t>მირიევი</t>
  </si>
  <si>
    <t>ამირან</t>
  </si>
  <si>
    <t>მახარობლიძე</t>
  </si>
  <si>
    <t>ლიანა</t>
  </si>
  <si>
    <t>ქიარიმოვა</t>
  </si>
  <si>
    <t>მთვარისა</t>
  </si>
  <si>
    <t>მარკოზია</t>
  </si>
  <si>
    <t>მურმან</t>
  </si>
  <si>
    <t>ზვიადაძე</t>
  </si>
  <si>
    <t>ვაჟა</t>
  </si>
  <si>
    <t>ლომიაშვილი</t>
  </si>
  <si>
    <t>ს/უბანზ/წარმ/ხელფ</t>
  </si>
  <si>
    <t xml:space="preserve">ზურაბ </t>
  </si>
  <si>
    <t>ჯმუხაძ</t>
  </si>
  <si>
    <t>ბირთველიშვილი</t>
  </si>
  <si>
    <t>ლაშა</t>
  </si>
  <si>
    <t>შეყილაძე</t>
  </si>
  <si>
    <t>თამაზ</t>
  </si>
  <si>
    <t>ბოჯგუა</t>
  </si>
  <si>
    <t>იმედა</t>
  </si>
  <si>
    <t>ტარიელ</t>
  </si>
  <si>
    <t>კალანდარიშვილი</t>
  </si>
  <si>
    <t>მამალაძე</t>
  </si>
  <si>
    <t>მერაბ</t>
  </si>
  <si>
    <t>ჭუმბურიძე</t>
  </si>
  <si>
    <t>მაია</t>
  </si>
  <si>
    <t>ლიპარიძე</t>
  </si>
  <si>
    <t>ბართია</t>
  </si>
  <si>
    <t>ბიწაძე</t>
  </si>
  <si>
    <t>ჭანტურია</t>
  </si>
  <si>
    <t>სამსონ</t>
  </si>
  <si>
    <t>გოჩა</t>
  </si>
  <si>
    <t>სორდია</t>
  </si>
  <si>
    <t>ბოდაველი</t>
  </si>
  <si>
    <t>ნიკოლოზ</t>
  </si>
  <si>
    <t>ჭყონია</t>
  </si>
  <si>
    <t>მაზანაშვილი</t>
  </si>
  <si>
    <t>სამაკაშვილი</t>
  </si>
  <si>
    <t>სამუშია</t>
  </si>
  <si>
    <t>გია</t>
  </si>
  <si>
    <t>გორთამაშვილი</t>
  </si>
  <si>
    <t>თინათინ</t>
  </si>
  <si>
    <t>ჩიხიაშვილი</t>
  </si>
  <si>
    <t>ხოსიტაშვილი</t>
  </si>
  <si>
    <t>თამარ</t>
  </si>
  <si>
    <t>რაზმაძე</t>
  </si>
  <si>
    <t>ირმა</t>
  </si>
  <si>
    <t>მექოშვილი</t>
  </si>
  <si>
    <t>გუნაშვილი</t>
  </si>
  <si>
    <t>რევაზ</t>
  </si>
  <si>
    <t>ანანიაშვილი</t>
  </si>
  <si>
    <t>ოთარ</t>
  </si>
  <si>
    <t>ქოსაშვილი</t>
  </si>
  <si>
    <t>გიუაშვილი</t>
  </si>
  <si>
    <t>ქველაძე</t>
  </si>
  <si>
    <t>დარეჯან</t>
  </si>
  <si>
    <t>ლორჩოშვილი</t>
  </si>
  <si>
    <t>ობოლაძე</t>
  </si>
  <si>
    <t>ლუი</t>
  </si>
  <si>
    <t>შათირიშვილი</t>
  </si>
  <si>
    <t>ბერიძე</t>
  </si>
  <si>
    <t>რეზო</t>
  </si>
  <si>
    <t>ტალახაძე</t>
  </si>
  <si>
    <t>ანჟელა</t>
  </si>
  <si>
    <t>ჭავჭანიძე</t>
  </si>
  <si>
    <t>დავლაშერიძე</t>
  </si>
  <si>
    <t>ცირა</t>
  </si>
  <si>
    <t>ხინიკაძე</t>
  </si>
  <si>
    <t>ჭეჟია</t>
  </si>
  <si>
    <t>ვეფხია</t>
  </si>
  <si>
    <t>ხართიშვილი</t>
  </si>
  <si>
    <t>ოზგელაშვილი</t>
  </si>
  <si>
    <t>მამესწარაშვილი</t>
  </si>
  <si>
    <t>მოქია</t>
  </si>
  <si>
    <t>საარჩ/უბან/წარმ/ ხელფასები</t>
  </si>
  <si>
    <t>პრემია...საარჩ/უბან/წარმომ/ხელფასი</t>
  </si>
  <si>
    <t>გადასახადები (გარდა საშემოსავლო და საქონლის ღირებულებაში აღრიცხული დღგ-ის).....ცსკ–ს  თანხის უკან დაბრუნება</t>
  </si>
  <si>
    <t xml:space="preserve">                                              საქართველიოს ლეიბორისტული პარტია</t>
  </si>
  <si>
    <t>საინფორმაციო მმსახურეობა   (09)</t>
  </si>
  <si>
    <t>ჟურნალ–გაზეთები ...შპს. "მაცნე"</t>
  </si>
  <si>
    <t>კარტრიჯი ... შპს. "ნეპტუნი"/შპს. "ჩემი ოფისი"</t>
  </si>
  <si>
    <t>პოდიუმის რესტავრაცია..შპს. "დავითი 2010"</t>
  </si>
  <si>
    <t>შპს. "თი ბი არ ჯეო" (სასტუმრო)</t>
  </si>
  <si>
    <t>შიდა საბანკო ანგარიშიდან ანგარიშზე თანხის გადატანა</t>
  </si>
  <si>
    <t>......</t>
  </si>
  <si>
    <t>ნიკა</t>
  </si>
  <si>
    <t>თეა</t>
  </si>
  <si>
    <t>ბარბაქაძე</t>
  </si>
  <si>
    <t>ბირთველიშვილ</t>
  </si>
  <si>
    <t>სოფიკო</t>
  </si>
  <si>
    <t>გზირიშვილი</t>
  </si>
  <si>
    <t>ანი</t>
  </si>
  <si>
    <t xml:space="preserve">მარიამ </t>
  </si>
  <si>
    <t>გიორგობიანი</t>
  </si>
  <si>
    <t>ლუკა</t>
  </si>
  <si>
    <t>კვიწინაშვილი</t>
  </si>
  <si>
    <t>გოჩაშვილი</t>
  </si>
  <si>
    <t>გაბრიელ</t>
  </si>
  <si>
    <t>ქადაგიშვილი</t>
  </si>
  <si>
    <t>არჩილ</t>
  </si>
  <si>
    <t>ქავთარაძე</t>
  </si>
  <si>
    <t>დათუაშვილი</t>
  </si>
  <si>
    <t>ლიკა</t>
  </si>
  <si>
    <t>კეკელიძე</t>
  </si>
  <si>
    <t>როლანდ</t>
  </si>
  <si>
    <t>ლაბუჩიძე</t>
  </si>
  <si>
    <t>თათია</t>
  </si>
  <si>
    <t>კიბაბიძე</t>
  </si>
  <si>
    <t>სესილი</t>
  </si>
  <si>
    <t>გვარამაძე</t>
  </si>
  <si>
    <t>სირაძე</t>
  </si>
  <si>
    <t>კოკი</t>
  </si>
  <si>
    <t>გახარია</t>
  </si>
  <si>
    <t>გიზო</t>
  </si>
  <si>
    <t>ივანე</t>
  </si>
  <si>
    <t>ღონღაძე</t>
  </si>
  <si>
    <t>დვალიშვილი</t>
  </si>
  <si>
    <t>ალექსანდრე</t>
  </si>
  <si>
    <t>ჯიღაური</t>
  </si>
  <si>
    <t>მგალობლიშვილ</t>
  </si>
  <si>
    <t>დონაძე</t>
  </si>
  <si>
    <t>გივი</t>
  </si>
  <si>
    <t>ჯიბლაძე</t>
  </si>
  <si>
    <t>რობიტაშვილი</t>
  </si>
  <si>
    <t>იოსავა</t>
  </si>
  <si>
    <t>ხვიჩა</t>
  </si>
  <si>
    <t>მაშავა</t>
  </si>
  <si>
    <t>სულაძე</t>
  </si>
  <si>
    <t>მამუკა</t>
  </si>
  <si>
    <t>ჯუღელი</t>
  </si>
  <si>
    <t>მახარაძე</t>
  </si>
  <si>
    <t>გუგა</t>
  </si>
  <si>
    <t>გურჯიშვილი</t>
  </si>
  <si>
    <t>მასურაშვილი</t>
  </si>
  <si>
    <t>ბეჟანიშვილი</t>
  </si>
  <si>
    <t>კახა</t>
  </si>
  <si>
    <t>კვენეხაძე</t>
  </si>
  <si>
    <t>ეთერ</t>
  </si>
  <si>
    <t>როსტიაშვილი</t>
  </si>
  <si>
    <t>ახალაშვილი</t>
  </si>
  <si>
    <t>ფეიქრიშვილი</t>
  </si>
  <si>
    <t>სალომე</t>
  </si>
  <si>
    <t>ფახურიძე</t>
  </si>
  <si>
    <t>თორნიკე</t>
  </si>
  <si>
    <t>ბუბუტეიშვილი</t>
  </si>
  <si>
    <t>თამაზაშვილი</t>
  </si>
  <si>
    <t>ირინა</t>
  </si>
  <si>
    <t>ფიოდოროვა</t>
  </si>
  <si>
    <t>კარლო</t>
  </si>
  <si>
    <t>ვახტანგ</t>
  </si>
  <si>
    <t>გაბედავა</t>
  </si>
  <si>
    <t>მირანდა</t>
  </si>
  <si>
    <t>ჯურხაძე</t>
  </si>
  <si>
    <t>ნანა</t>
  </si>
  <si>
    <t>მაკარიძე</t>
  </si>
  <si>
    <t>თენგიზ</t>
  </si>
  <si>
    <t>იოსელიანი</t>
  </si>
  <si>
    <t>ანანიშვილი</t>
  </si>
  <si>
    <t>სეხნიაშვილი</t>
  </si>
  <si>
    <t>ბერიკაშვილი</t>
  </si>
  <si>
    <t>ნათია</t>
  </si>
  <si>
    <t>კიკვაძე</t>
  </si>
  <si>
    <t>კუხალაშვილი</t>
  </si>
  <si>
    <t>სვანიძე</t>
  </si>
  <si>
    <t>აღდგომელაძე</t>
  </si>
  <si>
    <t>ფატი</t>
  </si>
  <si>
    <t>ძირკვაძე</t>
  </si>
  <si>
    <t>იური</t>
  </si>
  <si>
    <t>ხაჭაპურიძე</t>
  </si>
  <si>
    <t>საშა</t>
  </si>
  <si>
    <t>მუკუტაძე</t>
  </si>
  <si>
    <t>ჯალიაშვილი</t>
  </si>
  <si>
    <t>ხმალაძე</t>
  </si>
  <si>
    <t>ჩითინაშვილი</t>
  </si>
  <si>
    <t>ბაღდოშვილი</t>
  </si>
  <si>
    <t>ფარცვანია</t>
  </si>
  <si>
    <t>ჯამლეტ</t>
  </si>
  <si>
    <t>ზურაბიანი</t>
  </si>
  <si>
    <t>ილია</t>
  </si>
  <si>
    <t>სხირტლაძე</t>
  </si>
  <si>
    <t>კახაბერ</t>
  </si>
  <si>
    <t>კიღურაძე</t>
  </si>
  <si>
    <t>ბუხუტი</t>
  </si>
  <si>
    <t>გიორგაძე</t>
  </si>
  <si>
    <t>ოთხოზორია</t>
  </si>
  <si>
    <t xml:space="preserve">გიორგი </t>
  </si>
  <si>
    <t>აბესაძე</t>
  </si>
  <si>
    <t>ავქოფაშვილი</t>
  </si>
  <si>
    <t>ჩიკვაიძე</t>
  </si>
  <si>
    <t>ჩხუტიაშვილი</t>
  </si>
  <si>
    <t>ლეკიშვილი</t>
  </si>
  <si>
    <t>ბურდიაშვილი</t>
  </si>
  <si>
    <t>ზვიად</t>
  </si>
  <si>
    <t>მექეროვი</t>
  </si>
  <si>
    <t>რომან</t>
  </si>
  <si>
    <t>ჩუბინიძე</t>
  </si>
  <si>
    <t>ანზორ</t>
  </si>
  <si>
    <t>გეგეშიძე</t>
  </si>
  <si>
    <t>მჟავანაძე</t>
  </si>
  <si>
    <t>ჭაფოძე</t>
  </si>
  <si>
    <t>ფრიდონ</t>
  </si>
  <si>
    <t>წურწუმია</t>
  </si>
  <si>
    <t>პერტია</t>
  </si>
  <si>
    <t>გაგუა</t>
  </si>
  <si>
    <t>ომარ</t>
  </si>
  <si>
    <t>სანაია</t>
  </si>
  <si>
    <t>ნუგზარ</t>
  </si>
  <si>
    <t>გაჩეჩილაძე</t>
  </si>
  <si>
    <t>მომსახ.(ტრანსპორტი)</t>
  </si>
  <si>
    <t>;</t>
  </si>
  <si>
    <t>ვარდიაშვილი</t>
  </si>
  <si>
    <t>თოლორაია</t>
  </si>
  <si>
    <t>კვირაია</t>
  </si>
  <si>
    <t>ხურციძე</t>
  </si>
  <si>
    <t>ანდრია</t>
  </si>
  <si>
    <t>ყიფიანი</t>
  </si>
  <si>
    <t>ბერუაშვილი</t>
  </si>
  <si>
    <t>ზაურ</t>
  </si>
  <si>
    <t>შულაია</t>
  </si>
  <si>
    <t>ჯიჯავა</t>
  </si>
  <si>
    <t>მზია</t>
  </si>
  <si>
    <t>მგზავრიძე</t>
  </si>
  <si>
    <t>ბასიშვილი</t>
  </si>
  <si>
    <t>ავთანდილაშვილ</t>
  </si>
  <si>
    <t>გოგი</t>
  </si>
  <si>
    <t>ხუციშვილი</t>
  </si>
  <si>
    <t>ონისე</t>
  </si>
  <si>
    <t>მახათაძე</t>
  </si>
  <si>
    <t>თეონა</t>
  </si>
  <si>
    <t>ტეფნაძე</t>
  </si>
  <si>
    <t>ლობჟანიძე</t>
  </si>
  <si>
    <t>ნორა</t>
  </si>
  <si>
    <t>ბადრი</t>
  </si>
  <si>
    <t>პაპუნაშვილი</t>
  </si>
  <si>
    <t>ლაფაჩი</t>
  </si>
  <si>
    <t>გუჯაბიძე</t>
  </si>
  <si>
    <t>მანანა</t>
  </si>
  <si>
    <t>საჯაია</t>
  </si>
  <si>
    <t>კუპრაძე</t>
  </si>
  <si>
    <t>ვიქტორ</t>
  </si>
  <si>
    <t>სოფო</t>
  </si>
  <si>
    <t>ეფრემიძე</t>
  </si>
  <si>
    <t>გურამ</t>
  </si>
  <si>
    <t>შალუტაშვილი</t>
  </si>
  <si>
    <t>ია</t>
  </si>
  <si>
    <t>ყურაშვილი</t>
  </si>
  <si>
    <t>იზოლდა</t>
  </si>
  <si>
    <t>გაბრიჭიძე</t>
  </si>
  <si>
    <t>კაკაბაძე</t>
  </si>
  <si>
    <t>კახურაშვილი</t>
  </si>
  <si>
    <t>მომსახურ(იჯარა)</t>
  </si>
  <si>
    <t>სარალიძე</t>
  </si>
  <si>
    <t>როზა</t>
  </si>
  <si>
    <t>სურმავა</t>
  </si>
  <si>
    <t>ლამზირა</t>
  </si>
  <si>
    <t>ზეინკლიშვილი</t>
  </si>
  <si>
    <t>ვარდო</t>
  </si>
  <si>
    <t>ხარეიშვილი</t>
  </si>
  <si>
    <t>ლილი</t>
  </si>
  <si>
    <t>ძარია</t>
  </si>
  <si>
    <t>ბურდული</t>
  </si>
  <si>
    <t>ჩიკვილაძე</t>
  </si>
  <si>
    <t>შარუხია</t>
  </si>
  <si>
    <t>ლომთაძე</t>
  </si>
  <si>
    <t>განჯელაშვილი</t>
  </si>
  <si>
    <t>ტურაბელიძე</t>
  </si>
  <si>
    <t xml:space="preserve">                                     </t>
  </si>
  <si>
    <t xml:space="preserve"> </t>
  </si>
  <si>
    <t>ნაცვლიშვილი</t>
  </si>
  <si>
    <t>ინდ/მეწ. ნინო</t>
  </si>
  <si>
    <t>ინდ/მეწ. იოსებ</t>
  </si>
  <si>
    <t>ინდ/მეწ. თამარ</t>
  </si>
  <si>
    <t>2 თვე</t>
  </si>
  <si>
    <t xml:space="preserve">                ;</t>
  </si>
  <si>
    <t>ხაშური</t>
  </si>
  <si>
    <t>თელავი</t>
  </si>
  <si>
    <t>წნორი</t>
  </si>
  <si>
    <t>თბილისი (ვერა)</t>
  </si>
  <si>
    <t>თერჯოლა</t>
  </si>
  <si>
    <t>ზურგეთი</t>
  </si>
  <si>
    <t>ხობი</t>
  </si>
  <si>
    <t>ზესტაფონი</t>
  </si>
  <si>
    <t>ტყიბული</t>
  </si>
  <si>
    <t>ვანი</t>
  </si>
  <si>
    <t>კასპი</t>
  </si>
  <si>
    <t>ხონი</t>
  </si>
  <si>
    <t>ბაღდათი</t>
  </si>
  <si>
    <t>თბილისი (ნაძალად)</t>
  </si>
  <si>
    <t>თბილისი(დ/დიღომ)</t>
  </si>
  <si>
    <t>ასპინძა</t>
  </si>
  <si>
    <t>ხარაგაული</t>
  </si>
  <si>
    <t>სენაკი</t>
  </si>
  <si>
    <t>გარდაბანი</t>
  </si>
  <si>
    <t>ფოთი</t>
  </si>
  <si>
    <t>წყალტუბო</t>
  </si>
  <si>
    <t>დუშეთი</t>
  </si>
  <si>
    <t>რუსთავი</t>
  </si>
  <si>
    <t>მცხეთა</t>
  </si>
  <si>
    <t>ამბროლაური</t>
  </si>
  <si>
    <t>გორი</t>
  </si>
  <si>
    <t>ბოლნისი</t>
  </si>
  <si>
    <t>თბილისი(ნაძალად)</t>
  </si>
  <si>
    <t>შპს. "თბილისის საკონცერტო დარბაძი"</t>
  </si>
  <si>
    <t>ქორთიარდ მერიოტი</t>
  </si>
  <si>
    <t>შპს. "გეოფონი"</t>
  </si>
  <si>
    <t>საქართველო</t>
  </si>
  <si>
    <t>საქართ.</t>
  </si>
  <si>
    <t>ამერიკა–ევროპა</t>
  </si>
  <si>
    <t>თურქეთი–უკრაინა</t>
  </si>
  <si>
    <t>უკრაინა</t>
  </si>
  <si>
    <t xml:space="preserve">ირაკლი </t>
  </si>
  <si>
    <t>ხელაშვილი</t>
  </si>
  <si>
    <t>მარინე</t>
  </si>
  <si>
    <t>ყოჩიაშვილი</t>
  </si>
  <si>
    <t>მამესწარაშვილ</t>
  </si>
  <si>
    <t>ამერიკა</t>
  </si>
  <si>
    <t>საარჩევნო სისტემების განვითარების, რეფორმებისა და სწავლების ცენტრიდან მიღებული სახსრები…. + შიდა გადარიცხვა</t>
  </si>
  <si>
    <t>GE34BG0000000331054602</t>
  </si>
  <si>
    <t>GE61BG0000000331054601</t>
  </si>
  <si>
    <t>GE88BG0000000331054600</t>
  </si>
  <si>
    <t>:</t>
  </si>
  <si>
    <t>ს</t>
  </si>
  <si>
    <t xml:space="preserve">2016 წელი   </t>
  </si>
  <si>
    <t>გამოტანილია ბანკიდან ნაღდი ფული</t>
  </si>
  <si>
    <t>გაცემულია შალვა ნათელაშვილზე</t>
  </si>
  <si>
    <t xml:space="preserve">გაცემულია შალვა ნათელასვილზე </t>
  </si>
  <si>
    <t>გაცემულია იოსებ სამხარაძეზე</t>
  </si>
  <si>
    <t>ფინანსთა სამინისტროს შემოსავლების სამსახური</t>
  </si>
  <si>
    <t xml:space="preserve">   </t>
  </si>
  <si>
    <t>სხვა ანგარიშები ბანკში...სსიპ ფონდის ანგარიში</t>
  </si>
  <si>
    <t>სხვა ფინანსური აქტივები... საარჩ. ფონდის ანგარიში</t>
  </si>
  <si>
    <t>ოფისი</t>
  </si>
  <si>
    <t>შპს. "მზე 208"</t>
  </si>
  <si>
    <t>ერევანი</t>
  </si>
  <si>
    <t>s</t>
  </si>
  <si>
    <t xml:space="preserve">                                                                   საქართველოს ლეიბორისტული პარტია</t>
  </si>
  <si>
    <t>კავკასუს–ონლაინი</t>
  </si>
  <si>
    <t>ბანკის მომსახურეობის %</t>
  </si>
  <si>
    <t>იჯარა (უტიაშვილი)</t>
  </si>
  <si>
    <t>აუდიტის მომსახურეობა</t>
  </si>
  <si>
    <t>საწვავი</t>
  </si>
  <si>
    <t>სააღსრულებო ბიუროს</t>
  </si>
  <si>
    <t>საარსრულებო ბიუროს</t>
  </si>
  <si>
    <t>ბიუჯეტს (საშემოსავლო გადასახადი)</t>
  </si>
  <si>
    <t>ანგარიშიდან ანგარიშზე გადატანა (შიდა გადარიცხვა)</t>
  </si>
  <si>
    <t>სატელევიზიო რეკლამის ხარჯი</t>
  </si>
  <si>
    <t xml:space="preserve">  </t>
  </si>
  <si>
    <t>ჯინჭარაძე</t>
  </si>
  <si>
    <t>ინდ/ მეწარმე</t>
  </si>
  <si>
    <t>ინდ/მეწ ვალერი</t>
  </si>
  <si>
    <t>უტიაშვილი</t>
  </si>
  <si>
    <t>შპს. "ალიანსჯგუფი"</t>
  </si>
  <si>
    <t>JAMI</t>
  </si>
  <si>
    <r>
      <t>ბუღალტერი</t>
    </r>
    <r>
      <rPr>
        <sz val="10"/>
        <rFont val="Sylfaen"/>
        <family val="1"/>
      </rPr>
      <t xml:space="preserve"> </t>
    </r>
  </si>
  <si>
    <t>p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</si>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</sst>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р_._-;\-* #,##0.00_р_._-;_-* &quot;-&quot;??_р_._-;_-@_-"/>
    <numFmt numFmtId="165" formatCode="00,000.00"/>
    <numFmt numFmtId="166" formatCode="0,000.00"/>
    <numFmt numFmtId="167" formatCode="0,000,000.00"/>
    <numFmt numFmtId="168" formatCode="dd/mm/yy;@"/>
    <numFmt numFmtId="169" formatCode="\ს\ა\ტ\ე\ლ\ე\ვ\ი\ზ\ი\ო\ \რ\ე\კ\ლ\ა\მ\ა"/>
  </numFmts>
  <fonts count="42" x14ac:knownFonts="1">
    <font>
      <sz val="10"/>
      <name val="Arial"/>
      <charset val="1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10"/>
      <name val="Sylfaen"/>
      <family val="1"/>
      <charset val="204"/>
    </font>
    <font>
      <sz val="10"/>
      <color indexed="8"/>
      <name val="Sylfaen"/>
      <family val="1"/>
      <charset val="204"/>
    </font>
    <font>
      <b/>
      <sz val="10"/>
      <name val="Sylfaen"/>
      <family val="1"/>
      <charset val="204"/>
    </font>
    <font>
      <b/>
      <sz val="9"/>
      <name val="Sylfaen"/>
      <family val="1"/>
    </font>
    <font>
      <sz val="9"/>
      <name val="Sylfaen"/>
      <family val="1"/>
      <charset val="204"/>
    </font>
    <font>
      <b/>
      <sz val="8"/>
      <color theme="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7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164" fontId="35" fillId="0" borderId="0" applyFont="0" applyFill="0" applyBorder="0" applyAlignment="0" applyProtection="0"/>
  </cellStyleXfs>
  <cellXfs count="487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14" fontId="11" fillId="0" borderId="0" xfId="3" applyNumberFormat="1" applyBorder="1" applyProtection="1">
      <protection locked="0"/>
    </xf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6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4" xfId="9" applyFont="1" applyBorder="1" applyAlignment="1" applyProtection="1">
      <alignment vertical="center" wrapText="1"/>
      <protection locked="0"/>
    </xf>
    <xf numFmtId="14" fontId="34" fillId="0" borderId="24" xfId="9" applyNumberFormat="1" applyFont="1" applyBorder="1" applyAlignment="1" applyProtection="1">
      <alignment vertical="center" wrapText="1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40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41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49" fontId="34" fillId="0" borderId="2" xfId="9" applyNumberFormat="1" applyFont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3" xfId="9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8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3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8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3" xfId="9" applyFont="1" applyFill="1" applyBorder="1" applyAlignment="1" applyProtection="1">
      <alignment vertical="center"/>
    </xf>
    <xf numFmtId="14" fontId="19" fillId="0" borderId="42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3" xfId="0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3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9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2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3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0" fontId="17" fillId="0" borderId="0" xfId="0" applyFont="1" applyAlignment="1" applyProtection="1">
      <alignment vertical="top" wrapText="1"/>
      <protection locked="0"/>
    </xf>
    <xf numFmtId="3" fontId="22" fillId="5" borderId="1" xfId="1" applyNumberFormat="1" applyFont="1" applyFill="1" applyBorder="1" applyAlignment="1" applyProtection="1">
      <alignment horizontal="center"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166" fontId="17" fillId="0" borderId="1" xfId="2" applyNumberFormat="1" applyFont="1" applyFill="1" applyBorder="1" applyAlignment="1" applyProtection="1">
      <alignment horizontal="center" vertical="center"/>
      <protection locked="0"/>
    </xf>
    <xf numFmtId="167" fontId="17" fillId="0" borderId="1" xfId="2" applyNumberFormat="1" applyFont="1" applyFill="1" applyBorder="1" applyAlignment="1" applyProtection="1">
      <alignment horizontal="center" vertical="center"/>
      <protection locked="0"/>
    </xf>
    <xf numFmtId="4" fontId="17" fillId="0" borderId="1" xfId="2" applyNumberFormat="1" applyFont="1" applyFill="1" applyBorder="1" applyAlignment="1" applyProtection="1">
      <alignment horizontal="center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/>
      <protection locked="0"/>
    </xf>
    <xf numFmtId="3" fontId="22" fillId="5" borderId="1" xfId="0" applyNumberFormat="1" applyFont="1" applyFill="1" applyBorder="1" applyAlignment="1" applyProtection="1">
      <alignment horizontal="center"/>
    </xf>
    <xf numFmtId="0" fontId="22" fillId="5" borderId="1" xfId="0" applyFont="1" applyFill="1" applyBorder="1" applyAlignment="1" applyProtection="1">
      <alignment horizontal="center"/>
    </xf>
    <xf numFmtId="0" fontId="17" fillId="0" borderId="4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17" fillId="0" borderId="1" xfId="2" applyFont="1" applyFill="1" applyBorder="1" applyAlignment="1" applyProtection="1">
      <alignment horizontal="center" vertical="top"/>
      <protection locked="0"/>
    </xf>
    <xf numFmtId="3" fontId="1" fillId="0" borderId="0" xfId="15" applyNumberFormat="1" applyAlignment="1">
      <alignment horizontal="center"/>
    </xf>
    <xf numFmtId="3" fontId="1" fillId="0" borderId="0" xfId="15" applyNumberFormat="1"/>
    <xf numFmtId="0" fontId="17" fillId="0" borderId="1" xfId="1" applyFont="1" applyFill="1" applyBorder="1" applyAlignment="1" applyProtection="1">
      <alignment horizontal="center" vertical="center" wrapText="1"/>
    </xf>
    <xf numFmtId="0" fontId="22" fillId="0" borderId="1" xfId="1" applyFont="1" applyFill="1" applyBorder="1" applyAlignment="1" applyProtection="1">
      <alignment horizontal="center" vertical="center" wrapText="1"/>
    </xf>
    <xf numFmtId="0" fontId="19" fillId="0" borderId="2" xfId="4" applyFont="1" applyBorder="1" applyAlignment="1" applyProtection="1">
      <alignment horizontal="left" vertical="center" wrapText="1"/>
      <protection locked="0"/>
    </xf>
    <xf numFmtId="0" fontId="36" fillId="5" borderId="1" xfId="1" applyFont="1" applyFill="1" applyBorder="1" applyAlignment="1" applyProtection="1">
      <alignment horizontal="left" vertical="center" wrapText="1" indent="1"/>
    </xf>
    <xf numFmtId="0" fontId="36" fillId="5" borderId="1" xfId="0" applyFont="1" applyFill="1" applyBorder="1" applyProtection="1">
      <protection locked="0"/>
    </xf>
    <xf numFmtId="0" fontId="36" fillId="2" borderId="0" xfId="0" applyFont="1" applyFill="1" applyAlignment="1" applyProtection="1">
      <alignment horizontal="left"/>
      <protection locked="0"/>
    </xf>
    <xf numFmtId="0" fontId="36" fillId="0" borderId="1" xfId="1" applyFont="1" applyFill="1" applyBorder="1" applyAlignment="1" applyProtection="1">
      <alignment horizontal="left" vertical="center" wrapText="1" indent="1"/>
    </xf>
    <xf numFmtId="0" fontId="36" fillId="0" borderId="1" xfId="1" applyFont="1" applyFill="1" applyBorder="1" applyAlignment="1" applyProtection="1">
      <alignment horizontal="center" vertical="center" wrapText="1"/>
    </xf>
    <xf numFmtId="3" fontId="36" fillId="5" borderId="1" xfId="1" applyNumberFormat="1" applyFont="1" applyFill="1" applyBorder="1" applyAlignment="1" applyProtection="1">
      <alignment horizontal="center" vertical="center" wrapText="1"/>
    </xf>
    <xf numFmtId="3" fontId="36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36" fillId="5" borderId="1" xfId="0" applyNumberFormat="1" applyFont="1" applyFill="1" applyBorder="1" applyProtection="1"/>
    <xf numFmtId="0" fontId="36" fillId="2" borderId="0" xfId="0" applyFont="1" applyFill="1" applyProtection="1">
      <protection locked="0"/>
    </xf>
    <xf numFmtId="3" fontId="36" fillId="5" borderId="1" xfId="0" applyNumberFormat="1" applyFont="1" applyFill="1" applyBorder="1" applyAlignment="1" applyProtection="1">
      <alignment horizont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2" fontId="24" fillId="0" borderId="27" xfId="2" applyNumberFormat="1" applyFont="1" applyFill="1" applyBorder="1" applyAlignment="1" applyProtection="1">
      <alignment horizontal="center" vertical="top" wrapText="1"/>
    </xf>
    <xf numFmtId="0" fontId="38" fillId="0" borderId="0" xfId="0" applyFont="1" applyFill="1" applyBorder="1" applyProtection="1"/>
    <xf numFmtId="0" fontId="19" fillId="0" borderId="2" xfId="4" applyFont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horizontal="center"/>
    </xf>
    <xf numFmtId="164" fontId="0" fillId="0" borderId="0" xfId="26" applyFo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14" fontId="34" fillId="0" borderId="2" xfId="9" applyNumberFormat="1" applyFont="1" applyBorder="1" applyAlignment="1" applyProtection="1">
      <alignment horizontal="center" vertical="center" wrapText="1"/>
      <protection locked="0"/>
    </xf>
    <xf numFmtId="0" fontId="34" fillId="0" borderId="19" xfId="9" applyFont="1" applyBorder="1" applyAlignment="1" applyProtection="1">
      <alignment horizontal="center" vertical="center"/>
      <protection locked="0"/>
    </xf>
    <xf numFmtId="0" fontId="34" fillId="0" borderId="5" xfId="9" applyFont="1" applyBorder="1" applyAlignment="1" applyProtection="1">
      <alignment horizontal="center" vertical="center"/>
      <protection locked="0"/>
    </xf>
    <xf numFmtId="0" fontId="34" fillId="0" borderId="25" xfId="9" applyFont="1" applyBorder="1" applyAlignment="1" applyProtection="1">
      <alignment horizontal="center" vertical="center"/>
      <protection locked="0"/>
    </xf>
    <xf numFmtId="14" fontId="19" fillId="2" borderId="0" xfId="9" applyNumberFormat="1" applyFont="1" applyFill="1" applyBorder="1" applyAlignment="1" applyProtection="1">
      <alignment horizontal="center" vertical="center"/>
    </xf>
    <xf numFmtId="0" fontId="34" fillId="0" borderId="18" xfId="9" applyFont="1" applyBorder="1" applyAlignment="1" applyProtection="1">
      <alignment horizontal="center" vertical="center" wrapText="1"/>
      <protection locked="0"/>
    </xf>
    <xf numFmtId="0" fontId="34" fillId="0" borderId="21" xfId="9" applyFont="1" applyBorder="1" applyAlignment="1" applyProtection="1">
      <alignment horizontal="center" vertical="center" wrapText="1"/>
      <protection locked="0"/>
    </xf>
    <xf numFmtId="49" fontId="34" fillId="0" borderId="1" xfId="9" applyNumberFormat="1" applyFont="1" applyBorder="1" applyAlignment="1" applyProtection="1">
      <alignment horizontal="center" vertical="center"/>
      <protection locked="0"/>
    </xf>
    <xf numFmtId="49" fontId="19" fillId="5" borderId="0" xfId="9" applyNumberFormat="1" applyFont="1" applyFill="1" applyBorder="1" applyAlignment="1" applyProtection="1">
      <alignment horizontal="center" vertical="center"/>
      <protection locked="0"/>
    </xf>
    <xf numFmtId="49" fontId="34" fillId="0" borderId="2" xfId="9" applyNumberFormat="1" applyFont="1" applyBorder="1" applyAlignment="1" applyProtection="1">
      <alignment horizontal="center" vertical="center"/>
      <protection locked="0"/>
    </xf>
    <xf numFmtId="0" fontId="17" fillId="5" borderId="1" xfId="0" applyFont="1" applyFill="1" applyBorder="1" applyAlignment="1" applyProtection="1">
      <alignment horizont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7" fillId="2" borderId="1" xfId="1" applyNumberFormat="1" applyFont="1" applyFill="1" applyBorder="1" applyAlignment="1" applyProtection="1">
      <alignment horizontal="center" vertical="center"/>
      <protection locked="0"/>
    </xf>
    <xf numFmtId="0" fontId="17" fillId="5" borderId="1" xfId="2" applyFont="1" applyFill="1" applyBorder="1" applyAlignment="1" applyProtection="1">
      <alignment horizontal="center" vertical="top"/>
    </xf>
    <xf numFmtId="4" fontId="17" fillId="0" borderId="4" xfId="2" applyNumberFormat="1" applyFont="1" applyFill="1" applyBorder="1" applyAlignment="1" applyProtection="1">
      <alignment horizontal="center" vertical="center"/>
      <protection locked="0"/>
    </xf>
    <xf numFmtId="3" fontId="17" fillId="5" borderId="37" xfId="1" applyNumberFormat="1" applyFont="1" applyFill="1" applyBorder="1" applyAlignment="1" applyProtection="1">
      <alignment horizontal="center" vertical="center" wrapText="1"/>
    </xf>
    <xf numFmtId="0" fontId="22" fillId="5" borderId="4" xfId="3" applyFont="1" applyFill="1" applyBorder="1" applyAlignment="1" applyProtection="1">
      <alignment horizontal="center"/>
    </xf>
    <xf numFmtId="0" fontId="17" fillId="0" borderId="4" xfId="3" applyFont="1" applyFill="1" applyBorder="1" applyAlignment="1" applyProtection="1">
      <alignment horizontal="center"/>
      <protection locked="0"/>
    </xf>
    <xf numFmtId="3" fontId="17" fillId="5" borderId="35" xfId="1" applyNumberFormat="1" applyFont="1" applyFill="1" applyBorder="1" applyAlignment="1" applyProtection="1">
      <alignment horizontal="center" vertical="center" wrapText="1"/>
    </xf>
    <xf numFmtId="0" fontId="17" fillId="0" borderId="4" xfId="3" applyFont="1" applyBorder="1" applyAlignment="1" applyProtection="1">
      <alignment horizontal="center"/>
      <protection locked="0"/>
    </xf>
    <xf numFmtId="0" fontId="22" fillId="5" borderId="2" xfId="0" applyFont="1" applyFill="1" applyBorder="1" applyAlignment="1" applyProtection="1">
      <alignment horizontal="center"/>
    </xf>
    <xf numFmtId="0" fontId="22" fillId="2" borderId="4" xfId="0" applyFont="1" applyFill="1" applyBorder="1" applyAlignment="1" applyProtection="1">
      <alignment horizontal="center"/>
    </xf>
    <xf numFmtId="0" fontId="22" fillId="5" borderId="1" xfId="0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center"/>
      <protection locked="0"/>
    </xf>
    <xf numFmtId="1" fontId="24" fillId="0" borderId="6" xfId="2" applyNumberFormat="1" applyFont="1" applyFill="1" applyBorder="1" applyAlignment="1" applyProtection="1">
      <alignment horizontal="center" vertical="top" wrapText="1"/>
      <protection locked="0"/>
    </xf>
    <xf numFmtId="0" fontId="25" fillId="5" borderId="6" xfId="2" applyFont="1" applyFill="1" applyBorder="1" applyAlignment="1" applyProtection="1">
      <alignment horizontal="center" vertical="top" wrapText="1"/>
      <protection locked="0"/>
    </xf>
    <xf numFmtId="3" fontId="39" fillId="5" borderId="1" xfId="1" applyNumberFormat="1" applyFont="1" applyFill="1" applyBorder="1" applyAlignment="1" applyProtection="1">
      <alignment horizontal="center" vertical="center" wrapText="1"/>
    </xf>
    <xf numFmtId="0" fontId="32" fillId="0" borderId="1" xfId="1" applyFont="1" applyFill="1" applyBorder="1" applyAlignment="1" applyProtection="1">
      <alignment horizontal="left" vertical="center" wrapText="1" indent="1"/>
    </xf>
    <xf numFmtId="0" fontId="13" fillId="0" borderId="1" xfId="0" applyFont="1" applyBorder="1" applyAlignment="1">
      <alignment horizontal="center"/>
    </xf>
    <xf numFmtId="0" fontId="22" fillId="0" borderId="0" xfId="1" applyFont="1" applyFill="1" applyBorder="1" applyAlignment="1" applyProtection="1">
      <alignment horizontal="left" vertical="center" wrapText="1" indent="1"/>
    </xf>
    <xf numFmtId="0" fontId="22" fillId="2" borderId="0" xfId="0" applyFont="1" applyFill="1" applyBorder="1" applyAlignment="1" applyProtection="1">
      <alignment horizontal="left"/>
      <protection locked="0"/>
    </xf>
    <xf numFmtId="3" fontId="22" fillId="5" borderId="1" xfId="0" applyNumberFormat="1" applyFont="1" applyFill="1" applyBorder="1" applyAlignment="1" applyProtection="1">
      <alignment horizontal="center" vertical="center"/>
    </xf>
    <xf numFmtId="0" fontId="40" fillId="0" borderId="1" xfId="1" applyFont="1" applyFill="1" applyBorder="1" applyAlignment="1" applyProtection="1">
      <alignment horizontal="left" vertical="center" wrapText="1" indent="1"/>
    </xf>
    <xf numFmtId="0" fontId="41" fillId="5" borderId="1" xfId="4" applyFont="1" applyFill="1" applyBorder="1" applyAlignment="1" applyProtection="1">
      <alignment horizontal="center" vertical="center" wrapText="1"/>
    </xf>
    <xf numFmtId="0" fontId="36" fillId="0" borderId="1" xfId="1" applyFont="1" applyFill="1" applyBorder="1" applyAlignment="1" applyProtection="1">
      <alignment horizontal="left" vertical="center" wrapText="1"/>
    </xf>
    <xf numFmtId="0" fontId="34" fillId="0" borderId="1" xfId="4" applyFont="1" applyBorder="1" applyAlignment="1" applyProtection="1">
      <alignment vertical="center" wrapText="1"/>
      <protection locked="0"/>
    </xf>
    <xf numFmtId="0" fontId="25" fillId="0" borderId="8" xfId="2" applyFont="1" applyFill="1" applyBorder="1" applyAlignment="1" applyProtection="1">
      <alignment horizontal="right" vertical="top" wrapText="1"/>
      <protection locked="0"/>
    </xf>
    <xf numFmtId="0" fontId="37" fillId="5" borderId="1" xfId="2" applyFont="1" applyFill="1" applyBorder="1" applyAlignment="1" applyProtection="1">
      <alignment horizontal="center" vertical="top" wrapText="1"/>
    </xf>
    <xf numFmtId="1" fontId="37" fillId="5" borderId="1" xfId="2" applyNumberFormat="1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vertical="top" wrapText="1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8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8" xfId="10" applyNumberFormat="1" applyFont="1" applyFill="1" applyBorder="1" applyAlignment="1" applyProtection="1">
      <alignment horizontal="center" vertical="center"/>
    </xf>
    <xf numFmtId="14" fontId="21" fillId="2" borderId="38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</cellXfs>
  <cellStyles count="27">
    <cellStyle name="Comma" xfId="26" builtinId="3"/>
    <cellStyle name="Normal" xfId="0" builtinId="0"/>
    <cellStyle name="Normal 2" xfId="2"/>
    <cellStyle name="Normal 3" xfId="3"/>
    <cellStyle name="Normal 4" xfId="4"/>
    <cellStyle name="Normal 4 2" xfId="17"/>
    <cellStyle name="Normal 5" xfId="5"/>
    <cellStyle name="Normal 5 2" xfId="6"/>
    <cellStyle name="Normal 5 2 2" xfId="7"/>
    <cellStyle name="Normal 5 2 2 2" xfId="14"/>
    <cellStyle name="Normal 5 2 2 3" xfId="20"/>
    <cellStyle name="Normal 5 2 3" xfId="8"/>
    <cellStyle name="Normal 5 2 3 2" xfId="11"/>
    <cellStyle name="Normal 5 2 3 2 2" xfId="24"/>
    <cellStyle name="Normal 5 2 3 3" xfId="21"/>
    <cellStyle name="Normal 5 2 4" xfId="19"/>
    <cellStyle name="Normal 5 3" xfId="9"/>
    <cellStyle name="Normal 5 3 2" xfId="10"/>
    <cellStyle name="Normal 5 3 2 2" xfId="23"/>
    <cellStyle name="Normal 5 3 3" xfId="22"/>
    <cellStyle name="Normal 5 4" xfId="18"/>
    <cellStyle name="Normal 6" xfId="12"/>
    <cellStyle name="Normal 7" xfId="13"/>
    <cellStyle name="Normal_FORMEBI" xfId="1"/>
    <cellStyle name="Обычный 2" xfId="15"/>
    <cellStyle name="Обычный 2 2" xfId="16"/>
    <cellStyle name="Обычный 3" xfId="25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99</xdr:row>
      <xdr:rowOff>171450</xdr:rowOff>
    </xdr:from>
    <xdr:to>
      <xdr:col>2</xdr:col>
      <xdr:colOff>1495425</xdr:colOff>
      <xdr:row>99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171450</xdr:rowOff>
    </xdr:from>
    <xdr:to>
      <xdr:col>1</xdr:col>
      <xdr:colOff>1495425</xdr:colOff>
      <xdr:row>152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152</xdr:row>
      <xdr:rowOff>180975</xdr:rowOff>
    </xdr:from>
    <xdr:to>
      <xdr:col>6</xdr:col>
      <xdr:colOff>219075</xdr:colOff>
      <xdr:row>152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66</xdr:row>
      <xdr:rowOff>171450</xdr:rowOff>
    </xdr:from>
    <xdr:to>
      <xdr:col>2</xdr:col>
      <xdr:colOff>1495425</xdr:colOff>
      <xdr:row>66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66</xdr:row>
      <xdr:rowOff>152400</xdr:rowOff>
    </xdr:from>
    <xdr:to>
      <xdr:col>7</xdr:col>
      <xdr:colOff>9525</xdr:colOff>
      <xdr:row>66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171450</xdr:rowOff>
    </xdr:from>
    <xdr:to>
      <xdr:col>1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28</xdr:row>
      <xdr:rowOff>180975</xdr:rowOff>
    </xdr:from>
    <xdr:to>
      <xdr:col>2</xdr:col>
      <xdr:colOff>554556</xdr:colOff>
      <xdr:row>28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62</xdr:row>
      <xdr:rowOff>171450</xdr:rowOff>
    </xdr:from>
    <xdr:to>
      <xdr:col>2</xdr:col>
      <xdr:colOff>1495425</xdr:colOff>
      <xdr:row>62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70</xdr:row>
      <xdr:rowOff>171450</xdr:rowOff>
    </xdr:from>
    <xdr:to>
      <xdr:col>1</xdr:col>
      <xdr:colOff>1495425</xdr:colOff>
      <xdr:row>70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71</xdr:row>
      <xdr:rowOff>4082</xdr:rowOff>
    </xdr:from>
    <xdr:to>
      <xdr:col>5</xdr:col>
      <xdr:colOff>110219</xdr:colOff>
      <xdr:row>71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52</xdr:row>
      <xdr:rowOff>171450</xdr:rowOff>
    </xdr:from>
    <xdr:to>
      <xdr:col>2</xdr:col>
      <xdr:colOff>1495425</xdr:colOff>
      <xdr:row>52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52</xdr:row>
      <xdr:rowOff>152400</xdr:rowOff>
    </xdr:from>
    <xdr:to>
      <xdr:col>7</xdr:col>
      <xdr:colOff>9525</xdr:colOff>
      <xdr:row>52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SheetLayoutView="80" workbookViewId="0">
      <selection activeCell="P18" sqref="P18"/>
    </sheetView>
  </sheetViews>
  <sheetFormatPr defaultRowHeight="15" x14ac:dyDescent="0.2"/>
  <cols>
    <col min="1" max="1" width="6.28515625" style="277" bestFit="1" customWidth="1"/>
    <col min="2" max="2" width="13.140625" style="277" customWidth="1"/>
    <col min="3" max="3" width="17.85546875" style="277" customWidth="1"/>
    <col min="4" max="4" width="15.140625" style="277" customWidth="1"/>
    <col min="5" max="5" width="24.5703125" style="277" customWidth="1"/>
    <col min="6" max="6" width="14" style="278" customWidth="1"/>
    <col min="7" max="7" width="26.7109375" style="278" customWidth="1"/>
    <col min="8" max="8" width="19.140625" style="278" customWidth="1"/>
    <col min="9" max="9" width="16.42578125" style="277" bestFit="1" customWidth="1"/>
    <col min="10" max="10" width="17.42578125" style="277" customWidth="1"/>
    <col min="11" max="11" width="13.140625" style="277" bestFit="1" customWidth="1"/>
    <col min="12" max="12" width="15.28515625" style="277" customWidth="1"/>
    <col min="13" max="16384" width="9.140625" style="277"/>
  </cols>
  <sheetData>
    <row r="1" spans="1:12" s="288" customFormat="1" x14ac:dyDescent="0.2">
      <c r="A1" s="352" t="s">
        <v>304</v>
      </c>
      <c r="B1" s="337"/>
      <c r="C1" s="337"/>
      <c r="D1" s="337"/>
      <c r="E1" s="338"/>
      <c r="F1" s="332"/>
      <c r="G1" s="338"/>
      <c r="H1" s="351"/>
      <c r="I1" s="337"/>
      <c r="J1" s="338"/>
      <c r="K1" s="338"/>
      <c r="L1" s="350" t="s">
        <v>108</v>
      </c>
    </row>
    <row r="2" spans="1:12" s="288" customFormat="1" x14ac:dyDescent="0.2">
      <c r="A2" s="349" t="s">
        <v>139</v>
      </c>
      <c r="B2" s="337"/>
      <c r="C2" s="337"/>
      <c r="D2" s="337"/>
      <c r="E2" s="338"/>
      <c r="F2" s="332"/>
      <c r="G2" s="338"/>
      <c r="H2" s="348"/>
      <c r="I2" s="337"/>
      <c r="J2" s="338"/>
      <c r="K2" s="338"/>
      <c r="L2" s="347" t="s">
        <v>548</v>
      </c>
    </row>
    <row r="3" spans="1:12" s="288" customFormat="1" ht="7.5" customHeight="1" x14ac:dyDescent="0.2">
      <c r="A3" s="346"/>
      <c r="B3" s="337"/>
      <c r="C3" s="345"/>
      <c r="D3" s="344"/>
      <c r="E3" s="338"/>
      <c r="F3" s="343"/>
      <c r="G3" s="338"/>
      <c r="H3" s="338"/>
      <c r="I3" s="332"/>
      <c r="J3" s="337"/>
      <c r="K3" s="337"/>
      <c r="L3" s="336"/>
    </row>
    <row r="4" spans="1:12" s="288" customFormat="1" x14ac:dyDescent="0.2">
      <c r="A4" s="383" t="s">
        <v>271</v>
      </c>
      <c r="B4" s="332"/>
      <c r="C4" s="332"/>
      <c r="D4" s="385"/>
      <c r="E4" s="375" t="s">
        <v>547</v>
      </c>
      <c r="F4" s="287"/>
      <c r="G4" s="280"/>
      <c r="H4" s="376"/>
      <c r="I4" s="375"/>
      <c r="J4" s="377"/>
      <c r="K4" s="280"/>
      <c r="L4" s="378"/>
    </row>
    <row r="5" spans="1:12" s="288" customFormat="1" ht="6" customHeight="1" thickBot="1" x14ac:dyDescent="0.25">
      <c r="A5" s="342"/>
      <c r="B5" s="338"/>
      <c r="C5" s="341"/>
      <c r="D5" s="340"/>
      <c r="E5" s="338"/>
      <c r="F5" s="339"/>
      <c r="G5" s="339"/>
      <c r="H5" s="339"/>
      <c r="I5" s="338"/>
      <c r="J5" s="337"/>
      <c r="K5" s="337"/>
      <c r="L5" s="336"/>
    </row>
    <row r="6" spans="1:12" ht="6" customHeight="1" thickBot="1" x14ac:dyDescent="0.25">
      <c r="A6" s="335"/>
      <c r="B6" s="334"/>
      <c r="C6" s="333"/>
      <c r="D6" s="333"/>
      <c r="E6" s="333"/>
      <c r="F6" s="332"/>
      <c r="G6" s="332"/>
      <c r="H6" s="332"/>
      <c r="I6" s="463" t="s">
        <v>471</v>
      </c>
      <c r="J6" s="464"/>
      <c r="K6" s="465"/>
      <c r="L6" s="331"/>
    </row>
    <row r="7" spans="1:12" s="319" customFormat="1" ht="51.75" thickBot="1" x14ac:dyDescent="0.25">
      <c r="A7" s="330" t="s">
        <v>63</v>
      </c>
      <c r="B7" s="329" t="s">
        <v>140</v>
      </c>
      <c r="C7" s="329" t="s">
        <v>470</v>
      </c>
      <c r="D7" s="328" t="s">
        <v>277</v>
      </c>
      <c r="E7" s="327" t="s">
        <v>469</v>
      </c>
      <c r="F7" s="326" t="s">
        <v>468</v>
      </c>
      <c r="G7" s="325" t="s">
        <v>225</v>
      </c>
      <c r="H7" s="324" t="s">
        <v>222</v>
      </c>
      <c r="I7" s="323" t="s">
        <v>467</v>
      </c>
      <c r="J7" s="322" t="s">
        <v>274</v>
      </c>
      <c r="K7" s="321" t="s">
        <v>226</v>
      </c>
      <c r="L7" s="320" t="s">
        <v>227</v>
      </c>
    </row>
    <row r="8" spans="1:12" s="313" customFormat="1" ht="15.75" thickBot="1" x14ac:dyDescent="0.25">
      <c r="A8" s="317">
        <v>1</v>
      </c>
      <c r="B8" s="316">
        <v>2</v>
      </c>
      <c r="C8" s="318">
        <v>3</v>
      </c>
      <c r="D8" s="318">
        <v>4</v>
      </c>
      <c r="E8" s="317">
        <v>5</v>
      </c>
      <c r="F8" s="316">
        <v>6</v>
      </c>
      <c r="G8" s="318">
        <v>7</v>
      </c>
      <c r="H8" s="316">
        <v>8</v>
      </c>
      <c r="I8" s="317">
        <v>9</v>
      </c>
      <c r="J8" s="316">
        <v>10</v>
      </c>
      <c r="K8" s="315">
        <v>11</v>
      </c>
      <c r="L8" s="314">
        <v>12</v>
      </c>
    </row>
    <row r="9" spans="1:12" ht="23.25" customHeight="1" x14ac:dyDescent="0.2">
      <c r="A9" s="312">
        <v>1</v>
      </c>
      <c r="B9" s="421">
        <v>42513</v>
      </c>
      <c r="C9" s="305" t="s">
        <v>509</v>
      </c>
      <c r="D9" s="422">
        <v>300</v>
      </c>
      <c r="E9" s="426" t="s">
        <v>510</v>
      </c>
      <c r="F9" s="428" t="s">
        <v>511</v>
      </c>
      <c r="G9" s="430" t="s">
        <v>512</v>
      </c>
      <c r="H9" s="311" t="s">
        <v>513</v>
      </c>
      <c r="I9" s="310"/>
      <c r="J9" s="309"/>
      <c r="K9" s="308"/>
      <c r="L9" s="307"/>
    </row>
    <row r="10" spans="1:12" ht="23.25" customHeight="1" x14ac:dyDescent="0.2">
      <c r="A10" s="306">
        <v>2</v>
      </c>
      <c r="B10" s="421">
        <v>42545</v>
      </c>
      <c r="C10" s="305" t="s">
        <v>509</v>
      </c>
      <c r="D10" s="423">
        <v>300</v>
      </c>
      <c r="E10" s="427" t="s">
        <v>510</v>
      </c>
      <c r="F10" s="428" t="s">
        <v>511</v>
      </c>
      <c r="G10" s="428" t="s">
        <v>947</v>
      </c>
      <c r="H10" s="303" t="s">
        <v>513</v>
      </c>
      <c r="I10" s="302"/>
      <c r="J10" s="301"/>
      <c r="K10" s="300"/>
      <c r="L10" s="299"/>
    </row>
    <row r="11" spans="1:12" ht="23.25" customHeight="1" x14ac:dyDescent="0.2">
      <c r="A11" s="306">
        <v>3</v>
      </c>
      <c r="B11" s="421">
        <v>42577</v>
      </c>
      <c r="C11" s="305" t="s">
        <v>509</v>
      </c>
      <c r="D11" s="423">
        <v>2000</v>
      </c>
      <c r="E11" s="427" t="s">
        <v>514</v>
      </c>
      <c r="F11" s="429" t="s">
        <v>515</v>
      </c>
      <c r="G11" s="428" t="s">
        <v>516</v>
      </c>
      <c r="H11" s="303" t="s">
        <v>513</v>
      </c>
      <c r="I11" s="302"/>
      <c r="J11" s="301"/>
      <c r="K11" s="300"/>
      <c r="L11" s="299"/>
    </row>
    <row r="12" spans="1:12" ht="23.25" customHeight="1" x14ac:dyDescent="0.2">
      <c r="A12" s="306">
        <v>4</v>
      </c>
      <c r="B12" s="421">
        <v>42620</v>
      </c>
      <c r="C12" s="305" t="s">
        <v>509</v>
      </c>
      <c r="D12" s="423">
        <v>260</v>
      </c>
      <c r="E12" s="427" t="s">
        <v>517</v>
      </c>
      <c r="F12" s="428" t="s">
        <v>518</v>
      </c>
      <c r="G12" s="428" t="s">
        <v>519</v>
      </c>
      <c r="H12" s="303" t="s">
        <v>513</v>
      </c>
      <c r="I12" s="302"/>
      <c r="J12" s="301"/>
      <c r="K12" s="300"/>
      <c r="L12" s="299"/>
    </row>
    <row r="13" spans="1:12" ht="23.25" customHeight="1" x14ac:dyDescent="0.2">
      <c r="A13" s="306">
        <v>5</v>
      </c>
      <c r="B13" s="421">
        <v>42621</v>
      </c>
      <c r="C13" s="305" t="s">
        <v>509</v>
      </c>
      <c r="D13" s="423">
        <v>3000</v>
      </c>
      <c r="E13" s="427" t="s">
        <v>520</v>
      </c>
      <c r="F13" s="428" t="s">
        <v>521</v>
      </c>
      <c r="G13" s="428" t="s">
        <v>522</v>
      </c>
      <c r="H13" s="303" t="s">
        <v>513</v>
      </c>
      <c r="I13" s="302"/>
      <c r="J13" s="301"/>
      <c r="K13" s="300"/>
      <c r="L13" s="299"/>
    </row>
    <row r="14" spans="1:12" ht="23.25" customHeight="1" x14ac:dyDescent="0.2">
      <c r="A14" s="306">
        <v>6</v>
      </c>
      <c r="B14" s="421">
        <v>42621</v>
      </c>
      <c r="C14" s="305" t="s">
        <v>509</v>
      </c>
      <c r="D14" s="423">
        <v>3000</v>
      </c>
      <c r="E14" s="427" t="s">
        <v>523</v>
      </c>
      <c r="F14" s="428" t="s">
        <v>524</v>
      </c>
      <c r="G14" s="428" t="s">
        <v>525</v>
      </c>
      <c r="H14" s="303" t="s">
        <v>513</v>
      </c>
      <c r="I14" s="302"/>
      <c r="J14" s="301"/>
      <c r="K14" s="300"/>
      <c r="L14" s="299"/>
    </row>
    <row r="15" spans="1:12" ht="23.25" customHeight="1" x14ac:dyDescent="0.2">
      <c r="A15" s="306">
        <v>7</v>
      </c>
      <c r="B15" s="421">
        <v>42627</v>
      </c>
      <c r="C15" s="305" t="s">
        <v>509</v>
      </c>
      <c r="D15" s="423">
        <v>100</v>
      </c>
      <c r="E15" s="427" t="s">
        <v>526</v>
      </c>
      <c r="F15" s="428" t="s">
        <v>527</v>
      </c>
      <c r="G15" s="428" t="s">
        <v>528</v>
      </c>
      <c r="H15" s="303" t="s">
        <v>513</v>
      </c>
      <c r="I15" s="302"/>
      <c r="J15" s="301"/>
      <c r="K15" s="300"/>
      <c r="L15" s="299"/>
    </row>
    <row r="16" spans="1:12" ht="23.25" customHeight="1" x14ac:dyDescent="0.2">
      <c r="A16" s="306">
        <v>8</v>
      </c>
      <c r="B16" s="421">
        <v>42629</v>
      </c>
      <c r="C16" s="305" t="s">
        <v>509</v>
      </c>
      <c r="D16" s="423">
        <v>900</v>
      </c>
      <c r="E16" s="427" t="s">
        <v>529</v>
      </c>
      <c r="F16" s="428" t="s">
        <v>530</v>
      </c>
      <c r="G16" s="428" t="s">
        <v>945</v>
      </c>
      <c r="H16" s="303" t="s">
        <v>513</v>
      </c>
      <c r="I16" s="302"/>
      <c r="J16" s="301"/>
      <c r="K16" s="300"/>
      <c r="L16" s="299"/>
    </row>
    <row r="17" spans="1:12" ht="23.25" customHeight="1" x14ac:dyDescent="0.2">
      <c r="A17" s="306">
        <v>9</v>
      </c>
      <c r="B17" s="421">
        <v>42629</v>
      </c>
      <c r="C17" s="305" t="s">
        <v>509</v>
      </c>
      <c r="D17" s="423">
        <v>65</v>
      </c>
      <c r="E17" s="427" t="s">
        <v>531</v>
      </c>
      <c r="F17" s="428" t="s">
        <v>532</v>
      </c>
      <c r="G17" s="428" t="s">
        <v>945</v>
      </c>
      <c r="H17" s="303" t="s">
        <v>513</v>
      </c>
      <c r="I17" s="302"/>
      <c r="J17" s="301"/>
      <c r="K17" s="300"/>
      <c r="L17" s="299"/>
    </row>
    <row r="18" spans="1:12" ht="23.25" customHeight="1" x14ac:dyDescent="0.2">
      <c r="A18" s="306">
        <v>10</v>
      </c>
      <c r="B18" s="421">
        <v>42629</v>
      </c>
      <c r="C18" s="305" t="s">
        <v>509</v>
      </c>
      <c r="D18" s="423">
        <v>290</v>
      </c>
      <c r="E18" s="427" t="s">
        <v>517</v>
      </c>
      <c r="F18" s="428" t="s">
        <v>518</v>
      </c>
      <c r="G18" s="428" t="s">
        <v>519</v>
      </c>
      <c r="H18" s="303" t="s">
        <v>513</v>
      </c>
      <c r="I18" s="302"/>
      <c r="J18" s="301"/>
      <c r="K18" s="300"/>
      <c r="L18" s="299"/>
    </row>
    <row r="19" spans="1:12" ht="23.25" customHeight="1" x14ac:dyDescent="0.2">
      <c r="A19" s="306">
        <v>11</v>
      </c>
      <c r="B19" s="421" t="s">
        <v>536</v>
      </c>
      <c r="C19" s="305" t="s">
        <v>509</v>
      </c>
      <c r="D19" s="423">
        <v>3000</v>
      </c>
      <c r="E19" s="427" t="s">
        <v>533</v>
      </c>
      <c r="F19" s="428" t="s">
        <v>534</v>
      </c>
      <c r="G19" s="428" t="s">
        <v>535</v>
      </c>
      <c r="H19" s="303" t="s">
        <v>513</v>
      </c>
      <c r="I19" s="302"/>
      <c r="J19" s="301"/>
      <c r="K19" s="300"/>
      <c r="L19" s="299"/>
    </row>
    <row r="20" spans="1:12" ht="23.25" customHeight="1" x14ac:dyDescent="0.2">
      <c r="A20" s="306">
        <v>12</v>
      </c>
      <c r="B20" s="421">
        <v>42646</v>
      </c>
      <c r="C20" s="305" t="s">
        <v>509</v>
      </c>
      <c r="D20" s="423">
        <v>5000</v>
      </c>
      <c r="E20" s="427" t="s">
        <v>523</v>
      </c>
      <c r="F20" s="428" t="s">
        <v>524</v>
      </c>
      <c r="G20" s="428" t="s">
        <v>525</v>
      </c>
      <c r="H20" s="303" t="s">
        <v>513</v>
      </c>
      <c r="I20" s="302"/>
      <c r="J20" s="301"/>
      <c r="K20" s="300"/>
      <c r="L20" s="299"/>
    </row>
    <row r="21" spans="1:12" ht="23.25" customHeight="1" x14ac:dyDescent="0.2">
      <c r="A21" s="306">
        <v>13</v>
      </c>
      <c r="B21" s="421">
        <v>42648</v>
      </c>
      <c r="C21" s="305" t="s">
        <v>509</v>
      </c>
      <c r="D21" s="423">
        <v>5000</v>
      </c>
      <c r="E21" s="427" t="s">
        <v>520</v>
      </c>
      <c r="F21" s="428" t="s">
        <v>521</v>
      </c>
      <c r="G21" s="428" t="s">
        <v>522</v>
      </c>
      <c r="H21" s="303" t="s">
        <v>513</v>
      </c>
      <c r="I21" s="302"/>
      <c r="J21" s="301"/>
      <c r="K21" s="300"/>
      <c r="L21" s="299"/>
    </row>
    <row r="22" spans="1:12" ht="23.25" customHeight="1" x14ac:dyDescent="0.2">
      <c r="A22" s="306">
        <v>14</v>
      </c>
      <c r="B22" s="421">
        <v>42648</v>
      </c>
      <c r="C22" s="305" t="s">
        <v>509</v>
      </c>
      <c r="D22" s="423">
        <v>5000</v>
      </c>
      <c r="E22" s="427" t="s">
        <v>537</v>
      </c>
      <c r="F22" s="428" t="s">
        <v>538</v>
      </c>
      <c r="G22" s="428" t="s">
        <v>539</v>
      </c>
      <c r="H22" s="303" t="s">
        <v>513</v>
      </c>
      <c r="I22" s="302"/>
      <c r="J22" s="301"/>
      <c r="K22" s="300"/>
      <c r="L22" s="299"/>
    </row>
    <row r="23" spans="1:12" ht="23.25" customHeight="1" x14ac:dyDescent="0.2">
      <c r="A23" s="306">
        <v>15</v>
      </c>
      <c r="B23" s="421">
        <v>42648</v>
      </c>
      <c r="C23" s="305" t="s">
        <v>509</v>
      </c>
      <c r="D23" s="423">
        <v>5000</v>
      </c>
      <c r="E23" s="427" t="s">
        <v>540</v>
      </c>
      <c r="F23" s="428" t="s">
        <v>541</v>
      </c>
      <c r="G23" s="428" t="s">
        <v>542</v>
      </c>
      <c r="H23" s="303" t="s">
        <v>513</v>
      </c>
      <c r="I23" s="302"/>
      <c r="J23" s="301"/>
      <c r="K23" s="300"/>
      <c r="L23" s="299"/>
    </row>
    <row r="24" spans="1:12" ht="23.25" customHeight="1" x14ac:dyDescent="0.2">
      <c r="A24" s="306">
        <v>16</v>
      </c>
      <c r="B24" s="421">
        <v>42649</v>
      </c>
      <c r="C24" s="305" t="s">
        <v>509</v>
      </c>
      <c r="D24" s="423">
        <v>5000</v>
      </c>
      <c r="E24" s="427" t="s">
        <v>543</v>
      </c>
      <c r="F24" s="400">
        <v>12001069159</v>
      </c>
      <c r="G24" s="428" t="s">
        <v>544</v>
      </c>
      <c r="H24" s="303" t="s">
        <v>513</v>
      </c>
      <c r="I24" s="302"/>
      <c r="J24" s="301"/>
      <c r="K24" s="300"/>
      <c r="L24" s="299"/>
    </row>
    <row r="25" spans="1:12" ht="23.25" customHeight="1" x14ac:dyDescent="0.2">
      <c r="A25" s="306">
        <v>17</v>
      </c>
      <c r="B25" s="421">
        <v>42650</v>
      </c>
      <c r="C25" s="305" t="s">
        <v>509</v>
      </c>
      <c r="D25" s="423">
        <v>3000</v>
      </c>
      <c r="E25" s="427" t="s">
        <v>545</v>
      </c>
      <c r="F25" s="400">
        <v>1005027236</v>
      </c>
      <c r="G25" s="428" t="s">
        <v>546</v>
      </c>
      <c r="H25" s="303" t="s">
        <v>513</v>
      </c>
      <c r="I25" s="302"/>
      <c r="J25" s="301"/>
      <c r="K25" s="300"/>
      <c r="L25" s="299"/>
    </row>
    <row r="26" spans="1:12" ht="10.5" customHeight="1" x14ac:dyDescent="0.2">
      <c r="A26" s="306">
        <v>18</v>
      </c>
      <c r="B26" s="421"/>
      <c r="C26" s="305"/>
      <c r="D26" s="423"/>
      <c r="E26" s="427"/>
      <c r="F26" s="303"/>
      <c r="G26" s="428"/>
      <c r="H26" s="303"/>
      <c r="I26" s="302"/>
      <c r="J26" s="301"/>
      <c r="K26" s="300"/>
      <c r="L26" s="299"/>
    </row>
    <row r="27" spans="1:12" ht="10.5" customHeight="1" x14ac:dyDescent="0.2">
      <c r="A27" s="306">
        <v>19</v>
      </c>
      <c r="B27" s="421"/>
      <c r="C27" s="305"/>
      <c r="D27" s="423"/>
      <c r="E27" s="304"/>
      <c r="F27" s="303"/>
      <c r="G27" s="303"/>
      <c r="H27" s="303"/>
      <c r="I27" s="302"/>
      <c r="J27" s="301"/>
      <c r="K27" s="300"/>
      <c r="L27" s="299"/>
    </row>
    <row r="28" spans="1:12" ht="10.5" customHeight="1" thickBot="1" x14ac:dyDescent="0.25">
      <c r="A28" s="298" t="s">
        <v>273</v>
      </c>
      <c r="B28" s="297"/>
      <c r="C28" s="296"/>
      <c r="D28" s="424"/>
      <c r="E28" s="295"/>
      <c r="F28" s="294"/>
      <c r="G28" s="294"/>
      <c r="H28" s="294"/>
      <c r="I28" s="293"/>
      <c r="J28" s="292"/>
      <c r="K28" s="291"/>
      <c r="L28" s="290"/>
    </row>
    <row r="29" spans="1:12" ht="8.25" customHeight="1" x14ac:dyDescent="0.2">
      <c r="A29" s="280"/>
      <c r="B29" s="281"/>
      <c r="C29" s="280"/>
      <c r="D29" s="425"/>
      <c r="E29" s="280"/>
      <c r="F29" s="281"/>
      <c r="G29" s="280"/>
      <c r="H29" s="281"/>
      <c r="I29" s="280"/>
      <c r="J29" s="281"/>
      <c r="K29" s="280"/>
      <c r="L29" s="281"/>
    </row>
    <row r="30" spans="1:12" ht="4.5" customHeight="1" x14ac:dyDescent="0.2">
      <c r="A30" s="280"/>
      <c r="B30" s="287"/>
      <c r="C30" s="280"/>
      <c r="D30" s="287"/>
      <c r="E30" s="280"/>
      <c r="F30" s="287"/>
      <c r="G30" s="280"/>
      <c r="H30" s="287"/>
      <c r="I30" s="280"/>
      <c r="J30" s="287"/>
      <c r="K30" s="280"/>
      <c r="L30" s="287"/>
    </row>
    <row r="31" spans="1:12" s="288" customFormat="1" x14ac:dyDescent="0.2">
      <c r="A31" s="462" t="s">
        <v>430</v>
      </c>
      <c r="B31" s="462"/>
      <c r="C31" s="462"/>
      <c r="D31" s="462"/>
      <c r="E31" s="462"/>
      <c r="F31" s="462"/>
      <c r="G31" s="462"/>
      <c r="H31" s="462"/>
      <c r="I31" s="462"/>
      <c r="J31" s="462"/>
      <c r="K31" s="462"/>
      <c r="L31" s="462"/>
    </row>
    <row r="32" spans="1:12" s="289" customFormat="1" ht="12.75" x14ac:dyDescent="0.2">
      <c r="A32" s="462" t="s">
        <v>466</v>
      </c>
      <c r="B32" s="462"/>
      <c r="C32" s="462"/>
      <c r="D32" s="462"/>
      <c r="E32" s="462"/>
      <c r="F32" s="462"/>
      <c r="G32" s="462"/>
      <c r="H32" s="462"/>
      <c r="I32" s="462"/>
      <c r="J32" s="462"/>
      <c r="K32" s="462"/>
      <c r="L32" s="462"/>
    </row>
    <row r="33" spans="1:12" s="289" customFormat="1" ht="12.75" x14ac:dyDescent="0.2">
      <c r="A33" s="462"/>
      <c r="B33" s="462"/>
      <c r="C33" s="462"/>
      <c r="D33" s="462"/>
      <c r="E33" s="462"/>
      <c r="F33" s="462"/>
      <c r="G33" s="462"/>
      <c r="H33" s="462"/>
      <c r="I33" s="462"/>
      <c r="J33" s="462"/>
      <c r="K33" s="462"/>
      <c r="L33" s="462"/>
    </row>
    <row r="34" spans="1:12" s="288" customFormat="1" x14ac:dyDescent="0.2">
      <c r="A34" s="462" t="s">
        <v>465</v>
      </c>
      <c r="B34" s="462"/>
      <c r="C34" s="462"/>
      <c r="D34" s="462"/>
      <c r="E34" s="462"/>
      <c r="F34" s="462"/>
      <c r="G34" s="462"/>
      <c r="H34" s="462"/>
      <c r="I34" s="462"/>
      <c r="J34" s="462"/>
      <c r="K34" s="462"/>
      <c r="L34" s="462"/>
    </row>
    <row r="35" spans="1:12" s="288" customFormat="1" x14ac:dyDescent="0.2">
      <c r="A35" s="462"/>
      <c r="B35" s="462"/>
      <c r="C35" s="462"/>
      <c r="D35" s="462"/>
      <c r="E35" s="462"/>
      <c r="F35" s="462"/>
      <c r="G35" s="462"/>
      <c r="H35" s="462"/>
      <c r="I35" s="462"/>
      <c r="J35" s="462"/>
      <c r="K35" s="462"/>
      <c r="L35" s="462"/>
    </row>
    <row r="36" spans="1:12" s="288" customFormat="1" x14ac:dyDescent="0.2">
      <c r="A36" s="462" t="s">
        <v>464</v>
      </c>
      <c r="B36" s="462"/>
      <c r="C36" s="462"/>
      <c r="D36" s="462"/>
      <c r="E36" s="462"/>
      <c r="F36" s="462"/>
      <c r="G36" s="462"/>
      <c r="H36" s="462"/>
      <c r="I36" s="462"/>
      <c r="J36" s="462"/>
      <c r="K36" s="462"/>
      <c r="L36" s="462"/>
    </row>
    <row r="37" spans="1:12" s="288" customFormat="1" ht="5.25" customHeight="1" x14ac:dyDescent="0.2">
      <c r="A37" s="280"/>
      <c r="B37" s="281"/>
      <c r="C37" s="280"/>
      <c r="D37" s="281"/>
      <c r="E37" s="280"/>
      <c r="F37" s="281"/>
      <c r="G37" s="280"/>
      <c r="H37" s="281"/>
      <c r="I37" s="280"/>
      <c r="J37" s="281"/>
      <c r="K37" s="280"/>
      <c r="L37" s="281"/>
    </row>
    <row r="38" spans="1:12" s="288" customFormat="1" ht="5.25" customHeight="1" x14ac:dyDescent="0.2">
      <c r="A38" s="280"/>
      <c r="B38" s="287"/>
      <c r="C38" s="280"/>
      <c r="D38" s="287"/>
      <c r="E38" s="280"/>
      <c r="F38" s="287"/>
      <c r="G38" s="280"/>
      <c r="H38" s="287"/>
      <c r="I38" s="280"/>
      <c r="J38" s="287"/>
      <c r="K38" s="280"/>
      <c r="L38" s="287"/>
    </row>
    <row r="39" spans="1:12" s="288" customFormat="1" ht="5.25" customHeight="1" x14ac:dyDescent="0.2">
      <c r="A39" s="280"/>
      <c r="B39" s="281"/>
      <c r="C39" s="280"/>
      <c r="D39" s="281"/>
      <c r="E39" s="280"/>
      <c r="F39" s="281"/>
      <c r="G39" s="280"/>
      <c r="H39" s="281"/>
      <c r="I39" s="280"/>
      <c r="J39" s="281"/>
      <c r="K39" s="280"/>
      <c r="L39" s="281"/>
    </row>
    <row r="40" spans="1:12" ht="5.25" customHeight="1" x14ac:dyDescent="0.2">
      <c r="A40" s="280"/>
      <c r="B40" s="287"/>
      <c r="C40" s="280"/>
      <c r="D40" s="287"/>
      <c r="E40" s="280"/>
      <c r="F40" s="287"/>
      <c r="G40" s="280"/>
      <c r="H40" s="287"/>
      <c r="I40" s="280"/>
      <c r="J40" s="287"/>
      <c r="K40" s="280"/>
      <c r="L40" s="287"/>
    </row>
    <row r="41" spans="1:12" s="282" customFormat="1" ht="12" customHeight="1" x14ac:dyDescent="0.2">
      <c r="A41" s="468" t="s">
        <v>106</v>
      </c>
      <c r="B41" s="468"/>
      <c r="C41" s="281"/>
      <c r="D41" s="280"/>
      <c r="E41" s="281"/>
      <c r="F41" s="281"/>
      <c r="G41" s="280"/>
      <c r="H41" s="281"/>
      <c r="I41" s="281"/>
      <c r="J41" s="280"/>
      <c r="K41" s="281"/>
      <c r="L41" s="280"/>
    </row>
    <row r="42" spans="1:12" s="282" customFormat="1" x14ac:dyDescent="0.2">
      <c r="A42" s="281"/>
      <c r="B42" s="280"/>
      <c r="C42" s="285"/>
      <c r="D42" s="286"/>
      <c r="E42" s="285"/>
      <c r="F42" s="281"/>
      <c r="G42" s="280"/>
      <c r="H42" s="284"/>
      <c r="I42" s="281"/>
      <c r="J42" s="280"/>
      <c r="K42" s="281"/>
      <c r="L42" s="280"/>
    </row>
    <row r="43" spans="1:12" s="282" customFormat="1" ht="15" customHeight="1" x14ac:dyDescent="0.2">
      <c r="A43" s="281"/>
      <c r="B43" s="280"/>
      <c r="C43" s="461" t="s">
        <v>265</v>
      </c>
      <c r="D43" s="461"/>
      <c r="E43" s="461"/>
      <c r="F43" s="281"/>
      <c r="G43" s="280"/>
      <c r="H43" s="466" t="s">
        <v>981</v>
      </c>
      <c r="I43" s="283"/>
      <c r="J43" s="280"/>
      <c r="K43" s="281"/>
      <c r="L43" s="280"/>
    </row>
    <row r="44" spans="1:12" s="282" customFormat="1" x14ac:dyDescent="0.2">
      <c r="A44" s="281"/>
      <c r="B44" s="280"/>
      <c r="C44" s="281"/>
      <c r="D44" s="280"/>
      <c r="E44" s="281"/>
      <c r="F44" s="281"/>
      <c r="G44" s="280"/>
      <c r="H44" s="467"/>
      <c r="I44" s="283"/>
      <c r="J44" s="280"/>
      <c r="K44" s="281"/>
      <c r="L44" s="280"/>
    </row>
    <row r="45" spans="1:12" s="279" customFormat="1" x14ac:dyDescent="0.2">
      <c r="A45" s="281"/>
      <c r="B45" s="280"/>
      <c r="C45" s="461" t="s">
        <v>138</v>
      </c>
      <c r="D45" s="461"/>
      <c r="E45" s="461"/>
      <c r="F45" s="281"/>
      <c r="G45" s="280"/>
      <c r="H45" s="281"/>
      <c r="I45" s="281"/>
      <c r="J45" s="280"/>
      <c r="K45" s="281"/>
      <c r="L45" s="280"/>
    </row>
    <row r="46" spans="1:12" s="279" customFormat="1" x14ac:dyDescent="0.2">
      <c r="E46" s="277"/>
    </row>
    <row r="47" spans="1:12" s="279" customFormat="1" x14ac:dyDescent="0.2">
      <c r="E47" s="277"/>
    </row>
    <row r="48" spans="1:12" s="279" customFormat="1" x14ac:dyDescent="0.2">
      <c r="E48" s="277"/>
    </row>
    <row r="49" spans="5:5" s="279" customFormat="1" x14ac:dyDescent="0.2">
      <c r="E49" s="277"/>
    </row>
    <row r="50" spans="5:5" s="279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40" zoomScale="80" zoomScaleSheetLayoutView="80" workbookViewId="0">
      <selection activeCell="H18" sqref="H18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5" t="s">
        <v>299</v>
      </c>
      <c r="B1" s="102"/>
      <c r="C1" s="471" t="s">
        <v>108</v>
      </c>
      <c r="D1" s="471"/>
      <c r="E1" s="138"/>
    </row>
    <row r="2" spans="1:12" x14ac:dyDescent="0.3">
      <c r="A2" s="67" t="s">
        <v>139</v>
      </c>
      <c r="B2" s="102"/>
      <c r="C2" s="469" t="s">
        <v>549</v>
      </c>
      <c r="D2" s="470"/>
      <c r="E2" s="138"/>
    </row>
    <row r="3" spans="1:12" x14ac:dyDescent="0.3">
      <c r="A3" s="67"/>
      <c r="B3" s="102"/>
      <c r="C3" s="354"/>
      <c r="D3" s="354"/>
      <c r="E3" s="138"/>
    </row>
    <row r="4" spans="1:12" s="2" customFormat="1" x14ac:dyDescent="0.3">
      <c r="A4" s="68" t="s">
        <v>271</v>
      </c>
      <c r="B4" s="68"/>
      <c r="C4" s="67"/>
      <c r="D4" s="67"/>
      <c r="E4" s="96"/>
      <c r="L4" s="21"/>
    </row>
    <row r="5" spans="1:12" s="2" customFormat="1" x14ac:dyDescent="0.3">
      <c r="A5" s="105"/>
      <c r="B5" s="99" t="s">
        <v>547</v>
      </c>
      <c r="C5" s="48"/>
      <c r="D5" s="48"/>
      <c r="E5" s="96"/>
    </row>
    <row r="6" spans="1:12" s="2" customFormat="1" x14ac:dyDescent="0.3">
      <c r="A6" s="68"/>
      <c r="B6" s="68"/>
      <c r="C6" s="67"/>
      <c r="D6" s="67"/>
      <c r="E6" s="96"/>
    </row>
    <row r="7" spans="1:12" s="6" customFormat="1" x14ac:dyDescent="0.3">
      <c r="A7" s="353"/>
      <c r="B7" s="353"/>
      <c r="C7" s="69"/>
      <c r="D7" s="69"/>
      <c r="E7" s="139"/>
    </row>
    <row r="8" spans="1:12" s="6" customFormat="1" ht="30" x14ac:dyDescent="0.3">
      <c r="A8" s="95" t="s">
        <v>63</v>
      </c>
      <c r="B8" s="70" t="s">
        <v>11</v>
      </c>
      <c r="C8" s="70" t="s">
        <v>10</v>
      </c>
      <c r="D8" s="70" t="s">
        <v>9</v>
      </c>
      <c r="E8" s="139"/>
    </row>
    <row r="9" spans="1:12" s="9" customFormat="1" ht="18" x14ac:dyDescent="0.2">
      <c r="A9" s="13">
        <v>1</v>
      </c>
      <c r="B9" s="13" t="s">
        <v>56</v>
      </c>
      <c r="C9" s="387">
        <f>SUM(C10,C13,C53,C56,C57,C58,C75)</f>
        <v>918574</v>
      </c>
      <c r="D9" s="387">
        <f>SUM(D10,D13,D53,D56,D57,D58,D64,D71,D72)</f>
        <v>860249</v>
      </c>
      <c r="E9" s="140"/>
    </row>
    <row r="10" spans="1:12" s="9" customFormat="1" ht="18" x14ac:dyDescent="0.2">
      <c r="A10" s="14">
        <v>1.1000000000000001</v>
      </c>
      <c r="B10" s="14" t="s">
        <v>57</v>
      </c>
      <c r="C10" s="70">
        <f>SUM(C11:C12)</f>
        <v>415281</v>
      </c>
      <c r="D10" s="70">
        <f>SUM(D11:D12)</f>
        <v>356956</v>
      </c>
      <c r="E10" s="140"/>
    </row>
    <row r="11" spans="1:12" s="9" customFormat="1" ht="16.5" customHeight="1" x14ac:dyDescent="0.2">
      <c r="A11" s="16" t="s">
        <v>29</v>
      </c>
      <c r="B11" s="16" t="s">
        <v>58</v>
      </c>
      <c r="C11" s="4">
        <v>121150</v>
      </c>
      <c r="D11" s="233">
        <v>121150</v>
      </c>
      <c r="E11" s="140"/>
    </row>
    <row r="12" spans="1:12" ht="16.5" customHeight="1" x14ac:dyDescent="0.3">
      <c r="A12" s="16" t="s">
        <v>30</v>
      </c>
      <c r="B12" s="16" t="s">
        <v>703</v>
      </c>
      <c r="C12" s="4">
        <v>294131</v>
      </c>
      <c r="D12" s="233">
        <v>235806</v>
      </c>
      <c r="E12" s="138"/>
    </row>
    <row r="13" spans="1:12" x14ac:dyDescent="0.3">
      <c r="A13" s="14">
        <v>1.2</v>
      </c>
      <c r="B13" s="14" t="s">
        <v>59</v>
      </c>
      <c r="C13" s="70">
        <f>SUM(C14,C17,C29:C32,C35,C36,C43,C44,C45,C46,C47,C51,C52)</f>
        <v>336448</v>
      </c>
      <c r="D13" s="70">
        <f>SUM(D14,D17,D29:D32,D35,D36,D43,D44,D45,D46,D47,D51,D52)</f>
        <v>336448</v>
      </c>
      <c r="E13" s="138"/>
    </row>
    <row r="14" spans="1:12" x14ac:dyDescent="0.3">
      <c r="A14" s="16" t="s">
        <v>31</v>
      </c>
      <c r="B14" s="16" t="s">
        <v>1</v>
      </c>
      <c r="C14" s="388">
        <f>SUM(C15:C16)</f>
        <v>150660</v>
      </c>
      <c r="D14" s="388">
        <f>SUM(D15:D16)</f>
        <v>150660</v>
      </c>
      <c r="E14" s="138"/>
    </row>
    <row r="15" spans="1:12" ht="17.25" customHeight="1" x14ac:dyDescent="0.3">
      <c r="A15" s="17" t="s">
        <v>97</v>
      </c>
      <c r="B15" s="17" t="s">
        <v>60</v>
      </c>
      <c r="C15" s="432">
        <v>76760</v>
      </c>
      <c r="D15" s="433">
        <v>76760</v>
      </c>
      <c r="E15" s="138"/>
    </row>
    <row r="16" spans="1:12" ht="17.25" customHeight="1" x14ac:dyDescent="0.3">
      <c r="A16" s="17" t="s">
        <v>98</v>
      </c>
      <c r="B16" s="17" t="s">
        <v>61</v>
      </c>
      <c r="C16" s="432">
        <v>73900</v>
      </c>
      <c r="D16" s="433">
        <v>73900</v>
      </c>
      <c r="E16" s="138"/>
    </row>
    <row r="17" spans="1:5" x14ac:dyDescent="0.3">
      <c r="A17" s="16" t="s">
        <v>32</v>
      </c>
      <c r="B17" s="16" t="s">
        <v>2</v>
      </c>
      <c r="C17" s="388">
        <v>6009</v>
      </c>
      <c r="D17" s="388">
        <f>SUM(D18:D23,D28)</f>
        <v>6009</v>
      </c>
      <c r="E17" s="138"/>
    </row>
    <row r="18" spans="1:5" ht="30" x14ac:dyDescent="0.3">
      <c r="A18" s="17" t="s">
        <v>12</v>
      </c>
      <c r="B18" s="17" t="s">
        <v>247</v>
      </c>
      <c r="C18" s="397">
        <v>1091</v>
      </c>
      <c r="D18" s="389">
        <v>1091</v>
      </c>
      <c r="E18" s="138"/>
    </row>
    <row r="19" spans="1:5" x14ac:dyDescent="0.3">
      <c r="A19" s="17" t="s">
        <v>13</v>
      </c>
      <c r="B19" s="17" t="s">
        <v>14</v>
      </c>
      <c r="C19" s="397"/>
      <c r="D19" s="390"/>
      <c r="E19" s="138"/>
    </row>
    <row r="20" spans="1:5" ht="30" x14ac:dyDescent="0.3">
      <c r="A20" s="17" t="s">
        <v>278</v>
      </c>
      <c r="B20" s="17" t="s">
        <v>22</v>
      </c>
      <c r="C20" s="397"/>
      <c r="D20" s="391"/>
      <c r="E20" s="138"/>
    </row>
    <row r="21" spans="1:5" x14ac:dyDescent="0.3">
      <c r="A21" s="17" t="s">
        <v>279</v>
      </c>
      <c r="B21" s="17" t="s">
        <v>15</v>
      </c>
      <c r="C21" s="397">
        <v>1200</v>
      </c>
      <c r="D21" s="391">
        <v>1200</v>
      </c>
      <c r="E21" s="138"/>
    </row>
    <row r="22" spans="1:5" x14ac:dyDescent="0.3">
      <c r="A22" s="17" t="s">
        <v>280</v>
      </c>
      <c r="B22" s="17" t="s">
        <v>16</v>
      </c>
      <c r="C22" s="397"/>
      <c r="D22" s="391"/>
      <c r="E22" s="138"/>
    </row>
    <row r="23" spans="1:5" x14ac:dyDescent="0.3">
      <c r="A23" s="17" t="s">
        <v>281</v>
      </c>
      <c r="B23" s="17" t="s">
        <v>17</v>
      </c>
      <c r="C23" s="434">
        <v>3718</v>
      </c>
      <c r="D23" s="434">
        <f>SUM(D24:D27)</f>
        <v>3718</v>
      </c>
      <c r="E23" s="138"/>
    </row>
    <row r="24" spans="1:5" ht="16.5" customHeight="1" x14ac:dyDescent="0.3">
      <c r="A24" s="18" t="s">
        <v>282</v>
      </c>
      <c r="B24" s="18" t="s">
        <v>18</v>
      </c>
      <c r="C24" s="397">
        <v>2630</v>
      </c>
      <c r="D24" s="391">
        <v>2630</v>
      </c>
      <c r="E24" s="138"/>
    </row>
    <row r="25" spans="1:5" ht="16.5" customHeight="1" x14ac:dyDescent="0.3">
      <c r="A25" s="18" t="s">
        <v>283</v>
      </c>
      <c r="B25" s="18" t="s">
        <v>19</v>
      </c>
      <c r="C25" s="397">
        <v>928</v>
      </c>
      <c r="D25" s="391">
        <v>928</v>
      </c>
      <c r="E25" s="138"/>
    </row>
    <row r="26" spans="1:5" ht="16.5" customHeight="1" x14ac:dyDescent="0.3">
      <c r="A26" s="18" t="s">
        <v>284</v>
      </c>
      <c r="B26" s="18" t="s">
        <v>20</v>
      </c>
      <c r="C26" s="397"/>
      <c r="D26" s="391"/>
      <c r="E26" s="138"/>
    </row>
    <row r="27" spans="1:5" ht="16.5" customHeight="1" x14ac:dyDescent="0.3">
      <c r="A27" s="18" t="s">
        <v>285</v>
      </c>
      <c r="B27" s="18" t="s">
        <v>552</v>
      </c>
      <c r="C27" s="397">
        <v>160</v>
      </c>
      <c r="D27" s="392">
        <v>160</v>
      </c>
      <c r="E27" s="138"/>
    </row>
    <row r="28" spans="1:5" x14ac:dyDescent="0.3">
      <c r="A28" s="17" t="s">
        <v>286</v>
      </c>
      <c r="B28" s="17" t="s">
        <v>21</v>
      </c>
      <c r="C28" s="397"/>
      <c r="D28" s="392"/>
      <c r="E28" s="138"/>
    </row>
    <row r="29" spans="1:5" x14ac:dyDescent="0.3">
      <c r="A29" s="16" t="s">
        <v>33</v>
      </c>
      <c r="B29" s="16" t="s">
        <v>3</v>
      </c>
      <c r="C29" s="4"/>
      <c r="D29" s="233"/>
      <c r="E29" s="138"/>
    </row>
    <row r="30" spans="1:5" x14ac:dyDescent="0.3">
      <c r="A30" s="16" t="s">
        <v>34</v>
      </c>
      <c r="B30" s="16" t="s">
        <v>4</v>
      </c>
      <c r="C30" s="4">
        <v>749</v>
      </c>
      <c r="D30" s="233">
        <v>749</v>
      </c>
      <c r="E30" s="138"/>
    </row>
    <row r="31" spans="1:5" x14ac:dyDescent="0.3">
      <c r="A31" s="16" t="s">
        <v>35</v>
      </c>
      <c r="B31" s="16" t="s">
        <v>5</v>
      </c>
      <c r="C31" s="4"/>
      <c r="D31" s="233"/>
      <c r="E31" s="138"/>
    </row>
    <row r="32" spans="1:5" x14ac:dyDescent="0.3">
      <c r="A32" s="16" t="s">
        <v>36</v>
      </c>
      <c r="B32" s="16" t="s">
        <v>62</v>
      </c>
      <c r="C32" s="388">
        <f>SUM(C33:C34)</f>
        <v>28000</v>
      </c>
      <c r="D32" s="388">
        <f>SUM(D33:D34)</f>
        <v>28000</v>
      </c>
      <c r="E32" s="138"/>
    </row>
    <row r="33" spans="1:5" x14ac:dyDescent="0.3">
      <c r="A33" s="17" t="s">
        <v>287</v>
      </c>
      <c r="B33" s="17" t="s">
        <v>55</v>
      </c>
      <c r="C33" s="4">
        <v>28000</v>
      </c>
      <c r="D33" s="233">
        <v>28000</v>
      </c>
      <c r="E33" s="138"/>
    </row>
    <row r="34" spans="1:5" x14ac:dyDescent="0.3">
      <c r="A34" s="17" t="s">
        <v>288</v>
      </c>
      <c r="B34" s="17" t="s">
        <v>54</v>
      </c>
      <c r="C34" s="4"/>
      <c r="D34" s="233"/>
      <c r="E34" s="138"/>
    </row>
    <row r="35" spans="1:5" x14ac:dyDescent="0.3">
      <c r="A35" s="16" t="s">
        <v>37</v>
      </c>
      <c r="B35" s="16" t="s">
        <v>48</v>
      </c>
      <c r="C35" s="4">
        <v>2464</v>
      </c>
      <c r="D35" s="233">
        <v>2464</v>
      </c>
      <c r="E35" s="138"/>
    </row>
    <row r="36" spans="1:5" x14ac:dyDescent="0.3">
      <c r="A36" s="16" t="s">
        <v>38</v>
      </c>
      <c r="B36" s="16" t="s">
        <v>355</v>
      </c>
      <c r="C36" s="388">
        <v>82421</v>
      </c>
      <c r="D36" s="388">
        <f>SUM(D37:D42)</f>
        <v>82421</v>
      </c>
      <c r="E36" s="138"/>
    </row>
    <row r="37" spans="1:5" x14ac:dyDescent="0.3">
      <c r="A37" s="17" t="s">
        <v>352</v>
      </c>
      <c r="B37" s="17" t="s">
        <v>356</v>
      </c>
      <c r="C37" s="4">
        <v>2500</v>
      </c>
      <c r="D37" s="4">
        <v>2500</v>
      </c>
      <c r="E37" s="138"/>
    </row>
    <row r="38" spans="1:5" x14ac:dyDescent="0.3">
      <c r="A38" s="17" t="s">
        <v>353</v>
      </c>
      <c r="B38" s="17" t="s">
        <v>357</v>
      </c>
      <c r="C38" s="4">
        <v>77721</v>
      </c>
      <c r="D38" s="4">
        <v>77721</v>
      </c>
      <c r="E38" s="138"/>
    </row>
    <row r="39" spans="1:5" x14ac:dyDescent="0.3">
      <c r="A39" s="17" t="s">
        <v>354</v>
      </c>
      <c r="B39" s="17" t="s">
        <v>360</v>
      </c>
      <c r="C39" s="4">
        <v>600</v>
      </c>
      <c r="D39" s="233">
        <v>600</v>
      </c>
      <c r="E39" s="138"/>
    </row>
    <row r="40" spans="1:5" x14ac:dyDescent="0.3">
      <c r="A40" s="17" t="s">
        <v>359</v>
      </c>
      <c r="B40" s="17" t="s">
        <v>361</v>
      </c>
      <c r="C40" s="4"/>
      <c r="D40" s="233"/>
      <c r="E40" s="138"/>
    </row>
    <row r="41" spans="1:5" x14ac:dyDescent="0.3">
      <c r="A41" s="17" t="s">
        <v>362</v>
      </c>
      <c r="B41" s="17" t="s">
        <v>493</v>
      </c>
      <c r="C41" s="4"/>
      <c r="D41" s="233"/>
      <c r="E41" s="138"/>
    </row>
    <row r="42" spans="1:5" x14ac:dyDescent="0.3">
      <c r="A42" s="17" t="s">
        <v>494</v>
      </c>
      <c r="B42" s="17" t="s">
        <v>358</v>
      </c>
      <c r="C42" s="4">
        <v>1600</v>
      </c>
      <c r="D42" s="233">
        <v>1600</v>
      </c>
      <c r="E42" s="138"/>
    </row>
    <row r="43" spans="1:5" ht="30" x14ac:dyDescent="0.3">
      <c r="A43" s="16" t="s">
        <v>39</v>
      </c>
      <c r="B43" s="16" t="s">
        <v>27</v>
      </c>
      <c r="C43" s="4">
        <v>100</v>
      </c>
      <c r="D43" s="233">
        <v>100</v>
      </c>
      <c r="E43" s="138"/>
    </row>
    <row r="44" spans="1:5" x14ac:dyDescent="0.3">
      <c r="A44" s="16" t="s">
        <v>40</v>
      </c>
      <c r="B44" s="16" t="s">
        <v>23</v>
      </c>
      <c r="C44" s="4"/>
      <c r="D44" s="233"/>
      <c r="E44" s="138"/>
    </row>
    <row r="45" spans="1:5" x14ac:dyDescent="0.3">
      <c r="A45" s="16" t="s">
        <v>41</v>
      </c>
      <c r="B45" s="16" t="s">
        <v>24</v>
      </c>
      <c r="C45" s="4"/>
      <c r="D45" s="233"/>
      <c r="E45" s="138"/>
    </row>
    <row r="46" spans="1:5" x14ac:dyDescent="0.3">
      <c r="A46" s="16" t="s">
        <v>42</v>
      </c>
      <c r="B46" s="16" t="s">
        <v>25</v>
      </c>
      <c r="C46" s="4"/>
      <c r="D46" s="233"/>
      <c r="E46" s="138"/>
    </row>
    <row r="47" spans="1:5" x14ac:dyDescent="0.3">
      <c r="A47" s="16" t="s">
        <v>43</v>
      </c>
      <c r="B47" s="16" t="s">
        <v>293</v>
      </c>
      <c r="C47" s="388">
        <f>SUM(C48:C50)</f>
        <v>41795</v>
      </c>
      <c r="D47" s="388">
        <f>SUM(D48:D50)</f>
        <v>41795</v>
      </c>
      <c r="E47" s="138"/>
    </row>
    <row r="48" spans="1:5" x14ac:dyDescent="0.3">
      <c r="A48" s="86" t="s">
        <v>368</v>
      </c>
      <c r="B48" s="86" t="s">
        <v>371</v>
      </c>
      <c r="C48" s="4">
        <v>41795</v>
      </c>
      <c r="D48" s="233">
        <v>41795</v>
      </c>
      <c r="E48" s="138"/>
    </row>
    <row r="49" spans="1:5" x14ac:dyDescent="0.3">
      <c r="A49" s="86" t="s">
        <v>369</v>
      </c>
      <c r="B49" s="86" t="s">
        <v>370</v>
      </c>
      <c r="C49" s="4"/>
      <c r="D49" s="233"/>
      <c r="E49" s="138"/>
    </row>
    <row r="50" spans="1:5" x14ac:dyDescent="0.3">
      <c r="A50" s="86" t="s">
        <v>372</v>
      </c>
      <c r="B50" s="86" t="s">
        <v>373</v>
      </c>
      <c r="C50" s="4"/>
      <c r="D50" s="233"/>
      <c r="E50" s="138"/>
    </row>
    <row r="51" spans="1:5" ht="26.25" customHeight="1" x14ac:dyDescent="0.3">
      <c r="A51" s="16" t="s">
        <v>44</v>
      </c>
      <c r="B51" s="16" t="s">
        <v>28</v>
      </c>
      <c r="C51" s="4"/>
      <c r="D51" s="233"/>
      <c r="E51" s="138"/>
    </row>
    <row r="52" spans="1:5" x14ac:dyDescent="0.3">
      <c r="A52" s="16" t="s">
        <v>45</v>
      </c>
      <c r="B52" s="16" t="s">
        <v>6</v>
      </c>
      <c r="C52" s="4">
        <v>24250</v>
      </c>
      <c r="D52" s="233">
        <v>24250</v>
      </c>
      <c r="E52" s="138"/>
    </row>
    <row r="53" spans="1:5" ht="30" x14ac:dyDescent="0.3">
      <c r="A53" s="14">
        <v>1.3</v>
      </c>
      <c r="B53" s="76" t="s">
        <v>412</v>
      </c>
      <c r="C53" s="70">
        <f>SUM(C54:C55)</f>
        <v>2040</v>
      </c>
      <c r="D53" s="70">
        <f>SUM(D54:D55)</f>
        <v>2040</v>
      </c>
      <c r="E53" s="138"/>
    </row>
    <row r="54" spans="1:5" ht="30" x14ac:dyDescent="0.3">
      <c r="A54" s="16" t="s">
        <v>49</v>
      </c>
      <c r="B54" s="16" t="s">
        <v>47</v>
      </c>
      <c r="C54" s="4">
        <v>2040</v>
      </c>
      <c r="D54" s="233">
        <v>2040</v>
      </c>
      <c r="E54" s="138"/>
    </row>
    <row r="55" spans="1:5" x14ac:dyDescent="0.3">
      <c r="A55" s="16" t="s">
        <v>50</v>
      </c>
      <c r="B55" s="16" t="s">
        <v>46</v>
      </c>
      <c r="C55" s="4"/>
      <c r="D55" s="233"/>
      <c r="E55" s="138"/>
    </row>
    <row r="56" spans="1:5" x14ac:dyDescent="0.3">
      <c r="A56" s="14">
        <v>1.4</v>
      </c>
      <c r="B56" s="14" t="s">
        <v>414</v>
      </c>
      <c r="C56" s="4"/>
      <c r="D56" s="233"/>
      <c r="E56" s="138"/>
    </row>
    <row r="57" spans="1:5" x14ac:dyDescent="0.3">
      <c r="A57" s="14">
        <v>1.5</v>
      </c>
      <c r="B57" s="14" t="s">
        <v>7</v>
      </c>
      <c r="C57" s="397">
        <v>50</v>
      </c>
      <c r="D57" s="391">
        <v>50</v>
      </c>
      <c r="E57" s="138"/>
    </row>
    <row r="58" spans="1:5" x14ac:dyDescent="0.3">
      <c r="A58" s="14">
        <v>1.6</v>
      </c>
      <c r="B58" s="34" t="s">
        <v>8</v>
      </c>
      <c r="C58" s="70">
        <f>SUM(C59:C63)</f>
        <v>164755</v>
      </c>
      <c r="D58" s="70">
        <f>SUM(D59:D63)</f>
        <v>164755</v>
      </c>
      <c r="E58" s="138"/>
    </row>
    <row r="59" spans="1:5" x14ac:dyDescent="0.3">
      <c r="A59" s="16" t="s">
        <v>294</v>
      </c>
      <c r="B59" s="35" t="s">
        <v>51</v>
      </c>
      <c r="C59" s="397"/>
      <c r="D59" s="391"/>
      <c r="E59" s="138"/>
    </row>
    <row r="60" spans="1:5" ht="30" x14ac:dyDescent="0.3">
      <c r="A60" s="16" t="s">
        <v>295</v>
      </c>
      <c r="B60" s="35" t="s">
        <v>704</v>
      </c>
      <c r="C60" s="397">
        <v>85135</v>
      </c>
      <c r="D60" s="391">
        <v>85135</v>
      </c>
      <c r="E60" s="138"/>
    </row>
    <row r="61" spans="1:5" x14ac:dyDescent="0.3">
      <c r="A61" s="16" t="s">
        <v>296</v>
      </c>
      <c r="B61" s="35" t="s">
        <v>52</v>
      </c>
      <c r="C61" s="391"/>
      <c r="D61" s="391"/>
      <c r="E61" s="138"/>
    </row>
    <row r="62" spans="1:5" x14ac:dyDescent="0.3">
      <c r="A62" s="16" t="s">
        <v>297</v>
      </c>
      <c r="B62" s="35" t="s">
        <v>26</v>
      </c>
      <c r="C62" s="397">
        <v>79620</v>
      </c>
      <c r="D62" s="391">
        <v>79620</v>
      </c>
      <c r="E62" s="138"/>
    </row>
    <row r="63" spans="1:5" x14ac:dyDescent="0.3">
      <c r="A63" s="16" t="s">
        <v>334</v>
      </c>
      <c r="B63" s="207" t="s">
        <v>335</v>
      </c>
      <c r="C63" s="397"/>
      <c r="D63" s="435"/>
      <c r="E63" s="138"/>
    </row>
    <row r="64" spans="1:5" x14ac:dyDescent="0.3">
      <c r="A64" s="13">
        <v>2</v>
      </c>
      <c r="B64" s="36" t="s">
        <v>105</v>
      </c>
      <c r="C64" s="436"/>
      <c r="D64" s="437">
        <f>SUM(D65:D70)</f>
        <v>0</v>
      </c>
      <c r="E64" s="138"/>
    </row>
    <row r="65" spans="1:5" x14ac:dyDescent="0.3">
      <c r="A65" s="15">
        <v>2.1</v>
      </c>
      <c r="B65" s="37" t="s">
        <v>99</v>
      </c>
      <c r="C65" s="436"/>
      <c r="D65" s="438"/>
      <c r="E65" s="138"/>
    </row>
    <row r="66" spans="1:5" x14ac:dyDescent="0.3">
      <c r="A66" s="15">
        <v>2.2000000000000002</v>
      </c>
      <c r="B66" s="37" t="s">
        <v>103</v>
      </c>
      <c r="C66" s="439"/>
      <c r="D66" s="440"/>
      <c r="E66" s="138"/>
    </row>
    <row r="67" spans="1:5" x14ac:dyDescent="0.3">
      <c r="A67" s="15">
        <v>2.2999999999999998</v>
      </c>
      <c r="B67" s="37" t="s">
        <v>102</v>
      </c>
      <c r="C67" s="439"/>
      <c r="D67" s="440"/>
      <c r="E67" s="138"/>
    </row>
    <row r="68" spans="1:5" x14ac:dyDescent="0.3">
      <c r="A68" s="15">
        <v>2.4</v>
      </c>
      <c r="B68" s="37" t="s">
        <v>104</v>
      </c>
      <c r="C68" s="439"/>
      <c r="D68" s="440"/>
      <c r="E68" s="138"/>
    </row>
    <row r="69" spans="1:5" x14ac:dyDescent="0.3">
      <c r="A69" s="15">
        <v>2.5</v>
      </c>
      <c r="B69" s="37" t="s">
        <v>100</v>
      </c>
      <c r="C69" s="439"/>
      <c r="D69" s="440"/>
      <c r="E69" s="138"/>
    </row>
    <row r="70" spans="1:5" x14ac:dyDescent="0.3">
      <c r="A70" s="15">
        <v>2.6</v>
      </c>
      <c r="B70" s="37" t="s">
        <v>101</v>
      </c>
      <c r="C70" s="439"/>
      <c r="D70" s="440"/>
      <c r="E70" s="138"/>
    </row>
    <row r="71" spans="1:5" s="2" customFormat="1" x14ac:dyDescent="0.3">
      <c r="A71" s="13">
        <v>3</v>
      </c>
      <c r="B71" s="270" t="s">
        <v>448</v>
      </c>
      <c r="C71" s="441"/>
      <c r="D71" s="442"/>
      <c r="E71" s="94"/>
    </row>
    <row r="72" spans="1:5" s="2" customFormat="1" x14ac:dyDescent="0.3">
      <c r="A72" s="13">
        <v>4</v>
      </c>
      <c r="B72" s="13" t="s">
        <v>249</v>
      </c>
      <c r="C72" s="441">
        <f>SUM(C73:C74)</f>
        <v>0</v>
      </c>
      <c r="D72" s="394">
        <f>SUM(D73:D74)</f>
        <v>0</v>
      </c>
      <c r="E72" s="94"/>
    </row>
    <row r="73" spans="1:5" s="2" customFormat="1" x14ac:dyDescent="0.3">
      <c r="A73" s="15">
        <v>4.0999999999999996</v>
      </c>
      <c r="B73" s="15" t="s">
        <v>250</v>
      </c>
      <c r="C73" s="396"/>
      <c r="D73" s="396"/>
      <c r="E73" s="94"/>
    </row>
    <row r="74" spans="1:5" s="2" customFormat="1" x14ac:dyDescent="0.3">
      <c r="A74" s="15">
        <v>4.2</v>
      </c>
      <c r="B74" s="15" t="s">
        <v>251</v>
      </c>
      <c r="C74" s="396"/>
      <c r="D74" s="396"/>
      <c r="E74" s="94"/>
    </row>
    <row r="75" spans="1:5" s="2" customFormat="1" x14ac:dyDescent="0.3">
      <c r="A75" s="13">
        <v>5</v>
      </c>
      <c r="B75" s="268" t="s">
        <v>276</v>
      </c>
      <c r="C75" s="396"/>
      <c r="D75" s="394"/>
      <c r="E75" s="94"/>
    </row>
    <row r="76" spans="1:5" s="2" customFormat="1" x14ac:dyDescent="0.3">
      <c r="A76" s="363"/>
      <c r="B76" s="363"/>
      <c r="C76" s="12"/>
      <c r="D76" s="12"/>
      <c r="E76" s="94"/>
    </row>
    <row r="77" spans="1:5" s="2" customFormat="1" x14ac:dyDescent="0.3">
      <c r="A77" s="474" t="s">
        <v>495</v>
      </c>
      <c r="B77" s="474"/>
      <c r="C77" s="474"/>
      <c r="D77" s="474"/>
      <c r="E77" s="94"/>
    </row>
    <row r="78" spans="1:5" s="2" customFormat="1" x14ac:dyDescent="0.3">
      <c r="A78" s="363"/>
      <c r="B78" s="363"/>
      <c r="C78" s="12"/>
      <c r="D78" s="12"/>
      <c r="E78" s="94"/>
    </row>
    <row r="79" spans="1:5" s="22" customFormat="1" ht="12.75" x14ac:dyDescent="0.2"/>
    <row r="80" spans="1:5" s="2" customFormat="1" x14ac:dyDescent="0.3">
      <c r="A80" s="60" t="s">
        <v>106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33" t="s">
        <v>496</v>
      </c>
      <c r="D83" s="12"/>
      <c r="E83"/>
      <c r="F83"/>
      <c r="G83"/>
      <c r="H83"/>
      <c r="I83"/>
    </row>
    <row r="84" spans="1:9" s="2" customFormat="1" x14ac:dyDescent="0.3">
      <c r="A84"/>
      <c r="B84" s="482" t="s">
        <v>497</v>
      </c>
      <c r="C84" s="482"/>
      <c r="D84" s="482"/>
      <c r="E84"/>
      <c r="F84"/>
      <c r="G84"/>
      <c r="H84"/>
      <c r="I84"/>
    </row>
    <row r="85" spans="1:9" customFormat="1" ht="12.75" x14ac:dyDescent="0.2">
      <c r="B85" s="56" t="s">
        <v>498</v>
      </c>
    </row>
    <row r="86" spans="1:9" s="2" customFormat="1" x14ac:dyDescent="0.3">
      <c r="A86" s="11"/>
      <c r="B86" s="482" t="s">
        <v>499</v>
      </c>
      <c r="C86" s="482"/>
      <c r="D86" s="482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I21" sqref="I21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5" t="s">
        <v>331</v>
      </c>
      <c r="B1" s="68"/>
      <c r="C1" s="471" t="s">
        <v>108</v>
      </c>
      <c r="D1" s="471"/>
      <c r="E1" s="80"/>
    </row>
    <row r="2" spans="1:5" s="6" customFormat="1" x14ac:dyDescent="0.3">
      <c r="A2" s="65" t="s">
        <v>325</v>
      </c>
      <c r="B2" s="68"/>
      <c r="C2" s="469" t="s">
        <v>549</v>
      </c>
      <c r="D2" s="469"/>
      <c r="E2" s="80"/>
    </row>
    <row r="3" spans="1:5" s="6" customFormat="1" x14ac:dyDescent="0.3">
      <c r="A3" s="67" t="s">
        <v>139</v>
      </c>
      <c r="B3" s="65"/>
      <c r="C3" s="150"/>
      <c r="D3" s="150"/>
      <c r="E3" s="80"/>
    </row>
    <row r="4" spans="1:5" s="6" customFormat="1" x14ac:dyDescent="0.3">
      <c r="A4" s="67"/>
      <c r="B4" s="67"/>
      <c r="C4" s="150"/>
      <c r="D4" s="150"/>
      <c r="E4" s="80"/>
    </row>
    <row r="5" spans="1:5" x14ac:dyDescent="0.3">
      <c r="A5" s="68" t="str">
        <f>'ფორმა N2'!A4</f>
        <v>ანგარიშვალდებული პირის დასახელება:</v>
      </c>
      <c r="B5" s="68"/>
      <c r="C5" s="67"/>
      <c r="D5" s="67"/>
      <c r="E5" s="81"/>
    </row>
    <row r="6" spans="1:5" x14ac:dyDescent="0.3">
      <c r="A6" s="71"/>
      <c r="B6" s="71" t="s">
        <v>705</v>
      </c>
      <c r="C6" s="72"/>
      <c r="D6" s="72"/>
      <c r="E6" s="81"/>
    </row>
    <row r="7" spans="1:5" x14ac:dyDescent="0.3">
      <c r="A7" s="68"/>
      <c r="B7" s="68"/>
      <c r="C7" s="67"/>
      <c r="D7" s="67"/>
      <c r="E7" s="81"/>
    </row>
    <row r="8" spans="1:5" s="6" customFormat="1" x14ac:dyDescent="0.3">
      <c r="A8" s="149"/>
      <c r="B8" s="149"/>
      <c r="C8" s="69"/>
      <c r="D8" s="69"/>
      <c r="E8" s="80"/>
    </row>
    <row r="9" spans="1:5" s="6" customFormat="1" ht="30" x14ac:dyDescent="0.3">
      <c r="A9" s="78" t="s">
        <v>63</v>
      </c>
      <c r="B9" s="78" t="s">
        <v>330</v>
      </c>
      <c r="C9" s="70" t="s">
        <v>10</v>
      </c>
      <c r="D9" s="70" t="s">
        <v>9</v>
      </c>
      <c r="E9" s="80"/>
    </row>
    <row r="10" spans="1:5" s="9" customFormat="1" ht="18" x14ac:dyDescent="0.2">
      <c r="A10" s="87" t="s">
        <v>326</v>
      </c>
      <c r="B10" s="87" t="s">
        <v>706</v>
      </c>
      <c r="C10" s="4">
        <v>100</v>
      </c>
      <c r="D10" s="4">
        <v>100</v>
      </c>
      <c r="E10" s="82"/>
    </row>
    <row r="11" spans="1:5" s="10" customFormat="1" x14ac:dyDescent="0.2">
      <c r="A11" s="87" t="s">
        <v>327</v>
      </c>
      <c r="B11" s="87" t="s">
        <v>707</v>
      </c>
      <c r="C11" s="4">
        <v>550</v>
      </c>
      <c r="D11" s="4">
        <v>550</v>
      </c>
      <c r="E11" s="83"/>
    </row>
    <row r="12" spans="1:5" s="10" customFormat="1" x14ac:dyDescent="0.2">
      <c r="A12" s="76" t="s">
        <v>275</v>
      </c>
      <c r="B12" s="76" t="s">
        <v>555</v>
      </c>
      <c r="C12" s="4">
        <v>60</v>
      </c>
      <c r="D12" s="4">
        <v>60</v>
      </c>
      <c r="E12" s="83"/>
    </row>
    <row r="13" spans="1:5" s="10" customFormat="1" x14ac:dyDescent="0.2">
      <c r="A13" s="76" t="s">
        <v>275</v>
      </c>
      <c r="B13" s="76" t="s">
        <v>708</v>
      </c>
      <c r="C13" s="4">
        <v>245</v>
      </c>
      <c r="D13" s="4">
        <v>245</v>
      </c>
      <c r="E13" s="83"/>
    </row>
    <row r="14" spans="1:5" s="10" customFormat="1" x14ac:dyDescent="0.2">
      <c r="A14" s="76" t="s">
        <v>275</v>
      </c>
      <c r="B14" s="76" t="s">
        <v>709</v>
      </c>
      <c r="C14" s="4">
        <v>1950</v>
      </c>
      <c r="D14" s="4">
        <v>1950</v>
      </c>
      <c r="E14" s="83"/>
    </row>
    <row r="15" spans="1:5" s="10" customFormat="1" x14ac:dyDescent="0.2">
      <c r="A15" s="76" t="s">
        <v>275</v>
      </c>
      <c r="B15" s="76" t="s">
        <v>710</v>
      </c>
      <c r="C15" s="4">
        <v>1680</v>
      </c>
      <c r="D15" s="4">
        <v>1680</v>
      </c>
      <c r="E15" s="83"/>
    </row>
    <row r="16" spans="1:5" s="10" customFormat="1" x14ac:dyDescent="0.2">
      <c r="A16" s="76" t="s">
        <v>275</v>
      </c>
      <c r="B16" s="76" t="s">
        <v>712</v>
      </c>
      <c r="C16" s="4">
        <v>0</v>
      </c>
      <c r="D16" s="4">
        <v>0</v>
      </c>
      <c r="E16" s="83"/>
    </row>
    <row r="17" spans="1:5" s="10" customFormat="1" ht="17.25" customHeight="1" x14ac:dyDescent="0.2">
      <c r="A17" s="87" t="s">
        <v>328</v>
      </c>
      <c r="B17" s="76" t="s">
        <v>711</v>
      </c>
      <c r="C17" s="4">
        <v>75035</v>
      </c>
      <c r="D17" s="4">
        <v>75035</v>
      </c>
      <c r="E17" s="83"/>
    </row>
    <row r="18" spans="1:5" s="10" customFormat="1" ht="18" customHeight="1" x14ac:dyDescent="0.2">
      <c r="A18" s="87" t="s">
        <v>329</v>
      </c>
      <c r="B18" s="76"/>
      <c r="C18" s="4"/>
      <c r="D18" s="4"/>
      <c r="E18" s="83"/>
    </row>
    <row r="19" spans="1:5" s="10" customFormat="1" x14ac:dyDescent="0.2">
      <c r="A19" s="76" t="s">
        <v>275</v>
      </c>
      <c r="B19" s="76"/>
      <c r="C19" s="4"/>
      <c r="D19" s="4"/>
      <c r="E19" s="83"/>
    </row>
    <row r="20" spans="1:5" s="10" customFormat="1" x14ac:dyDescent="0.2">
      <c r="A20" s="76" t="s">
        <v>275</v>
      </c>
      <c r="B20" s="76"/>
      <c r="C20" s="4"/>
      <c r="D20" s="4"/>
      <c r="E20" s="83"/>
    </row>
    <row r="21" spans="1:5" s="10" customFormat="1" x14ac:dyDescent="0.2">
      <c r="A21" s="76" t="s">
        <v>275</v>
      </c>
      <c r="B21" s="76"/>
      <c r="C21" s="4"/>
      <c r="D21" s="4"/>
      <c r="E21" s="83"/>
    </row>
    <row r="22" spans="1:5" s="10" customFormat="1" x14ac:dyDescent="0.2">
      <c r="A22" s="76" t="s">
        <v>275</v>
      </c>
      <c r="B22" s="76"/>
      <c r="C22" s="4"/>
      <c r="D22" s="4"/>
      <c r="E22" s="83"/>
    </row>
    <row r="23" spans="1:5" s="10" customFormat="1" x14ac:dyDescent="0.2">
      <c r="A23" s="76" t="s">
        <v>275</v>
      </c>
      <c r="B23" s="76"/>
      <c r="C23" s="4"/>
      <c r="D23" s="4"/>
      <c r="E23" s="83"/>
    </row>
    <row r="24" spans="1:5" s="3" customFormat="1" x14ac:dyDescent="0.2">
      <c r="A24" s="77"/>
      <c r="B24" s="77"/>
      <c r="C24" s="4"/>
      <c r="D24" s="4"/>
      <c r="E24" s="84"/>
    </row>
    <row r="25" spans="1:5" x14ac:dyDescent="0.3">
      <c r="A25" s="88"/>
      <c r="B25" s="88" t="s">
        <v>332</v>
      </c>
      <c r="C25" s="75">
        <f>SUM(C10:C24)</f>
        <v>79620</v>
      </c>
      <c r="D25" s="75">
        <f>SUM(D10:D24)</f>
        <v>79620</v>
      </c>
      <c r="E25" s="85"/>
    </row>
    <row r="26" spans="1:5" x14ac:dyDescent="0.3">
      <c r="A26" s="33"/>
      <c r="B26" s="33"/>
    </row>
    <row r="27" spans="1:5" x14ac:dyDescent="0.3">
      <c r="A27" s="2" t="s">
        <v>432</v>
      </c>
      <c r="E27" s="5"/>
    </row>
    <row r="28" spans="1:5" x14ac:dyDescent="0.3">
      <c r="A28" s="2" t="s">
        <v>416</v>
      </c>
    </row>
    <row r="29" spans="1:5" x14ac:dyDescent="0.3">
      <c r="A29" s="206" t="s">
        <v>417</v>
      </c>
    </row>
    <row r="30" spans="1:5" x14ac:dyDescent="0.3">
      <c r="A30" s="206"/>
    </row>
    <row r="31" spans="1:5" x14ac:dyDescent="0.3">
      <c r="A31" s="206" t="s">
        <v>349</v>
      </c>
    </row>
    <row r="32" spans="1:5" s="22" customFormat="1" ht="12.75" x14ac:dyDescent="0.2"/>
    <row r="33" spans="1:9" x14ac:dyDescent="0.3">
      <c r="A33" s="60" t="s">
        <v>106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0"/>
      <c r="B36" s="60" t="s">
        <v>268</v>
      </c>
      <c r="D36" s="12"/>
      <c r="E36"/>
      <c r="F36"/>
      <c r="G36"/>
      <c r="H36"/>
      <c r="I36"/>
    </row>
    <row r="37" spans="1:9" x14ac:dyDescent="0.3">
      <c r="B37" s="2" t="s">
        <v>267</v>
      </c>
      <c r="D37" s="12"/>
      <c r="E37"/>
      <c r="F37"/>
      <c r="G37"/>
      <c r="H37"/>
      <c r="I37"/>
    </row>
    <row r="38" spans="1:9" customFormat="1" ht="12.75" x14ac:dyDescent="0.2">
      <c r="A38" s="56"/>
      <c r="B38" s="56" t="s">
        <v>138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3"/>
  <sheetViews>
    <sheetView view="pageBreakPreview" topLeftCell="A58" zoomScale="80" zoomScaleSheetLayoutView="80" workbookViewId="0">
      <selection activeCell="C88" sqref="C88"/>
    </sheetView>
  </sheetViews>
  <sheetFormatPr defaultRowHeight="12.75" x14ac:dyDescent="0.2"/>
  <cols>
    <col min="1" max="1" width="5.42578125" style="175" customWidth="1"/>
    <col min="2" max="2" width="20.85546875" style="175" customWidth="1"/>
    <col min="3" max="3" width="26" style="175" customWidth="1"/>
    <col min="4" max="4" width="17" style="175" customWidth="1"/>
    <col min="5" max="5" width="4.5703125" style="175" customWidth="1"/>
    <col min="6" max="6" width="14.7109375" style="175" customWidth="1"/>
    <col min="7" max="7" width="15.5703125" style="175" customWidth="1"/>
    <col min="8" max="8" width="14.7109375" style="175" customWidth="1"/>
    <col min="9" max="9" width="12.85546875" style="175" customWidth="1"/>
    <col min="10" max="10" width="0" style="175" hidden="1" customWidth="1"/>
    <col min="11" max="16384" width="9.140625" style="175"/>
  </cols>
  <sheetData>
    <row r="1" spans="1:10" ht="15" x14ac:dyDescent="0.3">
      <c r="A1" s="65" t="s">
        <v>472</v>
      </c>
      <c r="B1" s="65"/>
      <c r="C1" s="68"/>
      <c r="D1" s="68"/>
      <c r="E1" s="68"/>
      <c r="F1" s="68"/>
      <c r="G1" s="275"/>
      <c r="H1" s="275"/>
      <c r="I1" s="471" t="s">
        <v>108</v>
      </c>
      <c r="J1" s="471"/>
    </row>
    <row r="2" spans="1:10" ht="15" x14ac:dyDescent="0.3">
      <c r="A2" s="67" t="s">
        <v>139</v>
      </c>
      <c r="B2" s="65"/>
      <c r="C2" s="68"/>
      <c r="D2" s="68"/>
      <c r="E2" s="68"/>
      <c r="F2" s="68"/>
      <c r="G2" s="275"/>
      <c r="H2" s="275"/>
      <c r="I2" s="469" t="s">
        <v>549</v>
      </c>
      <c r="J2" s="469"/>
    </row>
    <row r="3" spans="1:10" ht="5.25" customHeight="1" x14ac:dyDescent="0.3">
      <c r="A3" s="67"/>
      <c r="B3" s="67"/>
      <c r="C3" s="65"/>
      <c r="D3" s="65"/>
      <c r="E3" s="65"/>
      <c r="F3" s="65"/>
      <c r="G3" s="275"/>
      <c r="H3" s="275"/>
      <c r="I3" s="275"/>
    </row>
    <row r="4" spans="1:10" ht="15" x14ac:dyDescent="0.3">
      <c r="A4" s="68" t="s">
        <v>271</v>
      </c>
      <c r="B4" s="68"/>
      <c r="C4" s="68"/>
      <c r="D4" s="68"/>
      <c r="E4" s="68"/>
      <c r="F4" s="68"/>
      <c r="G4" s="67"/>
      <c r="H4" s="67"/>
      <c r="I4" s="67"/>
    </row>
    <row r="5" spans="1:10" ht="15" x14ac:dyDescent="0.3">
      <c r="A5" s="71"/>
      <c r="B5" s="71"/>
      <c r="C5" s="71" t="s">
        <v>547</v>
      </c>
      <c r="D5" s="71"/>
      <c r="E5" s="71"/>
      <c r="F5" s="71"/>
      <c r="G5" s="72"/>
      <c r="H5" s="72"/>
      <c r="I5" s="72"/>
    </row>
    <row r="6" spans="1:10" ht="6.75" customHeight="1" x14ac:dyDescent="0.3">
      <c r="A6" s="68"/>
      <c r="B6" s="68"/>
      <c r="C6" s="68"/>
      <c r="D6" s="68"/>
      <c r="E6" s="68"/>
      <c r="F6" s="68"/>
      <c r="G6" s="67"/>
      <c r="H6" s="67"/>
      <c r="I6" s="67"/>
    </row>
    <row r="7" spans="1:10" ht="6.75" customHeight="1" x14ac:dyDescent="0.2">
      <c r="A7" s="274"/>
      <c r="B7" s="274"/>
      <c r="C7" s="274"/>
      <c r="D7" s="274"/>
      <c r="E7" s="274"/>
      <c r="F7" s="274"/>
      <c r="G7" s="69"/>
      <c r="H7" s="69"/>
      <c r="I7" s="69"/>
    </row>
    <row r="8" spans="1:10" ht="76.5" x14ac:dyDescent="0.2">
      <c r="A8" s="79" t="s">
        <v>63</v>
      </c>
      <c r="B8" s="79" t="s">
        <v>337</v>
      </c>
      <c r="C8" s="79" t="s">
        <v>338</v>
      </c>
      <c r="D8" s="79" t="s">
        <v>224</v>
      </c>
      <c r="E8" s="79" t="s">
        <v>342</v>
      </c>
      <c r="F8" s="79" t="s">
        <v>346</v>
      </c>
      <c r="G8" s="70" t="s">
        <v>10</v>
      </c>
      <c r="H8" s="70" t="s">
        <v>9</v>
      </c>
      <c r="I8" s="447" t="s">
        <v>393</v>
      </c>
      <c r="J8" s="221" t="s">
        <v>345</v>
      </c>
    </row>
    <row r="9" spans="1:10" ht="15" x14ac:dyDescent="0.25">
      <c r="A9" s="87">
        <v>1</v>
      </c>
      <c r="B9" s="87" t="s">
        <v>640</v>
      </c>
      <c r="C9" s="87" t="s">
        <v>561</v>
      </c>
      <c r="D9" s="87">
        <v>1006011079</v>
      </c>
      <c r="E9" s="87"/>
      <c r="F9" s="87" t="s">
        <v>345</v>
      </c>
      <c r="G9" s="409">
        <f>H9/80*100</f>
        <v>5500</v>
      </c>
      <c r="H9" s="409">
        <v>4400</v>
      </c>
      <c r="I9" s="398">
        <v>1100</v>
      </c>
      <c r="J9" s="221" t="s">
        <v>0</v>
      </c>
    </row>
    <row r="10" spans="1:10" ht="15" x14ac:dyDescent="0.25">
      <c r="A10" s="87">
        <v>2</v>
      </c>
      <c r="B10" s="87" t="s">
        <v>564</v>
      </c>
      <c r="C10" s="87" t="s">
        <v>565</v>
      </c>
      <c r="D10" s="87">
        <v>1024036647</v>
      </c>
      <c r="E10" s="87"/>
      <c r="F10" s="87" t="s">
        <v>345</v>
      </c>
      <c r="G10" s="409">
        <f t="shared" ref="G10:G73" si="0">H10/80*100</f>
        <v>6250</v>
      </c>
      <c r="H10" s="409">
        <v>5000</v>
      </c>
      <c r="I10" s="398">
        <v>1250</v>
      </c>
    </row>
    <row r="11" spans="1:10" ht="15" x14ac:dyDescent="0.25">
      <c r="A11" s="87">
        <v>3</v>
      </c>
      <c r="B11" s="406" t="s">
        <v>600</v>
      </c>
      <c r="C11" s="406" t="s">
        <v>601</v>
      </c>
      <c r="D11" s="406">
        <v>1006015862</v>
      </c>
      <c r="E11" s="76"/>
      <c r="F11" s="87" t="s">
        <v>345</v>
      </c>
      <c r="G11" s="409">
        <f t="shared" si="0"/>
        <v>5562.5</v>
      </c>
      <c r="H11" s="409">
        <v>4450</v>
      </c>
      <c r="I11" s="398">
        <v>1112.5</v>
      </c>
    </row>
    <row r="12" spans="1:10" ht="15" x14ac:dyDescent="0.25">
      <c r="A12" s="87">
        <v>4</v>
      </c>
      <c r="B12" s="406" t="s">
        <v>574</v>
      </c>
      <c r="C12" s="406" t="s">
        <v>575</v>
      </c>
      <c r="D12" s="406">
        <v>1008054765</v>
      </c>
      <c r="E12" s="76"/>
      <c r="F12" s="87" t="s">
        <v>345</v>
      </c>
      <c r="G12" s="409">
        <f t="shared" si="0"/>
        <v>4562.5</v>
      </c>
      <c r="H12" s="409">
        <v>3650</v>
      </c>
      <c r="I12" s="398">
        <v>912.5</v>
      </c>
    </row>
    <row r="13" spans="1:10" ht="15" x14ac:dyDescent="0.25">
      <c r="A13" s="87">
        <v>5</v>
      </c>
      <c r="B13" s="406" t="s">
        <v>588</v>
      </c>
      <c r="C13" s="406" t="s">
        <v>589</v>
      </c>
      <c r="D13" s="406">
        <v>12001050813</v>
      </c>
      <c r="E13" s="76"/>
      <c r="F13" s="87" t="s">
        <v>345</v>
      </c>
      <c r="G13" s="409">
        <f t="shared" si="0"/>
        <v>4937.5</v>
      </c>
      <c r="H13" s="409">
        <v>3950</v>
      </c>
      <c r="I13" s="398">
        <v>987.5</v>
      </c>
    </row>
    <row r="14" spans="1:10" ht="15" x14ac:dyDescent="0.25">
      <c r="A14" s="87">
        <v>6</v>
      </c>
      <c r="B14" s="406" t="s">
        <v>563</v>
      </c>
      <c r="C14" s="406" t="s">
        <v>562</v>
      </c>
      <c r="D14" s="406">
        <v>46001002506</v>
      </c>
      <c r="E14" s="76"/>
      <c r="F14" s="87" t="s">
        <v>345</v>
      </c>
      <c r="G14" s="409">
        <f t="shared" si="0"/>
        <v>187.5</v>
      </c>
      <c r="H14" s="409">
        <v>150</v>
      </c>
      <c r="I14" s="398">
        <v>37.5</v>
      </c>
    </row>
    <row r="15" spans="1:10" ht="15" x14ac:dyDescent="0.25">
      <c r="A15" s="87">
        <v>7</v>
      </c>
      <c r="B15" s="406" t="s">
        <v>568</v>
      </c>
      <c r="C15" s="406" t="s">
        <v>569</v>
      </c>
      <c r="D15" s="406">
        <v>1019016805</v>
      </c>
      <c r="E15" s="76"/>
      <c r="F15" s="87" t="s">
        <v>345</v>
      </c>
      <c r="G15" s="409">
        <f t="shared" si="0"/>
        <v>3125</v>
      </c>
      <c r="H15" s="409">
        <v>2500</v>
      </c>
      <c r="I15" s="398">
        <v>625</v>
      </c>
    </row>
    <row r="16" spans="1:10" ht="15" x14ac:dyDescent="0.25">
      <c r="A16" s="87">
        <v>8</v>
      </c>
      <c r="B16" s="406" t="s">
        <v>566</v>
      </c>
      <c r="C16" s="406" t="s">
        <v>567</v>
      </c>
      <c r="D16" s="406">
        <v>1001060855</v>
      </c>
      <c r="E16" s="76"/>
      <c r="F16" s="87" t="s">
        <v>345</v>
      </c>
      <c r="G16" s="409">
        <f t="shared" si="0"/>
        <v>5500</v>
      </c>
      <c r="H16" s="409">
        <v>4400</v>
      </c>
      <c r="I16" s="398">
        <v>1100</v>
      </c>
    </row>
    <row r="17" spans="1:9" ht="15" x14ac:dyDescent="0.25">
      <c r="A17" s="87">
        <v>9</v>
      </c>
      <c r="B17" s="406" t="s">
        <v>623</v>
      </c>
      <c r="C17" s="406" t="s">
        <v>624</v>
      </c>
      <c r="D17" s="406">
        <v>1011007155</v>
      </c>
      <c r="E17" s="76"/>
      <c r="F17" s="87" t="s">
        <v>345</v>
      </c>
      <c r="G17" s="409">
        <v>1125</v>
      </c>
      <c r="H17" s="409">
        <v>1050</v>
      </c>
      <c r="I17" s="398">
        <v>75</v>
      </c>
    </row>
    <row r="18" spans="1:9" ht="15" x14ac:dyDescent="0.25">
      <c r="A18" s="87">
        <v>10</v>
      </c>
      <c r="B18" s="406" t="s">
        <v>576</v>
      </c>
      <c r="C18" s="406" t="s">
        <v>618</v>
      </c>
      <c r="D18" s="406">
        <v>1022001763</v>
      </c>
      <c r="E18" s="76"/>
      <c r="F18" s="87" t="s">
        <v>345</v>
      </c>
      <c r="G18" s="409">
        <f t="shared" si="0"/>
        <v>4625</v>
      </c>
      <c r="H18" s="409">
        <v>3700</v>
      </c>
      <c r="I18" s="398">
        <v>925</v>
      </c>
    </row>
    <row r="19" spans="1:9" ht="15" x14ac:dyDescent="0.25">
      <c r="A19" s="87">
        <v>11</v>
      </c>
      <c r="B19" s="406" t="s">
        <v>598</v>
      </c>
      <c r="C19" s="406" t="s">
        <v>599</v>
      </c>
      <c r="D19" s="406">
        <v>1008019822</v>
      </c>
      <c r="E19" s="76"/>
      <c r="F19" s="87" t="s">
        <v>345</v>
      </c>
      <c r="G19" s="409">
        <f t="shared" si="0"/>
        <v>2250</v>
      </c>
      <c r="H19" s="409">
        <v>1800</v>
      </c>
      <c r="I19" s="398">
        <v>450</v>
      </c>
    </row>
    <row r="20" spans="1:9" ht="15" x14ac:dyDescent="0.25">
      <c r="A20" s="87">
        <v>12</v>
      </c>
      <c r="B20" s="406" t="s">
        <v>578</v>
      </c>
      <c r="C20" s="406" t="s">
        <v>579</v>
      </c>
      <c r="D20" s="406">
        <v>57001008871</v>
      </c>
      <c r="E20" s="76"/>
      <c r="F20" s="87" t="s">
        <v>345</v>
      </c>
      <c r="G20" s="409">
        <f t="shared" si="0"/>
        <v>4375</v>
      </c>
      <c r="H20" s="409">
        <v>3500</v>
      </c>
      <c r="I20" s="398">
        <v>875</v>
      </c>
    </row>
    <row r="21" spans="1:9" ht="15" x14ac:dyDescent="0.25">
      <c r="A21" s="87">
        <v>13</v>
      </c>
      <c r="B21" s="406" t="s">
        <v>608</v>
      </c>
      <c r="C21" s="406" t="s">
        <v>565</v>
      </c>
      <c r="D21" s="406">
        <v>12001069159</v>
      </c>
      <c r="E21" s="76"/>
      <c r="F21" s="87" t="s">
        <v>345</v>
      </c>
      <c r="G21" s="409">
        <f t="shared" si="0"/>
        <v>3000</v>
      </c>
      <c r="H21" s="409">
        <v>2400</v>
      </c>
      <c r="I21" s="398">
        <v>600</v>
      </c>
    </row>
    <row r="22" spans="1:9" ht="15" x14ac:dyDescent="0.25">
      <c r="A22" s="87">
        <v>14</v>
      </c>
      <c r="B22" s="406" t="s">
        <v>582</v>
      </c>
      <c r="C22" s="406" t="s">
        <v>583</v>
      </c>
      <c r="D22" s="406">
        <v>54001016498</v>
      </c>
      <c r="E22" s="76"/>
      <c r="F22" s="87" t="s">
        <v>345</v>
      </c>
      <c r="G22" s="409">
        <f t="shared" si="0"/>
        <v>1875</v>
      </c>
      <c r="H22" s="409">
        <v>1500</v>
      </c>
      <c r="I22" s="398">
        <v>375</v>
      </c>
    </row>
    <row r="23" spans="1:9" ht="15" x14ac:dyDescent="0.25">
      <c r="A23" s="87">
        <v>15</v>
      </c>
      <c r="B23" s="406" t="s">
        <v>602</v>
      </c>
      <c r="C23" s="406" t="s">
        <v>603</v>
      </c>
      <c r="D23" s="406">
        <v>14001003911</v>
      </c>
      <c r="E23" s="76"/>
      <c r="F23" s="87" t="s">
        <v>345</v>
      </c>
      <c r="G23" s="409">
        <f t="shared" si="0"/>
        <v>3250</v>
      </c>
      <c r="H23" s="409">
        <v>2600</v>
      </c>
      <c r="I23" s="398">
        <v>650</v>
      </c>
    </row>
    <row r="24" spans="1:9" ht="15" x14ac:dyDescent="0.25">
      <c r="A24" s="76">
        <v>16</v>
      </c>
      <c r="B24" s="406" t="s">
        <v>593</v>
      </c>
      <c r="C24" s="406" t="s">
        <v>641</v>
      </c>
      <c r="D24" s="406">
        <v>1027019748</v>
      </c>
      <c r="E24" s="76"/>
      <c r="F24" s="87" t="s">
        <v>345</v>
      </c>
      <c r="G24" s="409">
        <f t="shared" si="0"/>
        <v>2125</v>
      </c>
      <c r="H24" s="409">
        <v>1700</v>
      </c>
      <c r="I24" s="398">
        <v>425</v>
      </c>
    </row>
    <row r="25" spans="1:9" ht="15" x14ac:dyDescent="0.25">
      <c r="A25" s="76">
        <v>17</v>
      </c>
      <c r="B25" s="406" t="s">
        <v>596</v>
      </c>
      <c r="C25" s="406" t="s">
        <v>597</v>
      </c>
      <c r="D25" s="406">
        <v>1019003796</v>
      </c>
      <c r="E25" s="76"/>
      <c r="F25" s="87" t="s">
        <v>345</v>
      </c>
      <c r="G25" s="409">
        <f t="shared" si="0"/>
        <v>2000</v>
      </c>
      <c r="H25" s="409">
        <v>1600</v>
      </c>
      <c r="I25" s="398">
        <v>400</v>
      </c>
    </row>
    <row r="26" spans="1:9" ht="15" x14ac:dyDescent="0.25">
      <c r="A26" s="76">
        <v>18</v>
      </c>
      <c r="B26" s="406" t="s">
        <v>584</v>
      </c>
      <c r="C26" s="406" t="s">
        <v>585</v>
      </c>
      <c r="D26" s="400">
        <v>58001000338</v>
      </c>
      <c r="E26" s="76"/>
      <c r="F26" s="87" t="s">
        <v>345</v>
      </c>
      <c r="G26" s="409">
        <f t="shared" si="0"/>
        <v>5250</v>
      </c>
      <c r="H26" s="409">
        <v>4200</v>
      </c>
      <c r="I26" s="398">
        <v>1050</v>
      </c>
    </row>
    <row r="27" spans="1:9" ht="15" x14ac:dyDescent="0.25">
      <c r="A27" s="76">
        <v>19</v>
      </c>
      <c r="B27" s="406" t="s">
        <v>572</v>
      </c>
      <c r="C27" s="406" t="s">
        <v>595</v>
      </c>
      <c r="D27" s="406">
        <v>1026008465</v>
      </c>
      <c r="E27" s="76"/>
      <c r="F27" s="87" t="s">
        <v>345</v>
      </c>
      <c r="G27" s="409">
        <f t="shared" si="0"/>
        <v>3000</v>
      </c>
      <c r="H27" s="409">
        <v>2400</v>
      </c>
      <c r="I27" s="398">
        <v>600</v>
      </c>
    </row>
    <row r="28" spans="1:9" ht="15" x14ac:dyDescent="0.25">
      <c r="A28" s="76">
        <v>20</v>
      </c>
      <c r="B28" s="406" t="s">
        <v>611</v>
      </c>
      <c r="C28" s="406" t="s">
        <v>612</v>
      </c>
      <c r="D28" s="406">
        <v>1005034665</v>
      </c>
      <c r="E28" s="76"/>
      <c r="F28" s="87" t="s">
        <v>345</v>
      </c>
      <c r="G28" s="409">
        <f t="shared" si="0"/>
        <v>3250</v>
      </c>
      <c r="H28" s="409">
        <v>2600</v>
      </c>
      <c r="I28" s="398">
        <v>650</v>
      </c>
    </row>
    <row r="29" spans="1:9" ht="15" x14ac:dyDescent="0.25">
      <c r="A29" s="76">
        <v>21</v>
      </c>
      <c r="B29" s="406" t="s">
        <v>609</v>
      </c>
      <c r="C29" s="406" t="s">
        <v>610</v>
      </c>
      <c r="D29" s="406">
        <v>1014003443</v>
      </c>
      <c r="E29" s="76"/>
      <c r="F29" s="87" t="s">
        <v>345</v>
      </c>
      <c r="G29" s="409">
        <f t="shared" si="0"/>
        <v>7562.5</v>
      </c>
      <c r="H29" s="409">
        <v>6050</v>
      </c>
      <c r="I29" s="398">
        <v>1512.5</v>
      </c>
    </row>
    <row r="30" spans="1:9" ht="15" x14ac:dyDescent="0.25">
      <c r="A30" s="76">
        <v>22</v>
      </c>
      <c r="B30" s="406" t="s">
        <v>590</v>
      </c>
      <c r="C30" s="406" t="s">
        <v>591</v>
      </c>
      <c r="D30" s="406">
        <v>16001014254</v>
      </c>
      <c r="E30" s="76"/>
      <c r="F30" s="87" t="s">
        <v>345</v>
      </c>
      <c r="G30" s="409">
        <f t="shared" si="0"/>
        <v>1125</v>
      </c>
      <c r="H30" s="409">
        <v>900</v>
      </c>
      <c r="I30" s="398">
        <v>225</v>
      </c>
    </row>
    <row r="31" spans="1:9" ht="15" x14ac:dyDescent="0.25">
      <c r="A31" s="76">
        <v>23</v>
      </c>
      <c r="B31" s="406" t="s">
        <v>576</v>
      </c>
      <c r="C31" s="406" t="s">
        <v>577</v>
      </c>
      <c r="D31" s="406">
        <v>1024020468</v>
      </c>
      <c r="E31" s="76"/>
      <c r="F31" s="87" t="s">
        <v>345</v>
      </c>
      <c r="G31" s="409">
        <f t="shared" si="0"/>
        <v>1125</v>
      </c>
      <c r="H31" s="409">
        <v>900</v>
      </c>
      <c r="I31" s="398">
        <v>225</v>
      </c>
    </row>
    <row r="32" spans="1:9" ht="15" x14ac:dyDescent="0.25">
      <c r="A32" s="76">
        <v>24</v>
      </c>
      <c r="B32" s="406" t="s">
        <v>580</v>
      </c>
      <c r="C32" s="406" t="s">
        <v>581</v>
      </c>
      <c r="D32" s="406">
        <v>1019029100</v>
      </c>
      <c r="E32" s="76"/>
      <c r="F32" s="87" t="s">
        <v>345</v>
      </c>
      <c r="G32" s="409">
        <f t="shared" si="0"/>
        <v>1000</v>
      </c>
      <c r="H32" s="409">
        <v>800</v>
      </c>
      <c r="I32" s="398">
        <v>200</v>
      </c>
    </row>
    <row r="33" spans="1:9" ht="15" x14ac:dyDescent="0.25">
      <c r="A33" s="76">
        <v>25</v>
      </c>
      <c r="B33" s="406" t="s">
        <v>572</v>
      </c>
      <c r="C33" s="406" t="s">
        <v>573</v>
      </c>
      <c r="D33" s="406">
        <v>1001008305</v>
      </c>
      <c r="E33" s="76"/>
      <c r="F33" s="87" t="s">
        <v>345</v>
      </c>
      <c r="G33" s="409">
        <f t="shared" si="0"/>
        <v>1000</v>
      </c>
      <c r="H33" s="409">
        <v>800</v>
      </c>
      <c r="I33" s="398">
        <v>200</v>
      </c>
    </row>
    <row r="34" spans="1:9" ht="15" x14ac:dyDescent="0.25">
      <c r="A34" s="76">
        <v>26</v>
      </c>
      <c r="B34" s="406" t="s">
        <v>570</v>
      </c>
      <c r="C34" s="406" t="s">
        <v>591</v>
      </c>
      <c r="D34" s="406">
        <v>1031006153</v>
      </c>
      <c r="E34" s="76"/>
      <c r="F34" s="87" t="s">
        <v>345</v>
      </c>
      <c r="G34" s="409">
        <f t="shared" si="0"/>
        <v>2250</v>
      </c>
      <c r="H34" s="409">
        <v>1800</v>
      </c>
      <c r="I34" s="398">
        <v>450</v>
      </c>
    </row>
    <row r="35" spans="1:9" ht="15" x14ac:dyDescent="0.25">
      <c r="A35" s="76">
        <v>27</v>
      </c>
      <c r="B35" s="406" t="s">
        <v>619</v>
      </c>
      <c r="C35" s="406" t="s">
        <v>620</v>
      </c>
      <c r="D35" s="406">
        <v>23001009537</v>
      </c>
      <c r="E35" s="76"/>
      <c r="F35" s="87" t="s">
        <v>345</v>
      </c>
      <c r="G35" s="409">
        <f t="shared" si="0"/>
        <v>1500</v>
      </c>
      <c r="H35" s="409">
        <v>1200</v>
      </c>
      <c r="I35" s="398">
        <v>300</v>
      </c>
    </row>
    <row r="36" spans="1:9" ht="15" x14ac:dyDescent="0.25">
      <c r="A36" s="76">
        <v>28</v>
      </c>
      <c r="B36" s="406" t="s">
        <v>570</v>
      </c>
      <c r="C36" s="406" t="s">
        <v>571</v>
      </c>
      <c r="D36" s="406">
        <v>1005027236</v>
      </c>
      <c r="E36" s="76"/>
      <c r="F36" s="87" t="s">
        <v>345</v>
      </c>
      <c r="G36" s="409">
        <f t="shared" si="0"/>
        <v>3750</v>
      </c>
      <c r="H36" s="409">
        <v>3000</v>
      </c>
      <c r="I36" s="398">
        <v>750</v>
      </c>
    </row>
    <row r="37" spans="1:9" ht="15" x14ac:dyDescent="0.25">
      <c r="A37" s="76">
        <v>29</v>
      </c>
      <c r="B37" s="406" t="s">
        <v>592</v>
      </c>
      <c r="C37" s="406" t="s">
        <v>591</v>
      </c>
      <c r="D37" s="406">
        <v>1010011415</v>
      </c>
      <c r="E37" s="76"/>
      <c r="F37" s="87" t="s">
        <v>345</v>
      </c>
      <c r="G37" s="409">
        <f t="shared" si="0"/>
        <v>7750</v>
      </c>
      <c r="H37" s="409">
        <v>6200</v>
      </c>
      <c r="I37" s="398">
        <v>1550</v>
      </c>
    </row>
    <row r="38" spans="1:9" ht="15" x14ac:dyDescent="0.25">
      <c r="A38" s="76">
        <v>30</v>
      </c>
      <c r="B38" s="406" t="s">
        <v>616</v>
      </c>
      <c r="C38" s="406" t="s">
        <v>617</v>
      </c>
      <c r="D38" s="406">
        <v>61003002659</v>
      </c>
      <c r="E38" s="76"/>
      <c r="F38" s="87" t="s">
        <v>345</v>
      </c>
      <c r="G38" s="409">
        <f t="shared" si="0"/>
        <v>2250</v>
      </c>
      <c r="H38" s="409">
        <v>1800</v>
      </c>
      <c r="I38" s="398">
        <v>450</v>
      </c>
    </row>
    <row r="39" spans="1:9" ht="15" x14ac:dyDescent="0.25">
      <c r="A39" s="76">
        <v>31</v>
      </c>
      <c r="B39" s="406" t="s">
        <v>611</v>
      </c>
      <c r="C39" s="406" t="s">
        <v>642</v>
      </c>
      <c r="D39" s="406">
        <v>1012001183</v>
      </c>
      <c r="E39" s="76"/>
      <c r="F39" s="87" t="s">
        <v>345</v>
      </c>
      <c r="G39" s="409">
        <f t="shared" si="0"/>
        <v>1125</v>
      </c>
      <c r="H39" s="409">
        <v>900</v>
      </c>
      <c r="I39" s="398">
        <v>225</v>
      </c>
    </row>
    <row r="40" spans="1:9" ht="15" x14ac:dyDescent="0.25">
      <c r="A40" s="76">
        <v>32</v>
      </c>
      <c r="B40" s="406" t="s">
        <v>609</v>
      </c>
      <c r="C40" s="406" t="s">
        <v>613</v>
      </c>
      <c r="D40" s="406">
        <v>1032004804</v>
      </c>
      <c r="E40" s="76"/>
      <c r="F40" s="87" t="s">
        <v>345</v>
      </c>
      <c r="G40" s="409">
        <f t="shared" si="0"/>
        <v>1000</v>
      </c>
      <c r="H40" s="409">
        <v>800</v>
      </c>
      <c r="I40" s="398">
        <v>200</v>
      </c>
    </row>
    <row r="41" spans="1:9" ht="15" x14ac:dyDescent="0.25">
      <c r="A41" s="76">
        <v>33</v>
      </c>
      <c r="B41" s="406" t="s">
        <v>604</v>
      </c>
      <c r="C41" s="406" t="s">
        <v>603</v>
      </c>
      <c r="D41" s="406">
        <v>14001005156</v>
      </c>
      <c r="E41" s="76"/>
      <c r="F41" s="87" t="s">
        <v>345</v>
      </c>
      <c r="G41" s="409">
        <f t="shared" si="0"/>
        <v>3750</v>
      </c>
      <c r="H41" s="409">
        <v>3000</v>
      </c>
      <c r="I41" s="398">
        <v>750</v>
      </c>
    </row>
    <row r="42" spans="1:9" ht="15" x14ac:dyDescent="0.25">
      <c r="A42" s="76">
        <v>34</v>
      </c>
      <c r="B42" s="406" t="s">
        <v>598</v>
      </c>
      <c r="C42" s="406" t="s">
        <v>615</v>
      </c>
      <c r="D42" s="406">
        <v>1025021607</v>
      </c>
      <c r="E42" s="76"/>
      <c r="F42" s="87" t="s">
        <v>345</v>
      </c>
      <c r="G42" s="409">
        <f t="shared" si="0"/>
        <v>1500</v>
      </c>
      <c r="H42" s="409">
        <v>1200</v>
      </c>
      <c r="I42" s="398">
        <v>300</v>
      </c>
    </row>
    <row r="43" spans="1:9" ht="15" x14ac:dyDescent="0.25">
      <c r="A43" s="76">
        <v>35</v>
      </c>
      <c r="B43" s="406" t="s">
        <v>643</v>
      </c>
      <c r="C43" s="406" t="s">
        <v>644</v>
      </c>
      <c r="D43" s="406">
        <v>1019078234</v>
      </c>
      <c r="E43" s="76"/>
      <c r="F43" s="87" t="s">
        <v>345</v>
      </c>
      <c r="G43" s="409">
        <f t="shared" si="0"/>
        <v>250</v>
      </c>
      <c r="H43" s="409">
        <v>200</v>
      </c>
      <c r="I43" s="398">
        <v>50</v>
      </c>
    </row>
    <row r="44" spans="1:9" ht="15" x14ac:dyDescent="0.25">
      <c r="A44" s="76">
        <v>36</v>
      </c>
      <c r="B44" s="406" t="s">
        <v>643</v>
      </c>
      <c r="C44" s="406" t="s">
        <v>565</v>
      </c>
      <c r="D44" s="406">
        <v>1008062208</v>
      </c>
      <c r="E44" s="76"/>
      <c r="F44" s="87" t="s">
        <v>345</v>
      </c>
      <c r="G44" s="409">
        <f t="shared" si="0"/>
        <v>462.5</v>
      </c>
      <c r="H44" s="409">
        <v>370</v>
      </c>
      <c r="I44" s="398">
        <v>92.5</v>
      </c>
    </row>
    <row r="45" spans="1:9" ht="15" x14ac:dyDescent="0.25">
      <c r="A45" s="76">
        <v>37</v>
      </c>
      <c r="B45" s="406" t="s">
        <v>645</v>
      </c>
      <c r="C45" s="406" t="s">
        <v>646</v>
      </c>
      <c r="D45" s="406">
        <v>39001008906</v>
      </c>
      <c r="E45" s="76"/>
      <c r="F45" s="87" t="s">
        <v>345</v>
      </c>
      <c r="G45" s="409">
        <f t="shared" si="0"/>
        <v>250</v>
      </c>
      <c r="H45" s="409">
        <v>200</v>
      </c>
      <c r="I45" s="398">
        <v>50</v>
      </c>
    </row>
    <row r="46" spans="1:9" ht="15" x14ac:dyDescent="0.25">
      <c r="A46" s="76">
        <v>38</v>
      </c>
      <c r="B46" s="406" t="s">
        <v>647</v>
      </c>
      <c r="C46" s="406" t="s">
        <v>610</v>
      </c>
      <c r="D46" s="406">
        <v>27001001433</v>
      </c>
      <c r="E46" s="76"/>
      <c r="F46" s="87" t="s">
        <v>345</v>
      </c>
      <c r="G46" s="409">
        <f t="shared" si="0"/>
        <v>187.5</v>
      </c>
      <c r="H46" s="409">
        <v>150</v>
      </c>
      <c r="I46" s="398">
        <v>37.5</v>
      </c>
    </row>
    <row r="47" spans="1:9" ht="15" x14ac:dyDescent="0.25">
      <c r="A47" s="76">
        <v>39</v>
      </c>
      <c r="B47" s="406" t="s">
        <v>648</v>
      </c>
      <c r="C47" s="406" t="s">
        <v>649</v>
      </c>
      <c r="D47" s="406">
        <v>26001008058</v>
      </c>
      <c r="E47" s="76"/>
      <c r="F47" s="87" t="s">
        <v>345</v>
      </c>
      <c r="G47" s="409">
        <f t="shared" si="0"/>
        <v>250</v>
      </c>
      <c r="H47" s="409">
        <v>200</v>
      </c>
      <c r="I47" s="398">
        <v>50</v>
      </c>
    </row>
    <row r="48" spans="1:9" ht="15" x14ac:dyDescent="0.25">
      <c r="A48" s="76">
        <v>40</v>
      </c>
      <c r="B48" s="406" t="s">
        <v>616</v>
      </c>
      <c r="C48" s="406" t="s">
        <v>650</v>
      </c>
      <c r="D48" s="406">
        <v>33001015535</v>
      </c>
      <c r="E48" s="76"/>
      <c r="F48" s="87" t="s">
        <v>345</v>
      </c>
      <c r="G48" s="409">
        <f t="shared" si="0"/>
        <v>187.5</v>
      </c>
      <c r="H48" s="409">
        <v>150</v>
      </c>
      <c r="I48" s="398">
        <v>37.5</v>
      </c>
    </row>
    <row r="49" spans="1:9" ht="15" x14ac:dyDescent="0.25">
      <c r="A49" s="76">
        <v>41</v>
      </c>
      <c r="B49" s="406" t="s">
        <v>651</v>
      </c>
      <c r="C49" s="406" t="s">
        <v>652</v>
      </c>
      <c r="D49" s="406">
        <v>60001003236</v>
      </c>
      <c r="E49" s="76"/>
      <c r="F49" s="87" t="s">
        <v>345</v>
      </c>
      <c r="G49" s="409">
        <f t="shared" si="0"/>
        <v>250</v>
      </c>
      <c r="H49" s="409">
        <v>200</v>
      </c>
      <c r="I49" s="398">
        <v>50</v>
      </c>
    </row>
    <row r="50" spans="1:9" ht="15" x14ac:dyDescent="0.25">
      <c r="A50" s="76">
        <v>42</v>
      </c>
      <c r="B50" s="406" t="s">
        <v>653</v>
      </c>
      <c r="C50" s="406" t="s">
        <v>654</v>
      </c>
      <c r="D50" s="406">
        <v>55001023020</v>
      </c>
      <c r="E50" s="76"/>
      <c r="F50" s="87" t="s">
        <v>345</v>
      </c>
      <c r="G50" s="409">
        <f t="shared" si="0"/>
        <v>250</v>
      </c>
      <c r="H50" s="409">
        <v>200</v>
      </c>
      <c r="I50" s="398">
        <v>50</v>
      </c>
    </row>
    <row r="51" spans="1:9" ht="15" x14ac:dyDescent="0.25">
      <c r="A51" s="76">
        <v>43</v>
      </c>
      <c r="B51" s="406" t="s">
        <v>590</v>
      </c>
      <c r="C51" s="406" t="s">
        <v>655</v>
      </c>
      <c r="D51" s="406">
        <v>61001061236</v>
      </c>
      <c r="E51" s="76"/>
      <c r="F51" s="87" t="s">
        <v>345</v>
      </c>
      <c r="G51" s="409">
        <f t="shared" si="0"/>
        <v>250</v>
      </c>
      <c r="H51" s="409">
        <v>200</v>
      </c>
      <c r="I51" s="398">
        <v>50</v>
      </c>
    </row>
    <row r="52" spans="1:9" ht="15" x14ac:dyDescent="0.25">
      <c r="A52" s="76">
        <v>44</v>
      </c>
      <c r="B52" s="406" t="s">
        <v>609</v>
      </c>
      <c r="C52" s="406" t="s">
        <v>656</v>
      </c>
      <c r="D52" s="406">
        <v>54001054962</v>
      </c>
      <c r="E52" s="76"/>
      <c r="F52" s="87" t="s">
        <v>345</v>
      </c>
      <c r="G52" s="409">
        <f t="shared" si="0"/>
        <v>187.5</v>
      </c>
      <c r="H52" s="409">
        <v>150</v>
      </c>
      <c r="I52" s="398">
        <v>37.5</v>
      </c>
    </row>
    <row r="53" spans="1:9" ht="15" x14ac:dyDescent="0.25">
      <c r="A53" s="76">
        <v>45</v>
      </c>
      <c r="B53" s="406" t="s">
        <v>572</v>
      </c>
      <c r="C53" s="406" t="s">
        <v>657</v>
      </c>
      <c r="D53" s="406">
        <v>2001004022</v>
      </c>
      <c r="E53" s="76"/>
      <c r="F53" s="87" t="s">
        <v>345</v>
      </c>
      <c r="G53" s="409">
        <f t="shared" si="0"/>
        <v>187.5</v>
      </c>
      <c r="H53" s="409">
        <v>150</v>
      </c>
      <c r="I53" s="398">
        <v>37.5</v>
      </c>
    </row>
    <row r="54" spans="1:9" ht="15" x14ac:dyDescent="0.25">
      <c r="A54" s="76">
        <v>46</v>
      </c>
      <c r="B54" s="406" t="s">
        <v>658</v>
      </c>
      <c r="C54" s="406" t="s">
        <v>610</v>
      </c>
      <c r="D54" s="406">
        <v>55001007127</v>
      </c>
      <c r="E54" s="76"/>
      <c r="F54" s="87" t="s">
        <v>345</v>
      </c>
      <c r="G54" s="409">
        <f t="shared" si="0"/>
        <v>750</v>
      </c>
      <c r="H54" s="409">
        <v>600</v>
      </c>
      <c r="I54" s="398">
        <v>150</v>
      </c>
    </row>
    <row r="55" spans="1:9" ht="15" x14ac:dyDescent="0.25">
      <c r="A55" s="76">
        <v>47</v>
      </c>
      <c r="B55" s="406" t="s">
        <v>659</v>
      </c>
      <c r="C55" s="406" t="s">
        <v>660</v>
      </c>
      <c r="D55" s="406">
        <v>1007000637</v>
      </c>
      <c r="E55" s="76"/>
      <c r="F55" s="87" t="s">
        <v>345</v>
      </c>
      <c r="G55" s="409">
        <f t="shared" si="0"/>
        <v>375</v>
      </c>
      <c r="H55" s="409">
        <v>300</v>
      </c>
      <c r="I55" s="398">
        <v>75</v>
      </c>
    </row>
    <row r="56" spans="1:9" ht="15" x14ac:dyDescent="0.25">
      <c r="A56" s="76">
        <v>48</v>
      </c>
      <c r="B56" s="406" t="s">
        <v>564</v>
      </c>
      <c r="C56" s="406" t="s">
        <v>661</v>
      </c>
      <c r="D56" s="406">
        <v>8001004653</v>
      </c>
      <c r="E56" s="76"/>
      <c r="F56" s="87" t="s">
        <v>345</v>
      </c>
      <c r="G56" s="409">
        <f t="shared" si="0"/>
        <v>187.5</v>
      </c>
      <c r="H56" s="409">
        <v>150</v>
      </c>
      <c r="I56" s="398">
        <v>37.5</v>
      </c>
    </row>
    <row r="57" spans="1:9" ht="15" x14ac:dyDescent="0.25">
      <c r="A57" s="76">
        <v>49</v>
      </c>
      <c r="B57" s="406" t="s">
        <v>662</v>
      </c>
      <c r="C57" s="406" t="s">
        <v>663</v>
      </c>
      <c r="D57" s="406">
        <v>42001012349</v>
      </c>
      <c r="E57" s="76"/>
      <c r="F57" s="87" t="s">
        <v>345</v>
      </c>
      <c r="G57" s="409">
        <f t="shared" si="0"/>
        <v>500</v>
      </c>
      <c r="H57" s="409">
        <v>400</v>
      </c>
      <c r="I57" s="398">
        <v>100</v>
      </c>
    </row>
    <row r="58" spans="1:9" ht="15" x14ac:dyDescent="0.25">
      <c r="A58" s="76">
        <v>50</v>
      </c>
      <c r="B58" s="406" t="s">
        <v>588</v>
      </c>
      <c r="C58" s="406" t="s">
        <v>664</v>
      </c>
      <c r="D58" s="406">
        <v>1030009671</v>
      </c>
      <c r="E58" s="76"/>
      <c r="F58" s="87" t="s">
        <v>345</v>
      </c>
      <c r="G58" s="409">
        <f t="shared" si="0"/>
        <v>250</v>
      </c>
      <c r="H58" s="409">
        <v>200</v>
      </c>
      <c r="I58" s="398">
        <v>50</v>
      </c>
    </row>
    <row r="59" spans="1:9" ht="15" x14ac:dyDescent="0.25">
      <c r="A59" s="76">
        <v>51</v>
      </c>
      <c r="B59" s="406" t="s">
        <v>616</v>
      </c>
      <c r="C59" s="406" t="s">
        <v>665</v>
      </c>
      <c r="D59" s="406">
        <v>1019045985</v>
      </c>
      <c r="E59" s="76"/>
      <c r="F59" s="87" t="s">
        <v>345</v>
      </c>
      <c r="G59" s="409">
        <f t="shared" si="0"/>
        <v>187.5</v>
      </c>
      <c r="H59" s="409">
        <v>150</v>
      </c>
      <c r="I59" s="398">
        <v>37.5</v>
      </c>
    </row>
    <row r="60" spans="1:9" ht="15" x14ac:dyDescent="0.25">
      <c r="A60" s="76">
        <v>52</v>
      </c>
      <c r="B60" s="406" t="s">
        <v>588</v>
      </c>
      <c r="C60" s="406" t="s">
        <v>666</v>
      </c>
      <c r="D60" s="406">
        <v>1025013429</v>
      </c>
      <c r="E60" s="76"/>
      <c r="F60" s="87" t="s">
        <v>345</v>
      </c>
      <c r="G60" s="409">
        <f t="shared" si="0"/>
        <v>250</v>
      </c>
      <c r="H60" s="409">
        <v>200</v>
      </c>
      <c r="I60" s="398">
        <v>50</v>
      </c>
    </row>
    <row r="61" spans="1:9" ht="15" x14ac:dyDescent="0.25">
      <c r="A61" s="76">
        <v>53</v>
      </c>
      <c r="B61" s="406" t="s">
        <v>667</v>
      </c>
      <c r="C61" s="406" t="s">
        <v>668</v>
      </c>
      <c r="D61" s="406">
        <v>20001061258</v>
      </c>
      <c r="E61" s="76"/>
      <c r="F61" s="87" t="s">
        <v>345</v>
      </c>
      <c r="G61" s="409">
        <f t="shared" si="0"/>
        <v>250</v>
      </c>
      <c r="H61" s="409">
        <v>200</v>
      </c>
      <c r="I61" s="398">
        <v>50</v>
      </c>
    </row>
    <row r="62" spans="1:9" ht="15" x14ac:dyDescent="0.25">
      <c r="A62" s="76">
        <v>54</v>
      </c>
      <c r="B62" s="406" t="s">
        <v>669</v>
      </c>
      <c r="C62" s="406" t="s">
        <v>670</v>
      </c>
      <c r="D62" s="406">
        <v>45001005453</v>
      </c>
      <c r="E62" s="76"/>
      <c r="F62" s="87" t="s">
        <v>345</v>
      </c>
      <c r="G62" s="409">
        <f t="shared" si="0"/>
        <v>250</v>
      </c>
      <c r="H62" s="409">
        <v>200</v>
      </c>
      <c r="I62" s="398">
        <v>50</v>
      </c>
    </row>
    <row r="63" spans="1:9" ht="15" x14ac:dyDescent="0.25">
      <c r="A63" s="76">
        <v>55</v>
      </c>
      <c r="B63" s="406" t="s">
        <v>616</v>
      </c>
      <c r="C63" s="406" t="s">
        <v>671</v>
      </c>
      <c r="D63" s="406">
        <v>36001039998</v>
      </c>
      <c r="E63" s="76"/>
      <c r="F63" s="87" t="s">
        <v>345</v>
      </c>
      <c r="G63" s="409">
        <f t="shared" si="0"/>
        <v>187.5</v>
      </c>
      <c r="H63" s="409">
        <v>150</v>
      </c>
      <c r="I63" s="398">
        <v>37.5</v>
      </c>
    </row>
    <row r="64" spans="1:9" ht="15" x14ac:dyDescent="0.25">
      <c r="A64" s="76">
        <v>56</v>
      </c>
      <c r="B64" s="406" t="s">
        <v>604</v>
      </c>
      <c r="C64" s="406" t="s">
        <v>621</v>
      </c>
      <c r="D64" s="406">
        <v>35001088883</v>
      </c>
      <c r="E64" s="76"/>
      <c r="F64" s="87" t="s">
        <v>345</v>
      </c>
      <c r="G64" s="409">
        <f t="shared" si="0"/>
        <v>187.5</v>
      </c>
      <c r="H64" s="409">
        <v>150</v>
      </c>
      <c r="I64" s="398">
        <v>37.5</v>
      </c>
    </row>
    <row r="65" spans="1:9" ht="15" x14ac:dyDescent="0.25">
      <c r="A65" s="76">
        <v>57</v>
      </c>
      <c r="B65" s="406" t="s">
        <v>672</v>
      </c>
      <c r="C65" s="406" t="s">
        <v>673</v>
      </c>
      <c r="D65" s="406">
        <v>102408441</v>
      </c>
      <c r="E65" s="76"/>
      <c r="F65" s="87" t="s">
        <v>345</v>
      </c>
      <c r="G65" s="409">
        <f t="shared" si="0"/>
        <v>187.5</v>
      </c>
      <c r="H65" s="409">
        <v>150</v>
      </c>
      <c r="I65" s="398">
        <v>37.5</v>
      </c>
    </row>
    <row r="66" spans="1:9" ht="15" x14ac:dyDescent="0.25">
      <c r="A66" s="76">
        <v>58</v>
      </c>
      <c r="B66" s="406" t="s">
        <v>674</v>
      </c>
      <c r="C66" s="406" t="s">
        <v>675</v>
      </c>
      <c r="D66" s="406">
        <v>5001010204</v>
      </c>
      <c r="E66" s="76"/>
      <c r="F66" s="87" t="s">
        <v>345</v>
      </c>
      <c r="G66" s="409">
        <f t="shared" si="0"/>
        <v>250</v>
      </c>
      <c r="H66" s="409">
        <v>200</v>
      </c>
      <c r="I66" s="398">
        <v>50</v>
      </c>
    </row>
    <row r="67" spans="1:9" ht="15" x14ac:dyDescent="0.25">
      <c r="A67" s="76">
        <v>59</v>
      </c>
      <c r="B67" s="406" t="s">
        <v>582</v>
      </c>
      <c r="C67" s="406" t="s">
        <v>676</v>
      </c>
      <c r="D67" s="406">
        <v>10001032716</v>
      </c>
      <c r="E67" s="76"/>
      <c r="F67" s="87" t="s">
        <v>345</v>
      </c>
      <c r="G67" s="409">
        <f t="shared" si="0"/>
        <v>187.5</v>
      </c>
      <c r="H67" s="409">
        <v>150</v>
      </c>
      <c r="I67" s="398">
        <v>37.5</v>
      </c>
    </row>
    <row r="68" spans="1:9" ht="15" x14ac:dyDescent="0.25">
      <c r="A68" s="76">
        <v>60</v>
      </c>
      <c r="B68" s="406" t="s">
        <v>677</v>
      </c>
      <c r="C68" s="406" t="s">
        <v>678</v>
      </c>
      <c r="D68" s="406">
        <v>7101054537</v>
      </c>
      <c r="E68" s="76"/>
      <c r="F68" s="87" t="s">
        <v>345</v>
      </c>
      <c r="G68" s="409">
        <f t="shared" si="0"/>
        <v>187.5</v>
      </c>
      <c r="H68" s="409">
        <v>150</v>
      </c>
      <c r="I68" s="398">
        <v>37.5</v>
      </c>
    </row>
    <row r="69" spans="1:9" ht="15" x14ac:dyDescent="0.25">
      <c r="A69" s="76">
        <v>61</v>
      </c>
      <c r="B69" s="406" t="s">
        <v>679</v>
      </c>
      <c r="C69" s="406" t="s">
        <v>680</v>
      </c>
      <c r="D69" s="406">
        <v>24001011477</v>
      </c>
      <c r="E69" s="76"/>
      <c r="F69" s="87" t="s">
        <v>345</v>
      </c>
      <c r="G69" s="409">
        <f t="shared" si="0"/>
        <v>187.5</v>
      </c>
      <c r="H69" s="409">
        <v>150</v>
      </c>
      <c r="I69" s="398">
        <v>37.5</v>
      </c>
    </row>
    <row r="70" spans="1:9" ht="15" x14ac:dyDescent="0.25">
      <c r="A70" s="76">
        <v>62</v>
      </c>
      <c r="B70" s="406" t="s">
        <v>609</v>
      </c>
      <c r="C70" s="406" t="s">
        <v>681</v>
      </c>
      <c r="D70" s="406">
        <v>11001002400</v>
      </c>
      <c r="E70" s="76"/>
      <c r="F70" s="87" t="s">
        <v>345</v>
      </c>
      <c r="G70" s="409">
        <f t="shared" si="0"/>
        <v>250</v>
      </c>
      <c r="H70" s="409">
        <v>200</v>
      </c>
      <c r="I70" s="398">
        <v>50</v>
      </c>
    </row>
    <row r="71" spans="1:9" ht="15" x14ac:dyDescent="0.25">
      <c r="A71" s="76">
        <v>63</v>
      </c>
      <c r="B71" s="406" t="s">
        <v>640</v>
      </c>
      <c r="C71" s="406" t="s">
        <v>682</v>
      </c>
      <c r="D71" s="406">
        <v>1008013801</v>
      </c>
      <c r="E71" s="76"/>
      <c r="F71" s="87" t="s">
        <v>345</v>
      </c>
      <c r="G71" s="409">
        <f t="shared" si="0"/>
        <v>250</v>
      </c>
      <c r="H71" s="409">
        <v>200</v>
      </c>
      <c r="I71" s="398">
        <v>50</v>
      </c>
    </row>
    <row r="72" spans="1:9" ht="15" x14ac:dyDescent="0.25">
      <c r="A72" s="76">
        <v>64</v>
      </c>
      <c r="B72" s="406" t="s">
        <v>683</v>
      </c>
      <c r="C72" s="406" t="s">
        <v>684</v>
      </c>
      <c r="D72" s="406">
        <v>58001000732</v>
      </c>
      <c r="E72" s="76"/>
      <c r="F72" s="87" t="s">
        <v>345</v>
      </c>
      <c r="G72" s="409">
        <f t="shared" si="0"/>
        <v>500</v>
      </c>
      <c r="H72" s="409">
        <v>400</v>
      </c>
      <c r="I72" s="398">
        <v>100</v>
      </c>
    </row>
    <row r="73" spans="1:9" ht="15" x14ac:dyDescent="0.25">
      <c r="A73" s="76">
        <v>65</v>
      </c>
      <c r="B73" s="406" t="s">
        <v>640</v>
      </c>
      <c r="C73" s="406" t="s">
        <v>685</v>
      </c>
      <c r="D73" s="406">
        <v>21001012893</v>
      </c>
      <c r="E73" s="76"/>
      <c r="F73" s="87" t="s">
        <v>345</v>
      </c>
      <c r="G73" s="409">
        <f t="shared" si="0"/>
        <v>187.5</v>
      </c>
      <c r="H73" s="409">
        <v>150</v>
      </c>
      <c r="I73" s="398">
        <v>37.5</v>
      </c>
    </row>
    <row r="74" spans="1:9" ht="15" x14ac:dyDescent="0.25">
      <c r="A74" s="76">
        <v>66</v>
      </c>
      <c r="B74" s="406" t="s">
        <v>686</v>
      </c>
      <c r="C74" s="406" t="s">
        <v>687</v>
      </c>
      <c r="D74" s="406">
        <v>17001007565</v>
      </c>
      <c r="E74" s="76"/>
      <c r="F74" s="87" t="s">
        <v>345</v>
      </c>
      <c r="G74" s="409">
        <f t="shared" ref="G74:G84" si="1">H74/80*100</f>
        <v>187.5</v>
      </c>
      <c r="H74" s="409">
        <v>150</v>
      </c>
      <c r="I74" s="398">
        <v>37.5</v>
      </c>
    </row>
    <row r="75" spans="1:9" ht="15" x14ac:dyDescent="0.25">
      <c r="A75" s="76">
        <v>67</v>
      </c>
      <c r="B75" s="406" t="s">
        <v>609</v>
      </c>
      <c r="C75" s="406" t="s">
        <v>688</v>
      </c>
      <c r="D75" s="406">
        <v>5001010621</v>
      </c>
      <c r="E75" s="76"/>
      <c r="F75" s="87" t="s">
        <v>345</v>
      </c>
      <c r="G75" s="409">
        <f t="shared" si="1"/>
        <v>500</v>
      </c>
      <c r="H75" s="409">
        <v>400</v>
      </c>
      <c r="I75" s="398">
        <v>100</v>
      </c>
    </row>
    <row r="76" spans="1:9" ht="15" x14ac:dyDescent="0.25">
      <c r="A76" s="76">
        <v>68</v>
      </c>
      <c r="B76" s="406" t="s">
        <v>629</v>
      </c>
      <c r="C76" s="406" t="s">
        <v>630</v>
      </c>
      <c r="D76" s="406">
        <v>49001005950</v>
      </c>
      <c r="E76" s="76"/>
      <c r="F76" s="87" t="s">
        <v>345</v>
      </c>
      <c r="G76" s="409">
        <f t="shared" si="1"/>
        <v>187.5</v>
      </c>
      <c r="H76" s="409">
        <v>150</v>
      </c>
      <c r="I76" s="398">
        <v>37.5</v>
      </c>
    </row>
    <row r="77" spans="1:9" ht="15" x14ac:dyDescent="0.25">
      <c r="A77" s="76">
        <v>69</v>
      </c>
      <c r="B77" s="406" t="s">
        <v>689</v>
      </c>
      <c r="C77" s="406" t="s">
        <v>690</v>
      </c>
      <c r="D77" s="406">
        <v>57001002490</v>
      </c>
      <c r="E77" s="76"/>
      <c r="F77" s="87" t="s">
        <v>345</v>
      </c>
      <c r="G77" s="409">
        <f t="shared" si="1"/>
        <v>250</v>
      </c>
      <c r="H77" s="409">
        <v>200</v>
      </c>
      <c r="I77" s="398">
        <v>50</v>
      </c>
    </row>
    <row r="78" spans="1:9" ht="15" x14ac:dyDescent="0.25">
      <c r="A78" s="76">
        <v>70</v>
      </c>
      <c r="B78" s="406" t="s">
        <v>691</v>
      </c>
      <c r="C78" s="406" t="s">
        <v>692</v>
      </c>
      <c r="D78" s="406">
        <v>9001007284</v>
      </c>
      <c r="E78" s="76"/>
      <c r="F78" s="87" t="s">
        <v>345</v>
      </c>
      <c r="G78" s="409">
        <f t="shared" si="1"/>
        <v>187.5</v>
      </c>
      <c r="H78" s="409">
        <v>150</v>
      </c>
      <c r="I78" s="398">
        <v>37.5</v>
      </c>
    </row>
    <row r="79" spans="1:9" ht="15" x14ac:dyDescent="0.25">
      <c r="A79" s="76">
        <v>71</v>
      </c>
      <c r="B79" s="406" t="s">
        <v>592</v>
      </c>
      <c r="C79" s="406" t="s">
        <v>693</v>
      </c>
      <c r="D79" s="406">
        <v>47001041080</v>
      </c>
      <c r="E79" s="76"/>
      <c r="F79" s="87" t="s">
        <v>345</v>
      </c>
      <c r="G79" s="409">
        <f t="shared" si="1"/>
        <v>187.5</v>
      </c>
      <c r="H79" s="409">
        <v>150</v>
      </c>
      <c r="I79" s="398">
        <v>37.5</v>
      </c>
    </row>
    <row r="80" spans="1:9" ht="15" x14ac:dyDescent="0.25">
      <c r="A80" s="76">
        <v>72</v>
      </c>
      <c r="B80" s="406" t="s">
        <v>694</v>
      </c>
      <c r="C80" s="406" t="s">
        <v>695</v>
      </c>
      <c r="D80" s="406">
        <v>33001002521</v>
      </c>
      <c r="E80" s="76"/>
      <c r="F80" s="87" t="s">
        <v>345</v>
      </c>
      <c r="G80" s="409">
        <f t="shared" si="1"/>
        <v>187.5</v>
      </c>
      <c r="H80" s="409">
        <v>150</v>
      </c>
      <c r="I80" s="398">
        <v>37.5</v>
      </c>
    </row>
    <row r="81" spans="1:9" ht="15" x14ac:dyDescent="0.25">
      <c r="A81" s="76">
        <v>73</v>
      </c>
      <c r="B81" s="406" t="s">
        <v>694</v>
      </c>
      <c r="C81" s="406" t="s">
        <v>696</v>
      </c>
      <c r="D81" s="406">
        <v>19001069372</v>
      </c>
      <c r="E81" s="76"/>
      <c r="F81" s="87" t="s">
        <v>345</v>
      </c>
      <c r="G81" s="409">
        <f t="shared" si="1"/>
        <v>250</v>
      </c>
      <c r="H81" s="409">
        <v>200</v>
      </c>
      <c r="I81" s="398">
        <v>50</v>
      </c>
    </row>
    <row r="82" spans="1:9" ht="15" x14ac:dyDescent="0.25">
      <c r="A82" s="76">
        <v>74</v>
      </c>
      <c r="B82" s="406" t="s">
        <v>697</v>
      </c>
      <c r="C82" s="406" t="s">
        <v>698</v>
      </c>
      <c r="D82" s="406">
        <v>42001012349</v>
      </c>
      <c r="E82" s="76"/>
      <c r="F82" s="87" t="s">
        <v>345</v>
      </c>
      <c r="G82" s="409">
        <f t="shared" si="1"/>
        <v>375</v>
      </c>
      <c r="H82" s="409">
        <v>300</v>
      </c>
      <c r="I82" s="398">
        <v>75</v>
      </c>
    </row>
    <row r="83" spans="1:9" ht="15" x14ac:dyDescent="0.25">
      <c r="A83" s="76">
        <v>75</v>
      </c>
      <c r="B83" s="406" t="s">
        <v>645</v>
      </c>
      <c r="C83" s="406" t="s">
        <v>699</v>
      </c>
      <c r="D83" s="406">
        <v>36001033281</v>
      </c>
      <c r="E83" s="76"/>
      <c r="F83" s="87" t="s">
        <v>345</v>
      </c>
      <c r="G83" s="409">
        <f t="shared" si="1"/>
        <v>375</v>
      </c>
      <c r="H83" s="409">
        <v>300</v>
      </c>
      <c r="I83" s="398">
        <v>75</v>
      </c>
    </row>
    <row r="84" spans="1:9" ht="15" x14ac:dyDescent="0.25">
      <c r="A84" s="76">
        <v>76</v>
      </c>
      <c r="B84" s="406" t="s">
        <v>605</v>
      </c>
      <c r="C84" s="406" t="s">
        <v>700</v>
      </c>
      <c r="D84" s="406">
        <v>59001004260</v>
      </c>
      <c r="E84" s="76"/>
      <c r="F84" s="87" t="s">
        <v>345</v>
      </c>
      <c r="G84" s="409">
        <f t="shared" si="1"/>
        <v>750</v>
      </c>
      <c r="H84" s="409">
        <v>600</v>
      </c>
      <c r="I84" s="398">
        <v>150</v>
      </c>
    </row>
    <row r="85" spans="1:9" ht="15" x14ac:dyDescent="0.25">
      <c r="A85" s="76">
        <v>77</v>
      </c>
      <c r="B85" s="406" t="s">
        <v>616</v>
      </c>
      <c r="C85" s="406" t="s">
        <v>701</v>
      </c>
      <c r="D85" s="406">
        <v>61006001685</v>
      </c>
      <c r="E85" s="76"/>
      <c r="F85" s="87" t="s">
        <v>345</v>
      </c>
      <c r="G85" s="409">
        <v>1000</v>
      </c>
      <c r="H85" s="409">
        <v>800</v>
      </c>
      <c r="I85" s="398">
        <v>200</v>
      </c>
    </row>
    <row r="86" spans="1:9" ht="5.25" customHeight="1" x14ac:dyDescent="0.25">
      <c r="A86" s="76"/>
      <c r="B86" s="406"/>
      <c r="C86" s="406"/>
      <c r="D86" s="406"/>
      <c r="E86" s="76"/>
      <c r="F86" s="87"/>
      <c r="G86" s="409"/>
      <c r="H86" s="409"/>
      <c r="I86" s="398"/>
    </row>
    <row r="87" spans="1:9" ht="6.75" customHeight="1" x14ac:dyDescent="0.25">
      <c r="A87" s="76"/>
      <c r="B87" s="406"/>
      <c r="C87" s="406"/>
      <c r="D87" s="406"/>
      <c r="E87" s="76"/>
      <c r="F87" s="87"/>
      <c r="G87" s="409"/>
      <c r="H87" s="409"/>
      <c r="I87" s="398"/>
    </row>
    <row r="88" spans="1:9" ht="25.5" x14ac:dyDescent="0.25">
      <c r="A88" s="76"/>
      <c r="B88" s="453" t="s">
        <v>702</v>
      </c>
      <c r="C88" s="406"/>
      <c r="D88" s="406"/>
      <c r="E88" s="76"/>
      <c r="F88" s="87"/>
      <c r="G88" s="409">
        <v>294131.25</v>
      </c>
      <c r="H88" s="409">
        <v>235320</v>
      </c>
      <c r="I88" s="398">
        <v>58811</v>
      </c>
    </row>
    <row r="89" spans="1:9" ht="7.5" customHeight="1" x14ac:dyDescent="0.25">
      <c r="A89" s="76"/>
      <c r="B89" s="406"/>
      <c r="C89" s="406"/>
      <c r="D89" s="406"/>
      <c r="E89" s="76"/>
      <c r="F89" s="87"/>
      <c r="G89" s="409"/>
      <c r="H89" s="409"/>
      <c r="I89" s="398"/>
    </row>
    <row r="90" spans="1:9" ht="7.5" customHeight="1" x14ac:dyDescent="0.25">
      <c r="A90" s="76"/>
      <c r="B90" s="76"/>
      <c r="C90" s="76"/>
      <c r="D90" s="76"/>
      <c r="E90" s="76"/>
      <c r="F90" s="87"/>
      <c r="G90" s="409"/>
      <c r="H90" s="409"/>
      <c r="I90" s="399"/>
    </row>
    <row r="91" spans="1:9" ht="15.75" x14ac:dyDescent="0.3">
      <c r="A91" s="76"/>
      <c r="B91" s="88"/>
      <c r="C91" s="88"/>
      <c r="D91" s="88"/>
      <c r="E91" s="88"/>
      <c r="F91" s="76" t="s">
        <v>453</v>
      </c>
      <c r="G91" s="412">
        <v>415281</v>
      </c>
      <c r="H91" s="412">
        <v>332390</v>
      </c>
      <c r="I91" s="398">
        <v>82891</v>
      </c>
    </row>
    <row r="92" spans="1:9" ht="15" x14ac:dyDescent="0.3">
      <c r="A92" s="219"/>
      <c r="B92" s="219"/>
      <c r="C92" s="219"/>
      <c r="D92" s="219"/>
      <c r="E92" s="219"/>
      <c r="F92" s="219"/>
      <c r="G92" s="405"/>
      <c r="H92" s="411"/>
      <c r="I92" s="174"/>
    </row>
    <row r="93" spans="1:9" ht="15" x14ac:dyDescent="0.3">
      <c r="A93" s="220" t="s">
        <v>473</v>
      </c>
      <c r="B93" s="220"/>
      <c r="C93" s="219"/>
      <c r="D93" s="219"/>
      <c r="E93" s="219"/>
      <c r="F93" s="219"/>
      <c r="G93" s="219"/>
      <c r="H93" s="174"/>
      <c r="I93" s="174"/>
    </row>
    <row r="94" spans="1:9" ht="3.75" customHeight="1" x14ac:dyDescent="0.3">
      <c r="A94" s="220" t="s">
        <v>982</v>
      </c>
      <c r="B94" s="220"/>
      <c r="C94" s="219"/>
      <c r="D94" s="219"/>
      <c r="E94" s="219"/>
      <c r="F94" s="219"/>
      <c r="G94" s="219"/>
      <c r="H94" s="174"/>
      <c r="I94" s="174"/>
    </row>
    <row r="95" spans="1:9" ht="3.75" customHeight="1" x14ac:dyDescent="0.3">
      <c r="A95" s="220"/>
      <c r="B95" s="220"/>
      <c r="C95" s="174"/>
      <c r="D95" s="174"/>
      <c r="E95" s="174"/>
      <c r="F95" s="174"/>
      <c r="G95" s="174"/>
      <c r="H95" s="174"/>
      <c r="I95" s="174"/>
    </row>
    <row r="96" spans="1:9" ht="3.75" customHeight="1" x14ac:dyDescent="0.3">
      <c r="A96" s="220"/>
      <c r="B96" s="220"/>
      <c r="C96" s="174"/>
      <c r="D96" s="174"/>
      <c r="E96" s="174"/>
      <c r="F96" s="174"/>
      <c r="G96" s="174"/>
      <c r="H96" s="174"/>
      <c r="I96" s="174"/>
    </row>
    <row r="97" spans="1:9" ht="3.75" customHeight="1" x14ac:dyDescent="0.2">
      <c r="A97" s="216"/>
      <c r="B97" s="216"/>
      <c r="C97" s="216"/>
      <c r="D97" s="216"/>
      <c r="E97" s="216"/>
      <c r="F97" s="216"/>
      <c r="G97" s="216"/>
      <c r="H97" s="216"/>
      <c r="I97" s="216"/>
    </row>
    <row r="98" spans="1:9" ht="15" x14ac:dyDescent="0.3">
      <c r="A98" s="180" t="s">
        <v>106</v>
      </c>
      <c r="B98" s="180"/>
      <c r="C98" s="174"/>
      <c r="D98" s="174"/>
      <c r="E98" s="174"/>
      <c r="F98" s="174"/>
      <c r="G98" s="174"/>
      <c r="H98" s="174"/>
      <c r="I98" s="174"/>
    </row>
    <row r="99" spans="1:9" ht="15" x14ac:dyDescent="0.3">
      <c r="A99" s="174"/>
      <c r="B99" s="174"/>
      <c r="C99" s="174"/>
      <c r="D99" s="174"/>
      <c r="E99" s="174"/>
      <c r="F99" s="174"/>
      <c r="G99" s="174"/>
      <c r="H99" s="174"/>
      <c r="I99" s="174"/>
    </row>
    <row r="100" spans="1:9" ht="6.75" customHeight="1" x14ac:dyDescent="0.3">
      <c r="A100" s="174"/>
      <c r="B100" s="174"/>
      <c r="C100" s="174"/>
      <c r="D100" s="174"/>
      <c r="E100" s="178"/>
      <c r="F100" s="178"/>
      <c r="G100" s="178"/>
      <c r="H100" s="174"/>
      <c r="I100" s="174"/>
    </row>
    <row r="101" spans="1:9" ht="15" x14ac:dyDescent="0.3">
      <c r="A101" s="180"/>
      <c r="B101" s="180"/>
      <c r="C101" s="180" t="s">
        <v>392</v>
      </c>
      <c r="D101" s="180"/>
      <c r="E101" s="180"/>
      <c r="F101" s="180"/>
      <c r="G101" s="180"/>
      <c r="H101" s="174"/>
      <c r="I101" s="174"/>
    </row>
    <row r="102" spans="1:9" ht="12" customHeight="1" x14ac:dyDescent="0.3">
      <c r="A102" s="174"/>
      <c r="B102" s="174"/>
      <c r="C102" s="174" t="s">
        <v>391</v>
      </c>
      <c r="D102" s="174"/>
      <c r="E102" s="174"/>
      <c r="F102" s="174"/>
      <c r="G102" s="174"/>
      <c r="H102" s="174"/>
      <c r="I102" s="174"/>
    </row>
    <row r="103" spans="1:9" x14ac:dyDescent="0.2">
      <c r="A103" s="182"/>
      <c r="B103" s="182"/>
      <c r="C103" s="182" t="s">
        <v>138</v>
      </c>
      <c r="D103" s="182"/>
      <c r="E103" s="182"/>
      <c r="F103" s="182"/>
      <c r="G103" s="182"/>
    </row>
  </sheetData>
  <mergeCells count="2">
    <mergeCell ref="I1:J1"/>
    <mergeCell ref="I2:J2"/>
  </mergeCells>
  <printOptions gridLines="1"/>
  <pageMargins left="0.25" right="0.25" top="0.75" bottom="0.75" header="0.3" footer="0.3"/>
  <pageSetup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6"/>
  <sheetViews>
    <sheetView view="pageBreakPreview" zoomScale="80" zoomScaleSheetLayoutView="80" workbookViewId="0">
      <selection activeCell="D26" sqref="D26"/>
    </sheetView>
  </sheetViews>
  <sheetFormatPr defaultRowHeight="12.75" x14ac:dyDescent="0.2"/>
  <cols>
    <col min="1" max="1" width="4.42578125" customWidth="1"/>
    <col min="2" max="2" width="18.140625" customWidth="1"/>
    <col min="3" max="3" width="23.710937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5" t="s">
        <v>474</v>
      </c>
      <c r="B1" s="68"/>
      <c r="C1" s="68"/>
      <c r="D1" s="68"/>
      <c r="E1" s="68"/>
      <c r="F1" s="68"/>
      <c r="G1" s="471" t="s">
        <v>108</v>
      </c>
      <c r="H1" s="471"/>
      <c r="I1" s="368"/>
    </row>
    <row r="2" spans="1:9" ht="15" x14ac:dyDescent="0.3">
      <c r="A2" s="67" t="s">
        <v>139</v>
      </c>
      <c r="B2" s="68"/>
      <c r="C2" s="68"/>
      <c r="D2" s="68"/>
      <c r="E2" s="68"/>
      <c r="F2" s="68"/>
      <c r="G2" s="469" t="s">
        <v>549</v>
      </c>
      <c r="H2" s="469"/>
      <c r="I2" s="67"/>
    </row>
    <row r="3" spans="1:9" ht="15" x14ac:dyDescent="0.3">
      <c r="A3" s="67"/>
      <c r="B3" s="67"/>
      <c r="C3" s="67"/>
      <c r="D3" s="67"/>
      <c r="E3" s="67"/>
      <c r="F3" s="67"/>
      <c r="G3" s="275"/>
      <c r="H3" s="275"/>
      <c r="I3" s="368"/>
    </row>
    <row r="4" spans="1:9" ht="15" x14ac:dyDescent="0.3">
      <c r="A4" s="68" t="s">
        <v>271</v>
      </c>
      <c r="B4" s="68"/>
      <c r="C4" s="68"/>
      <c r="D4" s="68"/>
      <c r="E4" s="68"/>
      <c r="F4" s="68"/>
      <c r="G4" s="67"/>
      <c r="H4" s="67"/>
      <c r="I4" s="67"/>
    </row>
    <row r="5" spans="1:9" ht="15" x14ac:dyDescent="0.3">
      <c r="A5" s="71"/>
      <c r="B5" s="71"/>
      <c r="C5" s="71"/>
      <c r="D5" s="71" t="s">
        <v>547</v>
      </c>
      <c r="E5" s="71"/>
      <c r="F5" s="71"/>
      <c r="G5" s="72"/>
      <c r="H5" s="72"/>
      <c r="I5" s="72"/>
    </row>
    <row r="6" spans="1:9" ht="15" x14ac:dyDescent="0.3">
      <c r="A6" s="68"/>
      <c r="B6" s="68"/>
      <c r="C6" s="68"/>
      <c r="D6" s="68"/>
      <c r="E6" s="68"/>
      <c r="F6" s="68"/>
      <c r="G6" s="67"/>
      <c r="H6" s="67"/>
      <c r="I6" s="67"/>
    </row>
    <row r="7" spans="1:9" ht="15" x14ac:dyDescent="0.2">
      <c r="A7" s="274"/>
      <c r="B7" s="274"/>
      <c r="C7" s="274"/>
      <c r="D7" s="274"/>
      <c r="E7" s="274"/>
      <c r="F7" s="274"/>
      <c r="G7" s="69"/>
      <c r="H7" s="69"/>
      <c r="I7" s="368"/>
    </row>
    <row r="8" spans="1:9" ht="45" x14ac:dyDescent="0.2">
      <c r="A8" s="364" t="s">
        <v>63</v>
      </c>
      <c r="B8" s="70" t="s">
        <v>337</v>
      </c>
      <c r="C8" s="79" t="s">
        <v>338</v>
      </c>
      <c r="D8" s="79" t="s">
        <v>224</v>
      </c>
      <c r="E8" s="79" t="s">
        <v>341</v>
      </c>
      <c r="F8" s="79" t="s">
        <v>340</v>
      </c>
      <c r="G8" s="79" t="s">
        <v>387</v>
      </c>
      <c r="H8" s="70" t="s">
        <v>10</v>
      </c>
      <c r="I8" s="70" t="s">
        <v>9</v>
      </c>
    </row>
    <row r="9" spans="1:9" ht="15" x14ac:dyDescent="0.2">
      <c r="A9" s="365">
        <v>1</v>
      </c>
      <c r="B9" s="403" t="s">
        <v>592</v>
      </c>
      <c r="C9" s="87" t="s">
        <v>591</v>
      </c>
      <c r="D9" s="87">
        <v>1010011415</v>
      </c>
      <c r="E9" s="87"/>
      <c r="F9" s="87" t="s">
        <v>933</v>
      </c>
      <c r="G9" s="87"/>
      <c r="H9" s="4">
        <v>420</v>
      </c>
      <c r="I9" s="4">
        <v>420</v>
      </c>
    </row>
    <row r="10" spans="1:9" ht="15" x14ac:dyDescent="0.2">
      <c r="A10" s="365">
        <v>2</v>
      </c>
      <c r="B10" s="403" t="s">
        <v>622</v>
      </c>
      <c r="C10" s="87" t="s">
        <v>591</v>
      </c>
      <c r="D10" s="87">
        <v>1008024324</v>
      </c>
      <c r="E10" s="87"/>
      <c r="F10" s="87" t="s">
        <v>933</v>
      </c>
      <c r="G10" s="87"/>
      <c r="H10" s="4">
        <v>1050</v>
      </c>
      <c r="I10" s="4">
        <v>1050</v>
      </c>
    </row>
    <row r="11" spans="1:9" ht="15" x14ac:dyDescent="0.2">
      <c r="A11" s="365">
        <v>3</v>
      </c>
      <c r="B11" s="403" t="s">
        <v>572</v>
      </c>
      <c r="C11" s="406" t="s">
        <v>573</v>
      </c>
      <c r="D11" s="406">
        <v>1001008305</v>
      </c>
      <c r="E11" s="76"/>
      <c r="F11" s="406" t="s">
        <v>934</v>
      </c>
      <c r="G11" s="76"/>
      <c r="H11" s="4">
        <v>615</v>
      </c>
      <c r="I11" s="4">
        <v>615</v>
      </c>
    </row>
    <row r="12" spans="1:9" ht="15" x14ac:dyDescent="0.2">
      <c r="A12" s="365">
        <v>4</v>
      </c>
      <c r="B12" s="403" t="s">
        <v>560</v>
      </c>
      <c r="C12" s="406" t="s">
        <v>561</v>
      </c>
      <c r="D12" s="406">
        <v>1006011079</v>
      </c>
      <c r="E12" s="76"/>
      <c r="F12" s="406" t="s">
        <v>934</v>
      </c>
      <c r="G12" s="76"/>
      <c r="H12" s="4">
        <v>1015</v>
      </c>
      <c r="I12" s="4">
        <v>1015</v>
      </c>
    </row>
    <row r="13" spans="1:9" ht="15" x14ac:dyDescent="0.2">
      <c r="A13" s="365">
        <v>5</v>
      </c>
      <c r="B13" s="403" t="s">
        <v>611</v>
      </c>
      <c r="C13" s="406" t="s">
        <v>716</v>
      </c>
      <c r="D13" s="406">
        <v>1012001183</v>
      </c>
      <c r="E13" s="76"/>
      <c r="F13" s="406" t="s">
        <v>934</v>
      </c>
      <c r="G13" s="76"/>
      <c r="H13" s="4">
        <v>860</v>
      </c>
      <c r="I13" s="4">
        <v>860</v>
      </c>
    </row>
    <row r="14" spans="1:9" ht="15" x14ac:dyDescent="0.2">
      <c r="A14" s="365">
        <v>6</v>
      </c>
      <c r="B14" s="403" t="s">
        <v>576</v>
      </c>
      <c r="C14" s="406" t="s">
        <v>618</v>
      </c>
      <c r="D14" s="406">
        <v>1022001763</v>
      </c>
      <c r="E14" s="76"/>
      <c r="F14" s="406" t="s">
        <v>934</v>
      </c>
      <c r="G14" s="76"/>
      <c r="H14" s="4">
        <v>1500</v>
      </c>
      <c r="I14" s="4">
        <v>1500</v>
      </c>
    </row>
    <row r="15" spans="1:9" ht="15" x14ac:dyDescent="0.2">
      <c r="A15" s="365">
        <v>7</v>
      </c>
      <c r="B15" s="403" t="s">
        <v>600</v>
      </c>
      <c r="C15" s="406" t="s">
        <v>601</v>
      </c>
      <c r="D15" s="406">
        <v>1006015862</v>
      </c>
      <c r="E15" s="76"/>
      <c r="F15" s="406" t="s">
        <v>934</v>
      </c>
      <c r="G15" s="76"/>
      <c r="H15" s="4">
        <v>940</v>
      </c>
      <c r="I15" s="4">
        <v>940</v>
      </c>
    </row>
    <row r="16" spans="1:9" ht="15" x14ac:dyDescent="0.2">
      <c r="A16" s="365">
        <v>8</v>
      </c>
      <c r="B16" s="403" t="s">
        <v>604</v>
      </c>
      <c r="C16" s="406" t="s">
        <v>621</v>
      </c>
      <c r="D16" s="406">
        <v>35001088883</v>
      </c>
      <c r="E16" s="76"/>
      <c r="F16" s="401" t="s">
        <v>837</v>
      </c>
      <c r="G16" s="76"/>
      <c r="H16" s="4">
        <v>2140</v>
      </c>
      <c r="I16" s="4">
        <v>2140</v>
      </c>
    </row>
    <row r="17" spans="1:9" ht="15" x14ac:dyDescent="0.2">
      <c r="A17" s="365">
        <v>9</v>
      </c>
      <c r="B17" s="403" t="s">
        <v>611</v>
      </c>
      <c r="C17" s="406" t="s">
        <v>612</v>
      </c>
      <c r="D17" s="406">
        <v>1005034665</v>
      </c>
      <c r="E17" s="76"/>
      <c r="F17" s="401" t="s">
        <v>837</v>
      </c>
      <c r="G17" s="76"/>
      <c r="H17" s="4">
        <v>1050</v>
      </c>
      <c r="I17" s="4">
        <v>1050</v>
      </c>
    </row>
    <row r="18" spans="1:9" ht="15" x14ac:dyDescent="0.2">
      <c r="A18" s="365">
        <v>10</v>
      </c>
      <c r="B18" s="403" t="s">
        <v>570</v>
      </c>
      <c r="C18" s="406" t="s">
        <v>591</v>
      </c>
      <c r="D18" s="406">
        <v>1031006153</v>
      </c>
      <c r="E18" s="76"/>
      <c r="F18" s="401" t="s">
        <v>837</v>
      </c>
      <c r="G18" s="76"/>
      <c r="H18" s="4">
        <v>330</v>
      </c>
      <c r="I18" s="4">
        <v>330</v>
      </c>
    </row>
    <row r="19" spans="1:9" ht="15" x14ac:dyDescent="0.2">
      <c r="A19" s="365">
        <v>11</v>
      </c>
      <c r="B19" s="403" t="s">
        <v>717</v>
      </c>
      <c r="C19" s="406" t="s">
        <v>610</v>
      </c>
      <c r="D19" s="406">
        <v>1024070767</v>
      </c>
      <c r="E19" s="76"/>
      <c r="F19" s="401" t="s">
        <v>837</v>
      </c>
      <c r="G19" s="76"/>
      <c r="H19" s="4">
        <v>1050</v>
      </c>
      <c r="I19" s="4">
        <v>1050</v>
      </c>
    </row>
    <row r="20" spans="1:9" ht="15" x14ac:dyDescent="0.2">
      <c r="A20" s="365">
        <v>12</v>
      </c>
      <c r="B20" s="403" t="s">
        <v>609</v>
      </c>
      <c r="C20" s="406" t="s">
        <v>718</v>
      </c>
      <c r="D20" s="406">
        <v>35001116192</v>
      </c>
      <c r="E20" s="76"/>
      <c r="F20" s="401" t="s">
        <v>837</v>
      </c>
      <c r="G20" s="76"/>
      <c r="H20" s="4">
        <v>1020</v>
      </c>
      <c r="I20" s="4">
        <v>1020</v>
      </c>
    </row>
    <row r="21" spans="1:9" ht="15" x14ac:dyDescent="0.2">
      <c r="A21" s="365">
        <v>13</v>
      </c>
      <c r="B21" s="403" t="s">
        <v>719</v>
      </c>
      <c r="C21" s="406" t="s">
        <v>610</v>
      </c>
      <c r="D21" s="406">
        <v>1024070766</v>
      </c>
      <c r="E21" s="76"/>
      <c r="F21" s="401" t="s">
        <v>837</v>
      </c>
      <c r="G21" s="76"/>
      <c r="H21" s="4">
        <v>1050</v>
      </c>
      <c r="I21" s="4">
        <v>1050</v>
      </c>
    </row>
    <row r="22" spans="1:9" ht="15" x14ac:dyDescent="0.2">
      <c r="A22" s="365">
        <v>14</v>
      </c>
      <c r="B22" s="403" t="s">
        <v>720</v>
      </c>
      <c r="C22" s="406" t="s">
        <v>721</v>
      </c>
      <c r="D22" s="406">
        <v>1024086352</v>
      </c>
      <c r="E22" s="76"/>
      <c r="F22" s="401" t="s">
        <v>837</v>
      </c>
      <c r="G22" s="76"/>
      <c r="H22" s="4">
        <v>1020</v>
      </c>
      <c r="I22" s="4">
        <v>1020</v>
      </c>
    </row>
    <row r="23" spans="1:9" ht="15" x14ac:dyDescent="0.2">
      <c r="A23" s="365">
        <v>15</v>
      </c>
      <c r="B23" s="403" t="s">
        <v>619</v>
      </c>
      <c r="C23" s="406" t="s">
        <v>620</v>
      </c>
      <c r="D23" s="406">
        <v>23001009537</v>
      </c>
      <c r="E23" s="76"/>
      <c r="F23" s="401" t="s">
        <v>837</v>
      </c>
      <c r="G23" s="76"/>
      <c r="H23" s="4">
        <v>1270</v>
      </c>
      <c r="I23" s="4">
        <v>1270</v>
      </c>
    </row>
    <row r="24" spans="1:9" ht="15" x14ac:dyDescent="0.2">
      <c r="A24" s="365">
        <v>16</v>
      </c>
      <c r="B24" s="403" t="s">
        <v>722</v>
      </c>
      <c r="C24" s="406" t="s">
        <v>723</v>
      </c>
      <c r="D24" s="406">
        <v>1024074923</v>
      </c>
      <c r="E24" s="76"/>
      <c r="F24" s="401" t="s">
        <v>837</v>
      </c>
      <c r="G24" s="76"/>
      <c r="H24" s="4">
        <v>525</v>
      </c>
      <c r="I24" s="4">
        <v>525</v>
      </c>
    </row>
    <row r="25" spans="1:9" ht="15" x14ac:dyDescent="0.2">
      <c r="A25" s="365">
        <v>17</v>
      </c>
      <c r="B25" s="403" t="s">
        <v>672</v>
      </c>
      <c r="C25" s="406" t="s">
        <v>724</v>
      </c>
      <c r="D25" s="406">
        <v>1024057465</v>
      </c>
      <c r="E25" s="76"/>
      <c r="F25" s="401" t="s">
        <v>837</v>
      </c>
      <c r="G25" s="76"/>
      <c r="H25" s="4">
        <v>1050</v>
      </c>
      <c r="I25" s="4">
        <v>1050</v>
      </c>
    </row>
    <row r="26" spans="1:9" ht="15" x14ac:dyDescent="0.2">
      <c r="A26" s="365">
        <v>18</v>
      </c>
      <c r="B26" s="403" t="s">
        <v>672</v>
      </c>
      <c r="C26" s="406" t="s">
        <v>673</v>
      </c>
      <c r="D26" s="406">
        <v>102408441</v>
      </c>
      <c r="E26" s="76"/>
      <c r="F26" s="401" t="s">
        <v>837</v>
      </c>
      <c r="G26" s="76"/>
      <c r="H26" s="4">
        <v>1350</v>
      </c>
      <c r="I26" s="4">
        <v>1350</v>
      </c>
    </row>
    <row r="27" spans="1:9" ht="15" x14ac:dyDescent="0.2">
      <c r="A27" s="365">
        <v>19</v>
      </c>
      <c r="B27" s="403" t="s">
        <v>725</v>
      </c>
      <c r="C27" s="406" t="s">
        <v>726</v>
      </c>
      <c r="D27" s="406">
        <v>1027057625</v>
      </c>
      <c r="E27" s="76"/>
      <c r="F27" s="401" t="s">
        <v>837</v>
      </c>
      <c r="G27" s="76"/>
      <c r="H27" s="4">
        <v>825</v>
      </c>
      <c r="I27" s="4">
        <v>825</v>
      </c>
    </row>
    <row r="28" spans="1:9" ht="15" x14ac:dyDescent="0.2">
      <c r="A28" s="365">
        <v>20</v>
      </c>
      <c r="B28" s="403" t="s">
        <v>727</v>
      </c>
      <c r="C28" s="406" t="s">
        <v>728</v>
      </c>
      <c r="D28" s="406">
        <v>1024064986</v>
      </c>
      <c r="E28" s="76"/>
      <c r="F28" s="401" t="s">
        <v>837</v>
      </c>
      <c r="G28" s="76"/>
      <c r="H28" s="4">
        <v>525</v>
      </c>
      <c r="I28" s="4">
        <v>525</v>
      </c>
    </row>
    <row r="29" spans="1:9" ht="15" x14ac:dyDescent="0.2">
      <c r="A29" s="365">
        <v>21</v>
      </c>
      <c r="B29" s="403" t="s">
        <v>570</v>
      </c>
      <c r="C29" s="406" t="s">
        <v>729</v>
      </c>
      <c r="D29" s="406">
        <v>1024083490</v>
      </c>
      <c r="E29" s="76"/>
      <c r="F29" s="401" t="s">
        <v>837</v>
      </c>
      <c r="G29" s="76"/>
      <c r="H29" s="4">
        <v>1005</v>
      </c>
      <c r="I29" s="4">
        <v>1005</v>
      </c>
    </row>
    <row r="30" spans="1:9" ht="15" x14ac:dyDescent="0.2">
      <c r="A30" s="365">
        <v>22</v>
      </c>
      <c r="B30" s="403" t="s">
        <v>730</v>
      </c>
      <c r="C30" s="406" t="s">
        <v>731</v>
      </c>
      <c r="D30" s="406">
        <v>1024080930</v>
      </c>
      <c r="E30" s="76"/>
      <c r="F30" s="401" t="s">
        <v>837</v>
      </c>
      <c r="G30" s="76"/>
      <c r="H30" s="4">
        <v>525</v>
      </c>
      <c r="I30" s="4">
        <v>525</v>
      </c>
    </row>
    <row r="31" spans="1:9" ht="15" x14ac:dyDescent="0.2">
      <c r="A31" s="365">
        <v>23</v>
      </c>
      <c r="B31" s="403" t="s">
        <v>732</v>
      </c>
      <c r="C31" s="406" t="s">
        <v>733</v>
      </c>
      <c r="D31" s="406">
        <v>1030017684</v>
      </c>
      <c r="E31" s="76"/>
      <c r="F31" s="401" t="s">
        <v>837</v>
      </c>
      <c r="G31" s="76"/>
      <c r="H31" s="4">
        <v>360</v>
      </c>
      <c r="I31" s="4">
        <v>360</v>
      </c>
    </row>
    <row r="32" spans="1:9" ht="15" x14ac:dyDescent="0.2">
      <c r="A32" s="365">
        <v>24</v>
      </c>
      <c r="B32" s="403" t="s">
        <v>734</v>
      </c>
      <c r="C32" s="406" t="s">
        <v>735</v>
      </c>
      <c r="D32" s="406">
        <v>1001040580</v>
      </c>
      <c r="E32" s="76"/>
      <c r="F32" s="401" t="s">
        <v>837</v>
      </c>
      <c r="G32" s="76"/>
      <c r="H32" s="4">
        <v>210</v>
      </c>
      <c r="I32" s="4">
        <v>210</v>
      </c>
    </row>
    <row r="33" spans="1:9" ht="15" x14ac:dyDescent="0.2">
      <c r="A33" s="365">
        <v>25</v>
      </c>
      <c r="B33" s="403" t="s">
        <v>609</v>
      </c>
      <c r="C33" s="406" t="s">
        <v>688</v>
      </c>
      <c r="D33" s="406">
        <v>5001010621</v>
      </c>
      <c r="E33" s="76"/>
      <c r="F33" s="401" t="s">
        <v>837</v>
      </c>
      <c r="G33" s="76"/>
      <c r="H33" s="4">
        <v>705</v>
      </c>
      <c r="I33" s="4">
        <v>705</v>
      </c>
    </row>
    <row r="34" spans="1:9" ht="15" x14ac:dyDescent="0.2">
      <c r="A34" s="365">
        <v>26</v>
      </c>
      <c r="B34" s="403" t="s">
        <v>570</v>
      </c>
      <c r="C34" s="406" t="s">
        <v>571</v>
      </c>
      <c r="D34" s="406">
        <v>1005027236</v>
      </c>
      <c r="E34" s="76"/>
      <c r="F34" s="401" t="s">
        <v>837</v>
      </c>
      <c r="G34" s="76"/>
      <c r="H34" s="4">
        <v>1025</v>
      </c>
      <c r="I34" s="4">
        <v>1025</v>
      </c>
    </row>
    <row r="35" spans="1:9" ht="15" x14ac:dyDescent="0.2">
      <c r="A35" s="365">
        <v>27</v>
      </c>
      <c r="B35" s="403" t="s">
        <v>584</v>
      </c>
      <c r="C35" s="406" t="s">
        <v>585</v>
      </c>
      <c r="D35" s="406">
        <v>58001000338</v>
      </c>
      <c r="E35" s="76"/>
      <c r="F35" s="401" t="s">
        <v>837</v>
      </c>
      <c r="G35" s="76"/>
      <c r="H35" s="4">
        <v>675</v>
      </c>
      <c r="I35" s="4">
        <v>675</v>
      </c>
    </row>
    <row r="36" spans="1:9" ht="15" x14ac:dyDescent="0.2">
      <c r="A36" s="365">
        <v>28</v>
      </c>
      <c r="B36" s="403" t="s">
        <v>623</v>
      </c>
      <c r="C36" s="406" t="s">
        <v>565</v>
      </c>
      <c r="D36" s="406">
        <v>1024036647</v>
      </c>
      <c r="E36" s="76"/>
      <c r="F36" s="401" t="s">
        <v>837</v>
      </c>
      <c r="G36" s="76"/>
      <c r="H36" s="4">
        <v>675</v>
      </c>
      <c r="I36" s="4">
        <v>675</v>
      </c>
    </row>
    <row r="37" spans="1:9" ht="15" x14ac:dyDescent="0.2">
      <c r="A37" s="365">
        <v>29</v>
      </c>
      <c r="B37" s="403" t="s">
        <v>574</v>
      </c>
      <c r="C37" s="406" t="s">
        <v>575</v>
      </c>
      <c r="D37" s="406">
        <v>1008054765</v>
      </c>
      <c r="E37" s="76"/>
      <c r="F37" s="401" t="s">
        <v>837</v>
      </c>
      <c r="G37" s="76"/>
      <c r="H37" s="4">
        <v>1050</v>
      </c>
      <c r="I37" s="4">
        <v>1050</v>
      </c>
    </row>
    <row r="38" spans="1:9" ht="15" x14ac:dyDescent="0.2">
      <c r="A38" s="365">
        <v>30</v>
      </c>
      <c r="B38" s="403" t="s">
        <v>608</v>
      </c>
      <c r="C38" s="406" t="s">
        <v>565</v>
      </c>
      <c r="D38" s="406">
        <v>12001069159</v>
      </c>
      <c r="E38" s="76"/>
      <c r="F38" s="401" t="s">
        <v>837</v>
      </c>
      <c r="G38" s="76"/>
      <c r="H38" s="4">
        <v>450</v>
      </c>
      <c r="I38" s="4">
        <v>450</v>
      </c>
    </row>
    <row r="39" spans="1:9" ht="15" x14ac:dyDescent="0.2">
      <c r="A39" s="365">
        <v>31</v>
      </c>
      <c r="B39" s="403" t="s">
        <v>604</v>
      </c>
      <c r="C39" s="406" t="s">
        <v>603</v>
      </c>
      <c r="D39" s="406">
        <v>14001005156</v>
      </c>
      <c r="E39" s="76"/>
      <c r="F39" s="401" t="s">
        <v>837</v>
      </c>
      <c r="G39" s="76"/>
      <c r="H39" s="4">
        <v>420</v>
      </c>
      <c r="I39" s="4">
        <v>420</v>
      </c>
    </row>
    <row r="40" spans="1:9" ht="15" x14ac:dyDescent="0.2">
      <c r="A40" s="365">
        <v>32</v>
      </c>
      <c r="B40" s="403" t="s">
        <v>593</v>
      </c>
      <c r="C40" s="406" t="s">
        <v>594</v>
      </c>
      <c r="D40" s="406">
        <v>1027019748</v>
      </c>
      <c r="E40" s="76"/>
      <c r="F40" s="401" t="s">
        <v>837</v>
      </c>
      <c r="G40" s="76"/>
      <c r="H40" s="4">
        <v>645</v>
      </c>
      <c r="I40" s="4">
        <v>645</v>
      </c>
    </row>
    <row r="41" spans="1:9" ht="15" x14ac:dyDescent="0.2">
      <c r="A41" s="365">
        <v>33</v>
      </c>
      <c r="B41" s="403" t="s">
        <v>580</v>
      </c>
      <c r="C41" s="406" t="s">
        <v>581</v>
      </c>
      <c r="D41" s="406">
        <v>1019029100</v>
      </c>
      <c r="E41" s="76"/>
      <c r="F41" s="401" t="s">
        <v>837</v>
      </c>
      <c r="G41" s="76"/>
      <c r="H41" s="4">
        <v>540</v>
      </c>
      <c r="I41" s="4">
        <v>540</v>
      </c>
    </row>
    <row r="42" spans="1:9" ht="15" x14ac:dyDescent="0.2">
      <c r="A42" s="365">
        <v>34</v>
      </c>
      <c r="B42" s="403" t="s">
        <v>736</v>
      </c>
      <c r="C42" s="406" t="s">
        <v>737</v>
      </c>
      <c r="D42" s="406">
        <v>1010011415</v>
      </c>
      <c r="E42" s="76"/>
      <c r="F42" s="401" t="s">
        <v>837</v>
      </c>
      <c r="G42" s="76"/>
      <c r="H42" s="4">
        <v>375</v>
      </c>
      <c r="I42" s="4">
        <v>375</v>
      </c>
    </row>
    <row r="43" spans="1:9" ht="15" x14ac:dyDescent="0.2">
      <c r="A43" s="365">
        <v>35</v>
      </c>
      <c r="B43" s="403" t="s">
        <v>609</v>
      </c>
      <c r="C43" s="406" t="s">
        <v>613</v>
      </c>
      <c r="D43" s="406">
        <v>1032004804</v>
      </c>
      <c r="E43" s="76"/>
      <c r="F43" s="401" t="s">
        <v>837</v>
      </c>
      <c r="G43" s="76"/>
      <c r="H43" s="4">
        <v>850</v>
      </c>
      <c r="I43" s="4">
        <v>850</v>
      </c>
    </row>
    <row r="44" spans="1:9" ht="15" x14ac:dyDescent="0.2">
      <c r="A44" s="365">
        <v>36</v>
      </c>
      <c r="B44" s="403" t="s">
        <v>576</v>
      </c>
      <c r="C44" s="406" t="s">
        <v>577</v>
      </c>
      <c r="D44" s="406">
        <v>1024020468</v>
      </c>
      <c r="E44" s="76"/>
      <c r="F44" s="401" t="s">
        <v>837</v>
      </c>
      <c r="G44" s="76"/>
      <c r="H44" s="4">
        <v>600</v>
      </c>
      <c r="I44" s="4">
        <v>600</v>
      </c>
    </row>
    <row r="45" spans="1:9" ht="15" x14ac:dyDescent="0.2">
      <c r="A45" s="365">
        <v>37</v>
      </c>
      <c r="B45" s="403" t="s">
        <v>658</v>
      </c>
      <c r="C45" s="406" t="s">
        <v>610</v>
      </c>
      <c r="D45" s="406">
        <v>55001007127</v>
      </c>
      <c r="E45" s="76"/>
      <c r="F45" s="401" t="s">
        <v>837</v>
      </c>
      <c r="G45" s="76"/>
      <c r="H45" s="4">
        <v>1300</v>
      </c>
      <c r="I45" s="4">
        <v>1300</v>
      </c>
    </row>
    <row r="46" spans="1:9" ht="15" x14ac:dyDescent="0.2">
      <c r="A46" s="365">
        <v>38</v>
      </c>
      <c r="B46" s="403" t="s">
        <v>669</v>
      </c>
      <c r="C46" s="406" t="s">
        <v>670</v>
      </c>
      <c r="D46" s="406">
        <v>45001005453</v>
      </c>
      <c r="E46" s="76"/>
      <c r="F46" s="401" t="s">
        <v>837</v>
      </c>
      <c r="G46" s="76"/>
      <c r="H46" s="4">
        <v>1265</v>
      </c>
      <c r="I46" s="4">
        <v>1265</v>
      </c>
    </row>
    <row r="47" spans="1:9" ht="15" x14ac:dyDescent="0.2">
      <c r="A47" s="365">
        <v>39</v>
      </c>
      <c r="B47" s="403" t="s">
        <v>616</v>
      </c>
      <c r="C47" s="406" t="s">
        <v>738</v>
      </c>
      <c r="D47" s="406">
        <v>54001012356</v>
      </c>
      <c r="E47" s="76"/>
      <c r="F47" s="401" t="s">
        <v>837</v>
      </c>
      <c r="G47" s="76"/>
      <c r="H47" s="4">
        <v>360</v>
      </c>
      <c r="I47" s="4">
        <v>360</v>
      </c>
    </row>
    <row r="48" spans="1:9" ht="15" x14ac:dyDescent="0.2">
      <c r="A48" s="365">
        <v>40</v>
      </c>
      <c r="B48" s="403" t="s">
        <v>739</v>
      </c>
      <c r="C48" s="406" t="s">
        <v>740</v>
      </c>
      <c r="D48" s="406">
        <v>1008057198</v>
      </c>
      <c r="E48" s="76"/>
      <c r="F48" s="401" t="s">
        <v>837</v>
      </c>
      <c r="G48" s="76"/>
      <c r="H48" s="4">
        <v>300</v>
      </c>
      <c r="I48" s="4">
        <v>300</v>
      </c>
    </row>
    <row r="49" spans="1:9" ht="15" x14ac:dyDescent="0.2">
      <c r="A49" s="365">
        <v>41</v>
      </c>
      <c r="B49" s="403" t="s">
        <v>588</v>
      </c>
      <c r="C49" s="406" t="s">
        <v>666</v>
      </c>
      <c r="D49" s="406">
        <v>1025013429</v>
      </c>
      <c r="E49" s="76"/>
      <c r="F49" s="401" t="s">
        <v>837</v>
      </c>
      <c r="G49" s="76"/>
      <c r="H49" s="4">
        <v>1355</v>
      </c>
      <c r="I49" s="4">
        <v>1355</v>
      </c>
    </row>
    <row r="50" spans="1:9" ht="15" x14ac:dyDescent="0.2">
      <c r="A50" s="365">
        <v>42</v>
      </c>
      <c r="B50" s="403" t="s">
        <v>623</v>
      </c>
      <c r="C50" s="406" t="s">
        <v>661</v>
      </c>
      <c r="D50" s="406">
        <v>8001004653</v>
      </c>
      <c r="E50" s="76"/>
      <c r="F50" s="401" t="s">
        <v>837</v>
      </c>
      <c r="G50" s="76"/>
      <c r="H50" s="4">
        <v>300</v>
      </c>
      <c r="I50" s="4">
        <v>300</v>
      </c>
    </row>
    <row r="51" spans="1:9" ht="15" x14ac:dyDescent="0.2">
      <c r="A51" s="365">
        <v>43</v>
      </c>
      <c r="B51" s="403" t="s">
        <v>683</v>
      </c>
      <c r="C51" s="406" t="s">
        <v>585</v>
      </c>
      <c r="D51" s="406">
        <v>61001037423</v>
      </c>
      <c r="E51" s="76"/>
      <c r="F51" s="401" t="s">
        <v>837</v>
      </c>
      <c r="G51" s="76"/>
      <c r="H51" s="4">
        <v>555</v>
      </c>
      <c r="I51" s="4">
        <v>555</v>
      </c>
    </row>
    <row r="52" spans="1:9" ht="15" x14ac:dyDescent="0.2">
      <c r="A52" s="365">
        <v>44</v>
      </c>
      <c r="B52" s="403" t="s">
        <v>741</v>
      </c>
      <c r="C52" s="406" t="s">
        <v>690</v>
      </c>
      <c r="D52" s="406">
        <v>57001002490</v>
      </c>
      <c r="E52" s="76"/>
      <c r="F52" s="401" t="s">
        <v>837</v>
      </c>
      <c r="G52" s="76"/>
      <c r="H52" s="4">
        <v>300</v>
      </c>
      <c r="I52" s="4">
        <v>300</v>
      </c>
    </row>
    <row r="53" spans="1:9" ht="15" x14ac:dyDescent="0.2">
      <c r="A53" s="365">
        <v>45</v>
      </c>
      <c r="B53" s="403" t="s">
        <v>742</v>
      </c>
      <c r="C53" s="406" t="s">
        <v>743</v>
      </c>
      <c r="D53" s="406">
        <v>56001015080</v>
      </c>
      <c r="E53" s="76"/>
      <c r="F53" s="401" t="s">
        <v>837</v>
      </c>
      <c r="G53" s="76"/>
      <c r="H53" s="4">
        <v>860</v>
      </c>
      <c r="I53" s="4">
        <v>860</v>
      </c>
    </row>
    <row r="54" spans="1:9" ht="15" x14ac:dyDescent="0.2">
      <c r="A54" s="365">
        <v>46</v>
      </c>
      <c r="B54" s="403" t="s">
        <v>616</v>
      </c>
      <c r="C54" s="406" t="s">
        <v>665</v>
      </c>
      <c r="D54" s="406">
        <v>1019045985</v>
      </c>
      <c r="E54" s="76"/>
      <c r="F54" s="401" t="s">
        <v>837</v>
      </c>
      <c r="G54" s="76"/>
      <c r="H54" s="4">
        <v>550</v>
      </c>
      <c r="I54" s="4">
        <v>550</v>
      </c>
    </row>
    <row r="55" spans="1:9" ht="15" x14ac:dyDescent="0.2">
      <c r="A55" s="365">
        <v>47</v>
      </c>
      <c r="B55" s="403" t="s">
        <v>609</v>
      </c>
      <c r="C55" s="406" t="s">
        <v>744</v>
      </c>
      <c r="D55" s="406">
        <v>57001057751</v>
      </c>
      <c r="E55" s="76"/>
      <c r="F55" s="401" t="s">
        <v>837</v>
      </c>
      <c r="G55" s="76"/>
      <c r="H55" s="4">
        <v>210</v>
      </c>
      <c r="I55" s="4">
        <v>210</v>
      </c>
    </row>
    <row r="56" spans="1:9" ht="15" x14ac:dyDescent="0.2">
      <c r="A56" s="365">
        <v>48</v>
      </c>
      <c r="B56" s="403" t="s">
        <v>582</v>
      </c>
      <c r="C56" s="406" t="s">
        <v>676</v>
      </c>
      <c r="D56" s="406">
        <v>10001032716</v>
      </c>
      <c r="E56" s="76"/>
      <c r="F56" s="401" t="s">
        <v>837</v>
      </c>
      <c r="G56" s="76"/>
      <c r="H56" s="4">
        <v>660</v>
      </c>
      <c r="I56" s="4">
        <v>660</v>
      </c>
    </row>
    <row r="57" spans="1:9" ht="15" x14ac:dyDescent="0.2">
      <c r="A57" s="365">
        <v>49</v>
      </c>
      <c r="B57" s="403" t="s">
        <v>653</v>
      </c>
      <c r="C57" s="406" t="s">
        <v>654</v>
      </c>
      <c r="D57" s="406">
        <v>55001023020</v>
      </c>
      <c r="E57" s="76"/>
      <c r="F57" s="401" t="s">
        <v>837</v>
      </c>
      <c r="G57" s="76"/>
      <c r="H57" s="4">
        <v>650</v>
      </c>
      <c r="I57" s="4">
        <v>650</v>
      </c>
    </row>
    <row r="58" spans="1:9" ht="15" x14ac:dyDescent="0.2">
      <c r="A58" s="365">
        <v>50</v>
      </c>
      <c r="B58" s="403" t="s">
        <v>679</v>
      </c>
      <c r="C58" s="406" t="s">
        <v>680</v>
      </c>
      <c r="D58" s="406">
        <v>24001011477</v>
      </c>
      <c r="E58" s="76"/>
      <c r="F58" s="401" t="s">
        <v>837</v>
      </c>
      <c r="G58" s="76"/>
      <c r="H58" s="4">
        <v>1250</v>
      </c>
      <c r="I58" s="4">
        <v>1250</v>
      </c>
    </row>
    <row r="59" spans="1:9" ht="15" x14ac:dyDescent="0.2">
      <c r="A59" s="365">
        <v>51</v>
      </c>
      <c r="B59" s="403" t="s">
        <v>609</v>
      </c>
      <c r="C59" s="406" t="s">
        <v>681</v>
      </c>
      <c r="D59" s="406">
        <v>11001002400</v>
      </c>
      <c r="E59" s="76"/>
      <c r="F59" s="401" t="s">
        <v>837</v>
      </c>
      <c r="G59" s="76"/>
      <c r="H59" s="4">
        <v>550</v>
      </c>
      <c r="I59" s="4">
        <v>550</v>
      </c>
    </row>
    <row r="60" spans="1:9" ht="15" x14ac:dyDescent="0.2">
      <c r="A60" s="365">
        <v>52</v>
      </c>
      <c r="B60" s="403" t="s">
        <v>609</v>
      </c>
      <c r="C60" s="406" t="s">
        <v>610</v>
      </c>
      <c r="D60" s="406">
        <v>1014003443</v>
      </c>
      <c r="E60" s="76"/>
      <c r="F60" s="401" t="s">
        <v>837</v>
      </c>
      <c r="G60" s="76"/>
      <c r="H60" s="4">
        <v>1275</v>
      </c>
      <c r="I60" s="4">
        <v>1275</v>
      </c>
    </row>
    <row r="61" spans="1:9" ht="15" x14ac:dyDescent="0.2">
      <c r="A61" s="365">
        <v>53</v>
      </c>
      <c r="B61" s="403" t="s">
        <v>564</v>
      </c>
      <c r="C61" s="406" t="s">
        <v>624</v>
      </c>
      <c r="D61" s="406">
        <v>1011007155</v>
      </c>
      <c r="E61" s="76"/>
      <c r="F61" s="401" t="s">
        <v>837</v>
      </c>
      <c r="G61" s="76"/>
      <c r="H61" s="4">
        <v>600</v>
      </c>
      <c r="I61" s="4">
        <v>600</v>
      </c>
    </row>
    <row r="62" spans="1:9" ht="15" x14ac:dyDescent="0.2">
      <c r="A62" s="365">
        <v>54</v>
      </c>
      <c r="B62" s="403" t="s">
        <v>588</v>
      </c>
      <c r="C62" s="406" t="s">
        <v>664</v>
      </c>
      <c r="D62" s="406">
        <v>1030009671</v>
      </c>
      <c r="E62" s="76"/>
      <c r="F62" s="401" t="s">
        <v>837</v>
      </c>
      <c r="G62" s="76"/>
      <c r="H62" s="4">
        <v>510</v>
      </c>
      <c r="I62" s="4">
        <v>510</v>
      </c>
    </row>
    <row r="63" spans="1:9" ht="15" x14ac:dyDescent="0.2">
      <c r="A63" s="365">
        <v>55</v>
      </c>
      <c r="B63" s="403" t="s">
        <v>560</v>
      </c>
      <c r="C63" s="406" t="s">
        <v>682</v>
      </c>
      <c r="D63" s="406">
        <v>1008013801</v>
      </c>
      <c r="E63" s="76"/>
      <c r="F63" s="401" t="s">
        <v>837</v>
      </c>
      <c r="G63" s="76"/>
      <c r="H63" s="4">
        <v>400</v>
      </c>
      <c r="I63" s="4">
        <v>400</v>
      </c>
    </row>
    <row r="64" spans="1:9" ht="15" x14ac:dyDescent="0.2">
      <c r="A64" s="365">
        <v>56</v>
      </c>
      <c r="B64" s="403" t="s">
        <v>745</v>
      </c>
      <c r="C64" s="406" t="s">
        <v>746</v>
      </c>
      <c r="D64" s="406">
        <v>1024084856</v>
      </c>
      <c r="E64" s="76"/>
      <c r="F64" s="401" t="s">
        <v>837</v>
      </c>
      <c r="G64" s="76"/>
      <c r="H64" s="4">
        <v>300</v>
      </c>
      <c r="I64" s="4">
        <v>300</v>
      </c>
    </row>
    <row r="65" spans="1:9" ht="15" x14ac:dyDescent="0.2">
      <c r="A65" s="365">
        <v>57</v>
      </c>
      <c r="B65" s="403" t="s">
        <v>609</v>
      </c>
      <c r="C65" s="406" t="s">
        <v>747</v>
      </c>
      <c r="D65" s="406">
        <v>1011066420</v>
      </c>
      <c r="E65" s="76"/>
      <c r="F65" s="401" t="s">
        <v>837</v>
      </c>
      <c r="G65" s="76"/>
      <c r="H65" s="4">
        <v>300</v>
      </c>
      <c r="I65" s="4">
        <v>300</v>
      </c>
    </row>
    <row r="66" spans="1:9" ht="15" x14ac:dyDescent="0.2">
      <c r="A66" s="365">
        <v>58</v>
      </c>
      <c r="B66" s="403" t="s">
        <v>616</v>
      </c>
      <c r="C66" s="406" t="s">
        <v>748</v>
      </c>
      <c r="D66" s="406">
        <v>1011069427</v>
      </c>
      <c r="E66" s="76"/>
      <c r="F66" s="401" t="s">
        <v>837</v>
      </c>
      <c r="G66" s="76"/>
      <c r="H66" s="4">
        <v>995</v>
      </c>
      <c r="I66" s="4">
        <v>995</v>
      </c>
    </row>
    <row r="67" spans="1:9" ht="15" x14ac:dyDescent="0.2">
      <c r="A67" s="365">
        <v>59</v>
      </c>
      <c r="B67" s="403" t="s">
        <v>683</v>
      </c>
      <c r="C67" s="406" t="s">
        <v>684</v>
      </c>
      <c r="D67" s="406">
        <v>58001000732</v>
      </c>
      <c r="E67" s="76"/>
      <c r="F67" s="401" t="s">
        <v>837</v>
      </c>
      <c r="G67" s="76"/>
      <c r="H67" s="4">
        <v>300</v>
      </c>
      <c r="I67" s="4">
        <v>300</v>
      </c>
    </row>
    <row r="68" spans="1:9" ht="15" x14ac:dyDescent="0.2">
      <c r="A68" s="365">
        <v>60</v>
      </c>
      <c r="B68" s="403" t="s">
        <v>616</v>
      </c>
      <c r="C68" s="406" t="s">
        <v>650</v>
      </c>
      <c r="D68" s="406">
        <v>33001015535</v>
      </c>
      <c r="E68" s="76"/>
      <c r="F68" s="401" t="s">
        <v>837</v>
      </c>
      <c r="G68" s="76"/>
      <c r="H68" s="4">
        <v>810</v>
      </c>
      <c r="I68" s="4">
        <v>810</v>
      </c>
    </row>
    <row r="69" spans="1:9" ht="15" x14ac:dyDescent="0.2">
      <c r="A69" s="365">
        <v>61</v>
      </c>
      <c r="B69" s="403" t="s">
        <v>590</v>
      </c>
      <c r="C69" s="406" t="s">
        <v>655</v>
      </c>
      <c r="D69" s="406">
        <v>61001061236</v>
      </c>
      <c r="E69" s="76"/>
      <c r="F69" s="401" t="s">
        <v>837</v>
      </c>
      <c r="G69" s="76"/>
      <c r="H69" s="4">
        <v>605</v>
      </c>
      <c r="I69" s="4">
        <v>605</v>
      </c>
    </row>
    <row r="70" spans="1:9" ht="15" x14ac:dyDescent="0.2">
      <c r="A70" s="365">
        <v>62</v>
      </c>
      <c r="B70" s="403" t="s">
        <v>659</v>
      </c>
      <c r="C70" s="406" t="s">
        <v>660</v>
      </c>
      <c r="D70" s="406">
        <v>1007000637</v>
      </c>
      <c r="E70" s="76"/>
      <c r="F70" s="401" t="s">
        <v>837</v>
      </c>
      <c r="G70" s="76"/>
      <c r="H70" s="4">
        <v>550</v>
      </c>
      <c r="I70" s="4">
        <v>550</v>
      </c>
    </row>
    <row r="71" spans="1:9" ht="15" x14ac:dyDescent="0.2">
      <c r="A71" s="365">
        <v>63</v>
      </c>
      <c r="B71" s="403" t="s">
        <v>572</v>
      </c>
      <c r="C71" s="406" t="s">
        <v>657</v>
      </c>
      <c r="D71" s="406">
        <v>2001004022</v>
      </c>
      <c r="E71" s="76"/>
      <c r="F71" s="401" t="s">
        <v>837</v>
      </c>
      <c r="G71" s="76"/>
      <c r="H71" s="4">
        <v>420</v>
      </c>
      <c r="I71" s="4">
        <v>420</v>
      </c>
    </row>
    <row r="72" spans="1:9" ht="15" x14ac:dyDescent="0.2">
      <c r="A72" s="365">
        <v>64</v>
      </c>
      <c r="B72" s="403" t="s">
        <v>645</v>
      </c>
      <c r="C72" s="406" t="s">
        <v>646</v>
      </c>
      <c r="D72" s="406">
        <v>39001008916</v>
      </c>
      <c r="E72" s="76"/>
      <c r="F72" s="401" t="s">
        <v>837</v>
      </c>
      <c r="G72" s="76"/>
      <c r="H72" s="4">
        <v>710</v>
      </c>
      <c r="I72" s="4">
        <v>710</v>
      </c>
    </row>
    <row r="73" spans="1:9" ht="15" x14ac:dyDescent="0.2">
      <c r="A73" s="365">
        <v>65</v>
      </c>
      <c r="B73" s="403" t="s">
        <v>686</v>
      </c>
      <c r="C73" s="406" t="s">
        <v>687</v>
      </c>
      <c r="D73" s="406">
        <v>17001007565</v>
      </c>
      <c r="E73" s="76"/>
      <c r="F73" s="401" t="s">
        <v>837</v>
      </c>
      <c r="G73" s="76"/>
      <c r="H73" s="4">
        <v>605</v>
      </c>
      <c r="I73" s="4">
        <v>605</v>
      </c>
    </row>
    <row r="74" spans="1:9" ht="15" x14ac:dyDescent="0.2">
      <c r="A74" s="365">
        <v>66</v>
      </c>
      <c r="B74" s="403" t="s">
        <v>691</v>
      </c>
      <c r="C74" s="406" t="s">
        <v>692</v>
      </c>
      <c r="D74" s="406">
        <v>9001007284</v>
      </c>
      <c r="E74" s="76"/>
      <c r="F74" s="401" t="s">
        <v>837</v>
      </c>
      <c r="G74" s="76"/>
      <c r="H74" s="4">
        <v>760</v>
      </c>
      <c r="I74" s="4">
        <v>760</v>
      </c>
    </row>
    <row r="75" spans="1:9" ht="15" x14ac:dyDescent="0.2">
      <c r="A75" s="365">
        <v>67</v>
      </c>
      <c r="B75" s="403" t="s">
        <v>713</v>
      </c>
      <c r="C75" s="406" t="s">
        <v>755</v>
      </c>
      <c r="D75" s="406">
        <v>1005041762</v>
      </c>
      <c r="E75" s="76"/>
      <c r="F75" s="401" t="s">
        <v>837</v>
      </c>
      <c r="G75" s="76"/>
      <c r="H75" s="4">
        <v>765</v>
      </c>
      <c r="I75" s="4">
        <v>765</v>
      </c>
    </row>
    <row r="76" spans="1:9" ht="15" x14ac:dyDescent="0.2">
      <c r="A76" s="365">
        <v>68</v>
      </c>
      <c r="B76" s="403" t="s">
        <v>714</v>
      </c>
      <c r="C76" s="406" t="s">
        <v>715</v>
      </c>
      <c r="D76" s="406">
        <v>1030040918</v>
      </c>
      <c r="E76" s="76"/>
      <c r="F76" s="401" t="s">
        <v>837</v>
      </c>
      <c r="G76" s="76"/>
      <c r="H76" s="4">
        <v>735</v>
      </c>
      <c r="I76" s="4">
        <v>735</v>
      </c>
    </row>
    <row r="77" spans="1:9" ht="15" x14ac:dyDescent="0.2">
      <c r="A77" s="365">
        <v>69</v>
      </c>
      <c r="B77" s="403" t="s">
        <v>756</v>
      </c>
      <c r="C77" s="406" t="s">
        <v>757</v>
      </c>
      <c r="D77" s="406">
        <v>1011086083</v>
      </c>
      <c r="E77" s="76"/>
      <c r="F77" s="401" t="s">
        <v>837</v>
      </c>
      <c r="G77" s="76"/>
      <c r="H77" s="4">
        <v>735</v>
      </c>
      <c r="I77" s="4">
        <v>735</v>
      </c>
    </row>
    <row r="78" spans="1:9" ht="15" x14ac:dyDescent="0.2">
      <c r="A78" s="365">
        <v>70</v>
      </c>
      <c r="B78" s="403" t="s">
        <v>586</v>
      </c>
      <c r="C78" s="406" t="s">
        <v>758</v>
      </c>
      <c r="D78" s="406">
        <v>59001122252</v>
      </c>
      <c r="E78" s="76"/>
      <c r="F78" s="401" t="s">
        <v>837</v>
      </c>
      <c r="G78" s="76"/>
      <c r="H78" s="4">
        <v>465</v>
      </c>
      <c r="I78" s="4">
        <v>465</v>
      </c>
    </row>
    <row r="79" spans="1:9" ht="15" x14ac:dyDescent="0.2">
      <c r="A79" s="365">
        <v>71</v>
      </c>
      <c r="B79" s="403" t="s">
        <v>759</v>
      </c>
      <c r="C79" s="406" t="s">
        <v>760</v>
      </c>
      <c r="D79" s="406">
        <v>1024078491</v>
      </c>
      <c r="E79" s="76"/>
      <c r="F79" s="401" t="s">
        <v>837</v>
      </c>
      <c r="G79" s="76"/>
      <c r="H79" s="4">
        <v>465</v>
      </c>
      <c r="I79" s="4">
        <v>465</v>
      </c>
    </row>
    <row r="80" spans="1:9" ht="15" x14ac:dyDescent="0.2">
      <c r="A80" s="365">
        <v>72</v>
      </c>
      <c r="B80" s="403" t="s">
        <v>588</v>
      </c>
      <c r="C80" s="406" t="s">
        <v>761</v>
      </c>
      <c r="D80" s="406">
        <v>59001128493</v>
      </c>
      <c r="E80" s="76"/>
      <c r="F80" s="401" t="s">
        <v>837</v>
      </c>
      <c r="G80" s="76"/>
      <c r="H80" s="4">
        <v>465</v>
      </c>
      <c r="I80" s="4">
        <v>465</v>
      </c>
    </row>
    <row r="81" spans="1:9" ht="15" x14ac:dyDescent="0.2">
      <c r="A81" s="365">
        <v>73</v>
      </c>
      <c r="B81" s="403" t="s">
        <v>651</v>
      </c>
      <c r="C81" s="406" t="s">
        <v>652</v>
      </c>
      <c r="D81" s="406">
        <v>60001003236</v>
      </c>
      <c r="E81" s="76"/>
      <c r="F81" s="401" t="s">
        <v>837</v>
      </c>
      <c r="G81" s="76"/>
      <c r="H81" s="4">
        <v>1105</v>
      </c>
      <c r="I81" s="4">
        <v>1105</v>
      </c>
    </row>
    <row r="82" spans="1:9" ht="15" x14ac:dyDescent="0.2">
      <c r="A82" s="365">
        <v>74</v>
      </c>
      <c r="B82" s="403" t="s">
        <v>643</v>
      </c>
      <c r="C82" s="406" t="s">
        <v>762</v>
      </c>
      <c r="D82" s="406">
        <v>1005024864</v>
      </c>
      <c r="E82" s="76"/>
      <c r="F82" s="401" t="s">
        <v>837</v>
      </c>
      <c r="G82" s="76"/>
      <c r="H82" s="4">
        <v>735</v>
      </c>
      <c r="I82" s="4">
        <v>735</v>
      </c>
    </row>
    <row r="83" spans="1:9" ht="15" x14ac:dyDescent="0.2">
      <c r="A83" s="365">
        <v>75</v>
      </c>
      <c r="B83" s="403" t="s">
        <v>560</v>
      </c>
      <c r="C83" s="406" t="s">
        <v>685</v>
      </c>
      <c r="D83" s="406">
        <v>21001012893</v>
      </c>
      <c r="E83" s="76"/>
      <c r="F83" s="401" t="s">
        <v>837</v>
      </c>
      <c r="G83" s="76"/>
      <c r="H83" s="4">
        <v>660</v>
      </c>
      <c r="I83" s="4">
        <v>660</v>
      </c>
    </row>
    <row r="84" spans="1:9" ht="15" x14ac:dyDescent="0.2">
      <c r="A84" s="365">
        <v>76</v>
      </c>
      <c r="B84" s="403" t="s">
        <v>763</v>
      </c>
      <c r="C84" s="406" t="s">
        <v>764</v>
      </c>
      <c r="D84" s="406">
        <v>9001006436</v>
      </c>
      <c r="E84" s="76"/>
      <c r="F84" s="401" t="s">
        <v>837</v>
      </c>
      <c r="G84" s="76"/>
      <c r="H84" s="4">
        <v>705</v>
      </c>
      <c r="I84" s="4">
        <v>705</v>
      </c>
    </row>
    <row r="85" spans="1:9" ht="15" x14ac:dyDescent="0.2">
      <c r="A85" s="365">
        <v>77</v>
      </c>
      <c r="B85" s="403" t="s">
        <v>647</v>
      </c>
      <c r="C85" s="406" t="s">
        <v>610</v>
      </c>
      <c r="D85" s="406">
        <v>27001001433</v>
      </c>
      <c r="E85" s="76"/>
      <c r="F85" s="401" t="s">
        <v>837</v>
      </c>
      <c r="G85" s="76"/>
      <c r="H85" s="4">
        <v>705</v>
      </c>
      <c r="I85" s="4">
        <v>705</v>
      </c>
    </row>
    <row r="86" spans="1:9" ht="15" x14ac:dyDescent="0.2">
      <c r="A86" s="365">
        <v>78</v>
      </c>
      <c r="B86" s="403" t="s">
        <v>765</v>
      </c>
      <c r="C86" s="406" t="s">
        <v>766</v>
      </c>
      <c r="D86" s="406">
        <v>31001001189</v>
      </c>
      <c r="E86" s="76"/>
      <c r="F86" s="401" t="s">
        <v>837</v>
      </c>
      <c r="G86" s="76"/>
      <c r="H86" s="4">
        <v>200</v>
      </c>
      <c r="I86" s="4">
        <v>200</v>
      </c>
    </row>
    <row r="87" spans="1:9" ht="15" x14ac:dyDescent="0.2">
      <c r="A87" s="365">
        <v>79</v>
      </c>
      <c r="B87" s="403" t="s">
        <v>572</v>
      </c>
      <c r="C87" s="406" t="s">
        <v>595</v>
      </c>
      <c r="D87" s="406">
        <v>1026008465</v>
      </c>
      <c r="E87" s="76"/>
      <c r="F87" s="401" t="s">
        <v>837</v>
      </c>
      <c r="G87" s="76"/>
      <c r="H87" s="4">
        <v>300</v>
      </c>
      <c r="I87" s="4">
        <v>300</v>
      </c>
    </row>
    <row r="88" spans="1:9" ht="15" x14ac:dyDescent="0.2">
      <c r="A88" s="365">
        <v>80</v>
      </c>
      <c r="B88" s="403" t="s">
        <v>590</v>
      </c>
      <c r="C88" s="406" t="s">
        <v>591</v>
      </c>
      <c r="D88" s="406">
        <v>16001014254</v>
      </c>
      <c r="E88" s="76"/>
      <c r="F88" s="401" t="s">
        <v>837</v>
      </c>
      <c r="G88" s="76"/>
      <c r="H88" s="4">
        <v>300</v>
      </c>
      <c r="I88" s="4">
        <v>300</v>
      </c>
    </row>
    <row r="89" spans="1:9" ht="15" x14ac:dyDescent="0.2">
      <c r="A89" s="365">
        <v>81</v>
      </c>
      <c r="B89" s="403" t="s">
        <v>588</v>
      </c>
      <c r="C89" s="406" t="s">
        <v>589</v>
      </c>
      <c r="D89" s="406">
        <v>12001050813</v>
      </c>
      <c r="E89" s="76"/>
      <c r="F89" s="401" t="s">
        <v>837</v>
      </c>
      <c r="G89" s="76"/>
      <c r="H89" s="4">
        <v>960</v>
      </c>
      <c r="I89" s="4">
        <v>960</v>
      </c>
    </row>
    <row r="90" spans="1:9" ht="15" x14ac:dyDescent="0.2">
      <c r="A90" s="365">
        <v>82</v>
      </c>
      <c r="B90" s="403" t="s">
        <v>582</v>
      </c>
      <c r="C90" s="406" t="s">
        <v>583</v>
      </c>
      <c r="D90" s="406">
        <v>54001016498</v>
      </c>
      <c r="E90" s="76"/>
      <c r="F90" s="401" t="s">
        <v>837</v>
      </c>
      <c r="G90" s="76"/>
      <c r="H90" s="4">
        <v>300</v>
      </c>
      <c r="I90" s="4">
        <v>300</v>
      </c>
    </row>
    <row r="91" spans="1:9" ht="15" x14ac:dyDescent="0.2">
      <c r="A91" s="365">
        <v>83</v>
      </c>
      <c r="B91" s="403" t="s">
        <v>584</v>
      </c>
      <c r="C91" s="406" t="s">
        <v>767</v>
      </c>
      <c r="D91" s="406">
        <v>1019000438</v>
      </c>
      <c r="E91" s="76"/>
      <c r="F91" s="401" t="s">
        <v>837</v>
      </c>
      <c r="G91" s="76"/>
      <c r="H91" s="4">
        <v>575</v>
      </c>
      <c r="I91" s="4">
        <v>575</v>
      </c>
    </row>
    <row r="92" spans="1:9" ht="15" x14ac:dyDescent="0.2">
      <c r="A92" s="365">
        <v>84</v>
      </c>
      <c r="B92" s="403" t="s">
        <v>616</v>
      </c>
      <c r="C92" s="406" t="s">
        <v>671</v>
      </c>
      <c r="D92" s="406">
        <v>36001039998</v>
      </c>
      <c r="E92" s="76"/>
      <c r="F92" s="401" t="s">
        <v>837</v>
      </c>
      <c r="G92" s="76"/>
      <c r="H92" s="4">
        <v>740</v>
      </c>
      <c r="I92" s="4">
        <v>740</v>
      </c>
    </row>
    <row r="93" spans="1:9" ht="15" x14ac:dyDescent="0.2">
      <c r="A93" s="365">
        <v>85</v>
      </c>
      <c r="B93" s="403" t="s">
        <v>667</v>
      </c>
      <c r="C93" s="406" t="s">
        <v>668</v>
      </c>
      <c r="D93" s="406">
        <v>20001061258</v>
      </c>
      <c r="E93" s="76"/>
      <c r="F93" s="401" t="s">
        <v>837</v>
      </c>
      <c r="G93" s="76"/>
      <c r="H93" s="4">
        <v>590</v>
      </c>
      <c r="I93" s="4">
        <v>590</v>
      </c>
    </row>
    <row r="94" spans="1:9" ht="15" x14ac:dyDescent="0.2">
      <c r="A94" s="365">
        <v>86</v>
      </c>
      <c r="B94" s="403" t="s">
        <v>643</v>
      </c>
      <c r="C94" s="406" t="s">
        <v>673</v>
      </c>
      <c r="D94" s="406">
        <v>12001082384</v>
      </c>
      <c r="E94" s="76"/>
      <c r="F94" s="401" t="s">
        <v>837</v>
      </c>
      <c r="G94" s="76"/>
      <c r="H94" s="4">
        <v>950</v>
      </c>
      <c r="I94" s="4">
        <v>950</v>
      </c>
    </row>
    <row r="95" spans="1:9" ht="15" x14ac:dyDescent="0.2">
      <c r="A95" s="365">
        <v>87</v>
      </c>
      <c r="B95" s="403" t="s">
        <v>648</v>
      </c>
      <c r="C95" s="406" t="s">
        <v>649</v>
      </c>
      <c r="D95" s="406">
        <v>26001008058</v>
      </c>
      <c r="E95" s="76"/>
      <c r="F95" s="401" t="s">
        <v>837</v>
      </c>
      <c r="G95" s="76"/>
      <c r="H95" s="4">
        <v>500</v>
      </c>
      <c r="I95" s="4">
        <v>500</v>
      </c>
    </row>
    <row r="96" spans="1:9" ht="15" x14ac:dyDescent="0.2">
      <c r="A96" s="365">
        <v>88</v>
      </c>
      <c r="B96" s="403" t="s">
        <v>672</v>
      </c>
      <c r="C96" s="406" t="s">
        <v>601</v>
      </c>
      <c r="D96" s="406">
        <v>16001007845</v>
      </c>
      <c r="E96" s="76"/>
      <c r="F96" s="401" t="s">
        <v>837</v>
      </c>
      <c r="G96" s="76"/>
      <c r="H96" s="4">
        <v>500</v>
      </c>
      <c r="I96" s="4">
        <v>500</v>
      </c>
    </row>
    <row r="97" spans="1:9" ht="15" x14ac:dyDescent="0.2">
      <c r="A97" s="365">
        <v>89</v>
      </c>
      <c r="B97" s="403" t="s">
        <v>616</v>
      </c>
      <c r="C97" s="406" t="s">
        <v>701</v>
      </c>
      <c r="D97" s="406">
        <v>61006001685</v>
      </c>
      <c r="E97" s="76"/>
      <c r="F97" s="401" t="s">
        <v>837</v>
      </c>
      <c r="G97" s="76"/>
      <c r="H97" s="4">
        <v>800</v>
      </c>
      <c r="I97" s="4">
        <v>800</v>
      </c>
    </row>
    <row r="98" spans="1:9" ht="15" x14ac:dyDescent="0.2">
      <c r="A98" s="365">
        <v>90</v>
      </c>
      <c r="B98" s="403" t="s">
        <v>659</v>
      </c>
      <c r="C98" s="406" t="s">
        <v>768</v>
      </c>
      <c r="D98" s="406">
        <v>3001000926</v>
      </c>
      <c r="E98" s="76"/>
      <c r="F98" s="401" t="s">
        <v>837</v>
      </c>
      <c r="G98" s="76"/>
      <c r="H98" s="4">
        <v>450</v>
      </c>
      <c r="I98" s="4">
        <v>450</v>
      </c>
    </row>
    <row r="99" spans="1:9" ht="15" x14ac:dyDescent="0.2">
      <c r="A99" s="365">
        <v>91</v>
      </c>
      <c r="B99" s="403" t="s">
        <v>560</v>
      </c>
      <c r="C99" s="406" t="s">
        <v>630</v>
      </c>
      <c r="D99" s="406">
        <v>62001012256</v>
      </c>
      <c r="E99" s="76"/>
      <c r="F99" s="401" t="s">
        <v>837</v>
      </c>
      <c r="G99" s="76"/>
      <c r="H99" s="4">
        <v>300</v>
      </c>
      <c r="I99" s="4">
        <v>300</v>
      </c>
    </row>
    <row r="100" spans="1:9" ht="15" x14ac:dyDescent="0.2">
      <c r="A100" s="365">
        <v>92</v>
      </c>
      <c r="B100" s="403" t="s">
        <v>629</v>
      </c>
      <c r="C100" s="406" t="s">
        <v>630</v>
      </c>
      <c r="D100" s="406">
        <v>49001005950</v>
      </c>
      <c r="E100" s="76"/>
      <c r="F100" s="401" t="s">
        <v>837</v>
      </c>
      <c r="G100" s="76"/>
      <c r="H100" s="4">
        <v>500</v>
      </c>
      <c r="I100" s="4">
        <v>500</v>
      </c>
    </row>
    <row r="101" spans="1:9" ht="15" x14ac:dyDescent="0.2">
      <c r="A101" s="365">
        <v>93</v>
      </c>
      <c r="B101" s="403" t="s">
        <v>694</v>
      </c>
      <c r="C101" s="406" t="s">
        <v>695</v>
      </c>
      <c r="D101" s="406">
        <v>33001002521</v>
      </c>
      <c r="E101" s="76"/>
      <c r="F101" s="401" t="s">
        <v>837</v>
      </c>
      <c r="G101" s="76"/>
      <c r="H101" s="4">
        <v>560</v>
      </c>
      <c r="I101" s="4">
        <v>560</v>
      </c>
    </row>
    <row r="102" spans="1:9" ht="15" x14ac:dyDescent="0.2">
      <c r="A102" s="365">
        <v>94</v>
      </c>
      <c r="B102" s="403" t="s">
        <v>769</v>
      </c>
      <c r="C102" s="406" t="s">
        <v>770</v>
      </c>
      <c r="D102" s="406">
        <v>17001022517</v>
      </c>
      <c r="E102" s="76"/>
      <c r="F102" s="401" t="s">
        <v>837</v>
      </c>
      <c r="G102" s="76"/>
      <c r="H102" s="4">
        <v>255</v>
      </c>
      <c r="I102" s="4">
        <v>255</v>
      </c>
    </row>
    <row r="103" spans="1:9" ht="15" x14ac:dyDescent="0.2">
      <c r="A103" s="365">
        <v>95</v>
      </c>
      <c r="B103" s="403" t="s">
        <v>586</v>
      </c>
      <c r="C103" s="406" t="s">
        <v>618</v>
      </c>
      <c r="D103" s="406">
        <v>59001122252</v>
      </c>
      <c r="E103" s="76"/>
      <c r="F103" s="401" t="s">
        <v>837</v>
      </c>
      <c r="G103" s="76"/>
      <c r="H103" s="4">
        <v>255</v>
      </c>
      <c r="I103" s="4">
        <v>255</v>
      </c>
    </row>
    <row r="104" spans="1:9" ht="15" x14ac:dyDescent="0.2">
      <c r="A104" s="365">
        <v>96</v>
      </c>
      <c r="B104" s="403" t="s">
        <v>771</v>
      </c>
      <c r="C104" s="406" t="s">
        <v>772</v>
      </c>
      <c r="D104" s="406">
        <v>1024080664</v>
      </c>
      <c r="E104" s="76"/>
      <c r="F104" s="401" t="s">
        <v>837</v>
      </c>
      <c r="G104" s="76"/>
      <c r="H104" s="4">
        <v>300</v>
      </c>
      <c r="I104" s="4">
        <v>300</v>
      </c>
    </row>
    <row r="105" spans="1:9" ht="15" x14ac:dyDescent="0.2">
      <c r="A105" s="365">
        <v>97</v>
      </c>
      <c r="B105" s="403" t="s">
        <v>576</v>
      </c>
      <c r="C105" s="406" t="s">
        <v>773</v>
      </c>
      <c r="D105" s="406">
        <v>34001046287</v>
      </c>
      <c r="E105" s="76"/>
      <c r="F105" s="401" t="s">
        <v>837</v>
      </c>
      <c r="G105" s="76"/>
      <c r="H105" s="4">
        <v>300</v>
      </c>
      <c r="I105" s="4">
        <v>300</v>
      </c>
    </row>
    <row r="106" spans="1:9" ht="15" x14ac:dyDescent="0.2">
      <c r="A106" s="365">
        <v>98</v>
      </c>
      <c r="B106" s="403" t="s">
        <v>774</v>
      </c>
      <c r="C106" s="406" t="s">
        <v>775</v>
      </c>
      <c r="D106" s="406">
        <v>1024090643</v>
      </c>
      <c r="E106" s="76"/>
      <c r="F106" s="401" t="s">
        <v>837</v>
      </c>
      <c r="G106" s="76"/>
      <c r="H106" s="4">
        <v>300</v>
      </c>
      <c r="I106" s="4">
        <v>300</v>
      </c>
    </row>
    <row r="107" spans="1:9" ht="15" x14ac:dyDescent="0.2">
      <c r="A107" s="365">
        <v>99</v>
      </c>
      <c r="B107" s="403" t="s">
        <v>749</v>
      </c>
      <c r="C107" s="406" t="s">
        <v>750</v>
      </c>
      <c r="D107" s="406">
        <v>26001034629</v>
      </c>
      <c r="E107" s="76"/>
      <c r="F107" s="401" t="s">
        <v>837</v>
      </c>
      <c r="G107" s="76"/>
      <c r="H107" s="4">
        <v>300</v>
      </c>
      <c r="I107" s="4">
        <v>300</v>
      </c>
    </row>
    <row r="108" spans="1:9" ht="15" x14ac:dyDescent="0.2">
      <c r="A108" s="365">
        <v>100</v>
      </c>
      <c r="B108" s="403" t="s">
        <v>563</v>
      </c>
      <c r="C108" s="406" t="s">
        <v>751</v>
      </c>
      <c r="D108" s="406">
        <v>18001061818</v>
      </c>
      <c r="E108" s="76"/>
      <c r="F108" s="401" t="s">
        <v>837</v>
      </c>
      <c r="G108" s="76"/>
      <c r="H108" s="4">
        <v>300</v>
      </c>
      <c r="I108" s="4">
        <v>300</v>
      </c>
    </row>
    <row r="109" spans="1:9" ht="15" x14ac:dyDescent="0.2">
      <c r="A109" s="365">
        <v>101</v>
      </c>
      <c r="B109" s="403" t="s">
        <v>672</v>
      </c>
      <c r="C109" s="406" t="s">
        <v>752</v>
      </c>
      <c r="D109" s="406">
        <v>58001008252</v>
      </c>
      <c r="E109" s="76"/>
      <c r="F109" s="401" t="s">
        <v>837</v>
      </c>
      <c r="G109" s="76"/>
      <c r="H109" s="4">
        <v>300</v>
      </c>
      <c r="I109" s="4">
        <v>300</v>
      </c>
    </row>
    <row r="110" spans="1:9" ht="15" x14ac:dyDescent="0.2">
      <c r="A110" s="365">
        <v>102</v>
      </c>
      <c r="B110" s="403" t="s">
        <v>753</v>
      </c>
      <c r="C110" s="406" t="s">
        <v>754</v>
      </c>
      <c r="D110" s="406">
        <v>39001008188</v>
      </c>
      <c r="E110" s="76"/>
      <c r="F110" s="401" t="s">
        <v>837</v>
      </c>
      <c r="G110" s="76"/>
      <c r="H110" s="4">
        <v>210</v>
      </c>
      <c r="I110" s="4">
        <v>210</v>
      </c>
    </row>
    <row r="111" spans="1:9" ht="15" x14ac:dyDescent="0.2">
      <c r="A111" s="365">
        <v>103</v>
      </c>
      <c r="B111" s="403" t="s">
        <v>592</v>
      </c>
      <c r="C111" s="406" t="s">
        <v>693</v>
      </c>
      <c r="D111" s="406">
        <v>47001041080</v>
      </c>
      <c r="E111" s="76"/>
      <c r="F111" s="401" t="s">
        <v>837</v>
      </c>
      <c r="G111" s="76"/>
      <c r="H111" s="4">
        <v>360</v>
      </c>
      <c r="I111" s="4">
        <v>360</v>
      </c>
    </row>
    <row r="112" spans="1:9" ht="15" x14ac:dyDescent="0.2">
      <c r="A112" s="365">
        <v>104</v>
      </c>
      <c r="B112" s="403" t="s">
        <v>776</v>
      </c>
      <c r="C112" s="406" t="s">
        <v>688</v>
      </c>
      <c r="D112" s="406">
        <v>5001005854</v>
      </c>
      <c r="E112" s="76"/>
      <c r="F112" s="401" t="s">
        <v>837</v>
      </c>
      <c r="G112" s="76"/>
      <c r="H112" s="4">
        <v>350</v>
      </c>
      <c r="I112" s="4">
        <v>350</v>
      </c>
    </row>
    <row r="113" spans="1:9" ht="15" x14ac:dyDescent="0.2">
      <c r="A113" s="365">
        <v>105</v>
      </c>
      <c r="B113" s="403" t="s">
        <v>605</v>
      </c>
      <c r="C113" s="406" t="s">
        <v>700</v>
      </c>
      <c r="D113" s="406">
        <v>59001004260</v>
      </c>
      <c r="E113" s="76"/>
      <c r="F113" s="401" t="s">
        <v>837</v>
      </c>
      <c r="G113" s="76"/>
      <c r="H113" s="4">
        <v>750</v>
      </c>
      <c r="I113" s="4">
        <v>750</v>
      </c>
    </row>
    <row r="114" spans="1:9" ht="15" x14ac:dyDescent="0.2">
      <c r="A114" s="365">
        <v>106</v>
      </c>
      <c r="B114" s="403" t="s">
        <v>777</v>
      </c>
      <c r="C114" s="406" t="s">
        <v>778</v>
      </c>
      <c r="D114" s="406">
        <v>19001008544</v>
      </c>
      <c r="E114" s="76"/>
      <c r="F114" s="401" t="s">
        <v>837</v>
      </c>
      <c r="G114" s="76"/>
      <c r="H114" s="4">
        <v>410</v>
      </c>
      <c r="I114" s="4">
        <v>410</v>
      </c>
    </row>
    <row r="115" spans="1:9" ht="15" x14ac:dyDescent="0.2">
      <c r="A115" s="365">
        <v>107</v>
      </c>
      <c r="B115" s="403" t="s">
        <v>609</v>
      </c>
      <c r="C115" s="406" t="s">
        <v>656</v>
      </c>
      <c r="D115" s="406">
        <v>54001054962</v>
      </c>
      <c r="E115" s="76"/>
      <c r="F115" s="401" t="s">
        <v>837</v>
      </c>
      <c r="G115" s="76"/>
      <c r="H115" s="4">
        <v>150</v>
      </c>
      <c r="I115" s="4">
        <v>150</v>
      </c>
    </row>
    <row r="116" spans="1:9" ht="15" x14ac:dyDescent="0.2">
      <c r="A116" s="365">
        <v>108</v>
      </c>
      <c r="B116" s="403" t="s">
        <v>779</v>
      </c>
      <c r="C116" s="406" t="s">
        <v>780</v>
      </c>
      <c r="D116" s="406">
        <v>55501030249</v>
      </c>
      <c r="E116" s="76"/>
      <c r="F116" s="401" t="s">
        <v>837</v>
      </c>
      <c r="G116" s="76"/>
      <c r="H116" s="4">
        <v>120</v>
      </c>
      <c r="I116" s="4">
        <v>120</v>
      </c>
    </row>
    <row r="117" spans="1:9" ht="15" x14ac:dyDescent="0.2">
      <c r="A117" s="365">
        <v>109</v>
      </c>
      <c r="B117" s="403" t="s">
        <v>694</v>
      </c>
      <c r="C117" s="406" t="s">
        <v>696</v>
      </c>
      <c r="D117" s="406">
        <v>19001069372</v>
      </c>
      <c r="E117" s="76"/>
      <c r="F117" s="401" t="s">
        <v>837</v>
      </c>
      <c r="G117" s="76"/>
      <c r="H117" s="4">
        <v>600</v>
      </c>
      <c r="I117" s="4">
        <v>600</v>
      </c>
    </row>
    <row r="118" spans="1:9" ht="15" x14ac:dyDescent="0.2">
      <c r="A118" s="365">
        <v>110</v>
      </c>
      <c r="B118" s="403" t="s">
        <v>683</v>
      </c>
      <c r="C118" s="406" t="s">
        <v>684</v>
      </c>
      <c r="D118" s="406">
        <v>58001000732</v>
      </c>
      <c r="E118" s="76"/>
      <c r="F118" s="401" t="s">
        <v>837</v>
      </c>
      <c r="G118" s="76"/>
      <c r="H118" s="4">
        <v>460</v>
      </c>
      <c r="I118" s="4">
        <v>460</v>
      </c>
    </row>
    <row r="119" spans="1:9" ht="15" x14ac:dyDescent="0.2">
      <c r="A119" s="365">
        <v>111</v>
      </c>
      <c r="B119" s="403" t="s">
        <v>765</v>
      </c>
      <c r="C119" s="406" t="s">
        <v>766</v>
      </c>
      <c r="D119" s="406">
        <v>31001001189</v>
      </c>
      <c r="E119" s="76"/>
      <c r="F119" s="401" t="s">
        <v>837</v>
      </c>
      <c r="G119" s="76"/>
      <c r="H119" s="4">
        <v>760</v>
      </c>
      <c r="I119" s="4">
        <v>760</v>
      </c>
    </row>
    <row r="120" spans="1:9" ht="15" x14ac:dyDescent="0.2">
      <c r="A120" s="365">
        <v>112</v>
      </c>
      <c r="B120" s="403" t="s">
        <v>674</v>
      </c>
      <c r="C120" s="406" t="s">
        <v>675</v>
      </c>
      <c r="D120" s="406">
        <v>5001010204</v>
      </c>
      <c r="E120" s="76"/>
      <c r="F120" s="401" t="s">
        <v>837</v>
      </c>
      <c r="G120" s="76"/>
      <c r="H120" s="4">
        <v>855</v>
      </c>
      <c r="I120" s="4">
        <v>855</v>
      </c>
    </row>
    <row r="121" spans="1:9" ht="15" x14ac:dyDescent="0.2">
      <c r="A121" s="365">
        <v>113</v>
      </c>
      <c r="B121" s="403" t="s">
        <v>781</v>
      </c>
      <c r="C121" s="406" t="s">
        <v>782</v>
      </c>
      <c r="D121" s="406">
        <v>1001000514</v>
      </c>
      <c r="E121" s="76"/>
      <c r="F121" s="401" t="s">
        <v>837</v>
      </c>
      <c r="G121" s="76"/>
      <c r="H121" s="4">
        <v>150</v>
      </c>
      <c r="I121" s="4">
        <v>150</v>
      </c>
    </row>
    <row r="122" spans="1:9" ht="15" x14ac:dyDescent="0.2">
      <c r="A122" s="365">
        <v>114</v>
      </c>
      <c r="B122" s="403" t="s">
        <v>783</v>
      </c>
      <c r="C122" s="406" t="s">
        <v>784</v>
      </c>
      <c r="D122" s="406">
        <v>33001020329</v>
      </c>
      <c r="E122" s="76"/>
      <c r="F122" s="401" t="s">
        <v>837</v>
      </c>
      <c r="G122" s="76"/>
      <c r="H122" s="4">
        <v>150</v>
      </c>
      <c r="I122" s="4">
        <v>150</v>
      </c>
    </row>
    <row r="123" spans="1:9" ht="15" x14ac:dyDescent="0.2">
      <c r="A123" s="365">
        <v>115</v>
      </c>
      <c r="B123" s="403" t="s">
        <v>689</v>
      </c>
      <c r="C123" s="406" t="s">
        <v>785</v>
      </c>
      <c r="D123" s="406">
        <v>7101054537</v>
      </c>
      <c r="E123" s="76"/>
      <c r="F123" s="401" t="s">
        <v>837</v>
      </c>
      <c r="G123" s="76"/>
      <c r="H123" s="4">
        <v>200</v>
      </c>
      <c r="I123" s="4">
        <v>200</v>
      </c>
    </row>
    <row r="124" spans="1:9" ht="15" x14ac:dyDescent="0.2">
      <c r="A124" s="365">
        <v>116</v>
      </c>
      <c r="B124" s="403" t="s">
        <v>672</v>
      </c>
      <c r="C124" s="406" t="s">
        <v>786</v>
      </c>
      <c r="D124" s="406">
        <v>1030010776</v>
      </c>
      <c r="E124" s="76"/>
      <c r="F124" s="401" t="s">
        <v>837</v>
      </c>
      <c r="G124" s="76"/>
      <c r="H124" s="4">
        <v>270</v>
      </c>
      <c r="I124" s="4">
        <v>270</v>
      </c>
    </row>
    <row r="125" spans="1:9" ht="15" x14ac:dyDescent="0.2">
      <c r="A125" s="365">
        <v>117</v>
      </c>
      <c r="B125" s="403" t="s">
        <v>672</v>
      </c>
      <c r="C125" s="406" t="s">
        <v>787</v>
      </c>
      <c r="D125" s="406">
        <v>45001021259</v>
      </c>
      <c r="E125" s="76"/>
      <c r="F125" s="401" t="s">
        <v>837</v>
      </c>
      <c r="G125" s="76"/>
      <c r="H125" s="4">
        <v>200</v>
      </c>
      <c r="I125" s="4">
        <v>200</v>
      </c>
    </row>
    <row r="126" spans="1:9" ht="15" x14ac:dyDescent="0.2">
      <c r="A126" s="365">
        <v>118</v>
      </c>
      <c r="B126" s="403" t="s">
        <v>697</v>
      </c>
      <c r="C126" s="406" t="s">
        <v>698</v>
      </c>
      <c r="D126" s="406">
        <v>42001012349</v>
      </c>
      <c r="E126" s="76"/>
      <c r="F126" s="401" t="s">
        <v>837</v>
      </c>
      <c r="G126" s="76"/>
      <c r="H126" s="4">
        <v>300</v>
      </c>
      <c r="I126" s="4">
        <v>300</v>
      </c>
    </row>
    <row r="127" spans="1:9" ht="15" x14ac:dyDescent="0.2">
      <c r="A127" s="365">
        <v>119</v>
      </c>
      <c r="B127" s="403" t="s">
        <v>788</v>
      </c>
      <c r="C127" s="406" t="s">
        <v>789</v>
      </c>
      <c r="D127" s="406">
        <v>60002013731</v>
      </c>
      <c r="E127" s="76"/>
      <c r="F127" s="401" t="s">
        <v>837</v>
      </c>
      <c r="G127" s="76"/>
      <c r="H127" s="4">
        <v>300</v>
      </c>
      <c r="I127" s="4">
        <v>300</v>
      </c>
    </row>
    <row r="128" spans="1:9" ht="15" x14ac:dyDescent="0.2">
      <c r="A128" s="365">
        <v>120</v>
      </c>
      <c r="B128" s="403" t="s">
        <v>662</v>
      </c>
      <c r="C128" s="406" t="s">
        <v>663</v>
      </c>
      <c r="D128" s="406">
        <v>42001012349</v>
      </c>
      <c r="E128" s="76"/>
      <c r="F128" s="401" t="s">
        <v>837</v>
      </c>
      <c r="G128" s="76"/>
      <c r="H128" s="4">
        <v>300</v>
      </c>
      <c r="I128" s="4">
        <v>300</v>
      </c>
    </row>
    <row r="129" spans="1:9" ht="15" x14ac:dyDescent="0.2">
      <c r="A129" s="365">
        <v>121</v>
      </c>
      <c r="B129" s="403" t="s">
        <v>629</v>
      </c>
      <c r="C129" s="406" t="s">
        <v>786</v>
      </c>
      <c r="D129" s="406">
        <v>1022012593</v>
      </c>
      <c r="E129" s="76"/>
      <c r="F129" s="401" t="s">
        <v>837</v>
      </c>
      <c r="G129" s="76"/>
      <c r="H129" s="4">
        <v>200</v>
      </c>
      <c r="I129" s="4">
        <v>200</v>
      </c>
    </row>
    <row r="130" spans="1:9" ht="15" x14ac:dyDescent="0.2">
      <c r="A130" s="365">
        <v>122</v>
      </c>
      <c r="B130" s="403" t="s">
        <v>653</v>
      </c>
      <c r="C130" s="406" t="s">
        <v>790</v>
      </c>
      <c r="D130" s="406">
        <v>53001045769</v>
      </c>
      <c r="E130" s="76"/>
      <c r="F130" s="401" t="s">
        <v>837</v>
      </c>
      <c r="G130" s="76"/>
      <c r="H130" s="4">
        <v>200</v>
      </c>
      <c r="I130" s="4">
        <v>200</v>
      </c>
    </row>
    <row r="131" spans="1:9" ht="15" x14ac:dyDescent="0.2">
      <c r="A131" s="365">
        <v>123</v>
      </c>
      <c r="B131" s="403" t="s">
        <v>674</v>
      </c>
      <c r="C131" s="406" t="s">
        <v>733</v>
      </c>
      <c r="D131" s="406">
        <v>1013024004</v>
      </c>
      <c r="E131" s="76"/>
      <c r="F131" s="401" t="s">
        <v>837</v>
      </c>
      <c r="G131" s="76"/>
      <c r="H131" s="4">
        <v>210</v>
      </c>
      <c r="I131" s="4">
        <v>210</v>
      </c>
    </row>
    <row r="132" spans="1:9" ht="15" x14ac:dyDescent="0.2">
      <c r="A132" s="365">
        <v>124</v>
      </c>
      <c r="B132" s="403" t="s">
        <v>609</v>
      </c>
      <c r="C132" s="406" t="s">
        <v>791</v>
      </c>
      <c r="D132" s="406">
        <v>17001009986</v>
      </c>
      <c r="E132" s="76"/>
      <c r="F132" s="401" t="s">
        <v>837</v>
      </c>
      <c r="G132" s="76"/>
      <c r="H132" s="4">
        <v>250</v>
      </c>
      <c r="I132" s="4">
        <v>250</v>
      </c>
    </row>
    <row r="133" spans="1:9" ht="15" x14ac:dyDescent="0.2">
      <c r="A133" s="365">
        <v>125</v>
      </c>
      <c r="B133" s="403" t="s">
        <v>584</v>
      </c>
      <c r="C133" s="406" t="s">
        <v>792</v>
      </c>
      <c r="D133" s="406">
        <v>47001039238</v>
      </c>
      <c r="E133" s="76"/>
      <c r="F133" s="401" t="s">
        <v>837</v>
      </c>
      <c r="G133" s="76"/>
      <c r="H133" s="4">
        <v>200</v>
      </c>
      <c r="I133" s="4">
        <v>200</v>
      </c>
    </row>
    <row r="134" spans="1:9" ht="15" x14ac:dyDescent="0.2">
      <c r="A134" s="365">
        <v>126</v>
      </c>
      <c r="B134" s="403" t="s">
        <v>793</v>
      </c>
      <c r="C134" s="406" t="s">
        <v>794</v>
      </c>
      <c r="D134" s="406">
        <v>61009008316</v>
      </c>
      <c r="E134" s="76"/>
      <c r="F134" s="401" t="s">
        <v>837</v>
      </c>
      <c r="G134" s="76"/>
      <c r="H134" s="4">
        <v>200</v>
      </c>
      <c r="I134" s="4">
        <v>200</v>
      </c>
    </row>
    <row r="135" spans="1:9" ht="15" x14ac:dyDescent="0.2">
      <c r="A135" s="365">
        <v>127</v>
      </c>
      <c r="B135" s="403" t="s">
        <v>795</v>
      </c>
      <c r="C135" s="406" t="s">
        <v>721</v>
      </c>
      <c r="D135" s="406">
        <v>4001003376</v>
      </c>
      <c r="E135" s="76"/>
      <c r="F135" s="401" t="s">
        <v>837</v>
      </c>
      <c r="G135" s="76"/>
      <c r="H135" s="4">
        <v>200</v>
      </c>
      <c r="I135" s="4">
        <v>200</v>
      </c>
    </row>
    <row r="136" spans="1:9" ht="15" x14ac:dyDescent="0.2">
      <c r="A136" s="365">
        <v>128</v>
      </c>
      <c r="B136" s="403" t="s">
        <v>568</v>
      </c>
      <c r="C136" s="406" t="s">
        <v>569</v>
      </c>
      <c r="D136" s="406">
        <v>1019016805</v>
      </c>
      <c r="E136" s="76"/>
      <c r="F136" s="401" t="s">
        <v>837</v>
      </c>
      <c r="G136" s="76"/>
      <c r="H136" s="4">
        <v>500</v>
      </c>
      <c r="I136" s="4">
        <v>500</v>
      </c>
    </row>
    <row r="137" spans="1:9" ht="15" x14ac:dyDescent="0.2">
      <c r="A137" s="365">
        <v>129</v>
      </c>
      <c r="B137" s="403" t="s">
        <v>719</v>
      </c>
      <c r="C137" s="406" t="s">
        <v>565</v>
      </c>
      <c r="D137" s="406"/>
      <c r="E137" s="76"/>
      <c r="F137" s="401" t="s">
        <v>837</v>
      </c>
      <c r="G137" s="76"/>
      <c r="H137" s="4">
        <v>210</v>
      </c>
      <c r="I137" s="4">
        <v>210</v>
      </c>
    </row>
    <row r="138" spans="1:9" ht="30" x14ac:dyDescent="0.2">
      <c r="A138" s="365">
        <v>130</v>
      </c>
      <c r="B138" s="403" t="s">
        <v>592</v>
      </c>
      <c r="C138" s="406" t="s">
        <v>591</v>
      </c>
      <c r="D138" s="406">
        <v>1010011415</v>
      </c>
      <c r="E138" s="87"/>
      <c r="F138" s="87" t="s">
        <v>935</v>
      </c>
      <c r="G138" s="87"/>
      <c r="H138" s="4">
        <v>56200</v>
      </c>
      <c r="I138" s="4">
        <v>56200</v>
      </c>
    </row>
    <row r="139" spans="1:9" ht="30" x14ac:dyDescent="0.2">
      <c r="A139" s="365">
        <v>131</v>
      </c>
      <c r="B139" s="403" t="s">
        <v>570</v>
      </c>
      <c r="C139" s="406" t="s">
        <v>591</v>
      </c>
      <c r="D139" s="406">
        <v>1031006153</v>
      </c>
      <c r="E139" s="76"/>
      <c r="F139" s="406" t="s">
        <v>936</v>
      </c>
      <c r="G139" s="76"/>
      <c r="H139" s="4">
        <v>14800</v>
      </c>
      <c r="I139" s="4">
        <v>14800</v>
      </c>
    </row>
    <row r="140" spans="1:9" ht="15" x14ac:dyDescent="0.2">
      <c r="A140" s="365">
        <v>132</v>
      </c>
      <c r="B140" s="403" t="s">
        <v>611</v>
      </c>
      <c r="C140" s="406" t="s">
        <v>612</v>
      </c>
      <c r="D140" s="406">
        <v>1005034665</v>
      </c>
      <c r="E140" s="76"/>
      <c r="F140" s="406" t="s">
        <v>937</v>
      </c>
      <c r="G140" s="76"/>
      <c r="H140" s="4">
        <v>2900</v>
      </c>
      <c r="I140" s="4">
        <v>2900</v>
      </c>
    </row>
    <row r="141" spans="1:9" ht="15" x14ac:dyDescent="0.2">
      <c r="A141" s="365">
        <v>133</v>
      </c>
      <c r="B141" s="403"/>
      <c r="C141" s="406"/>
      <c r="D141" s="400"/>
      <c r="E141" s="76"/>
      <c r="F141" s="406"/>
      <c r="G141" s="76"/>
      <c r="H141" s="4"/>
      <c r="I141" s="4"/>
    </row>
    <row r="142" spans="1:9" ht="15" x14ac:dyDescent="0.2">
      <c r="A142" s="365"/>
      <c r="B142" s="366"/>
      <c r="C142" s="406"/>
      <c r="D142" s="406"/>
      <c r="E142" s="76"/>
      <c r="F142" s="76"/>
      <c r="G142" s="76"/>
      <c r="H142" s="4"/>
      <c r="I142" s="4"/>
    </row>
    <row r="143" spans="1:9" ht="15" x14ac:dyDescent="0.2">
      <c r="A143" s="365"/>
      <c r="B143" s="366"/>
      <c r="C143" s="406"/>
      <c r="D143" s="406"/>
      <c r="E143" s="76"/>
      <c r="F143" s="76"/>
      <c r="G143" s="76"/>
      <c r="H143" s="4"/>
      <c r="I143" s="4"/>
    </row>
    <row r="144" spans="1:9" ht="15" x14ac:dyDescent="0.3">
      <c r="A144" s="365"/>
      <c r="B144" s="367"/>
      <c r="C144" s="88"/>
      <c r="D144" s="88"/>
      <c r="E144" s="88"/>
      <c r="F144" s="88"/>
      <c r="G144" s="88" t="s">
        <v>336</v>
      </c>
      <c r="H144" s="75">
        <v>150660</v>
      </c>
      <c r="I144" s="75">
        <v>150660</v>
      </c>
    </row>
    <row r="145" spans="1:9" ht="15" x14ac:dyDescent="0.3">
      <c r="A145" s="33"/>
      <c r="B145" s="33"/>
      <c r="C145" s="33"/>
      <c r="D145" s="33"/>
      <c r="E145" s="33"/>
      <c r="F145" s="33"/>
      <c r="G145" s="2"/>
      <c r="H145" s="2"/>
      <c r="I145" s="2"/>
    </row>
    <row r="146" spans="1:9" ht="15" x14ac:dyDescent="0.3">
      <c r="A146" s="206"/>
      <c r="B146" s="33"/>
      <c r="C146" s="33"/>
      <c r="D146" s="33"/>
      <c r="E146" s="33"/>
      <c r="F146" s="33"/>
      <c r="G146" s="2"/>
      <c r="H146" s="2"/>
    </row>
    <row r="147" spans="1:9" ht="15" x14ac:dyDescent="0.3">
      <c r="A147" s="206"/>
      <c r="B147" s="33"/>
      <c r="C147" s="33"/>
      <c r="D147" s="33"/>
      <c r="E147" s="33"/>
      <c r="F147" s="33"/>
      <c r="G147" s="2"/>
      <c r="H147" s="2"/>
    </row>
    <row r="148" spans="1:9" ht="15" x14ac:dyDescent="0.3">
      <c r="A148" s="206"/>
      <c r="B148" s="2"/>
      <c r="C148" s="2"/>
      <c r="D148" s="2"/>
      <c r="E148" s="2"/>
      <c r="F148" s="2"/>
      <c r="G148" s="2"/>
      <c r="H148" s="2"/>
    </row>
    <row r="149" spans="1:9" ht="15" x14ac:dyDescent="0.3">
      <c r="A149" s="206"/>
      <c r="B149" s="2"/>
      <c r="C149" s="2"/>
      <c r="D149" s="2"/>
      <c r="E149" s="2"/>
      <c r="F149" s="2"/>
      <c r="G149" s="2"/>
      <c r="H149" s="2"/>
    </row>
    <row r="150" spans="1:9" x14ac:dyDescent="0.2">
      <c r="A150" s="22"/>
      <c r="B150" s="22"/>
      <c r="C150" s="22"/>
      <c r="D150" s="22"/>
      <c r="E150" s="22"/>
      <c r="F150" s="22"/>
      <c r="G150" s="22"/>
      <c r="H150" s="22"/>
    </row>
    <row r="151" spans="1:9" ht="15" x14ac:dyDescent="0.3">
      <c r="A151" s="60" t="s">
        <v>106</v>
      </c>
      <c r="B151" s="2"/>
      <c r="C151" s="2"/>
      <c r="D151" s="2"/>
      <c r="E151" s="2"/>
      <c r="F151" s="2"/>
      <c r="G151" s="2"/>
      <c r="H151" s="2"/>
    </row>
    <row r="152" spans="1:9" ht="15" x14ac:dyDescent="0.3">
      <c r="A152" s="2"/>
      <c r="B152" s="2"/>
      <c r="C152" s="2"/>
      <c r="D152" s="2"/>
      <c r="E152" s="2"/>
      <c r="F152" s="2"/>
      <c r="G152" s="2"/>
      <c r="H152" s="2"/>
    </row>
    <row r="153" spans="1:9" ht="15" x14ac:dyDescent="0.3">
      <c r="A153" s="2"/>
      <c r="B153" s="2"/>
      <c r="C153" s="2"/>
      <c r="D153" s="2"/>
      <c r="E153" s="2"/>
      <c r="F153" s="2"/>
      <c r="G153" s="2"/>
      <c r="H153" s="12"/>
    </row>
    <row r="154" spans="1:9" ht="15" x14ac:dyDescent="0.3">
      <c r="A154" s="60"/>
      <c r="B154" s="60" t="s">
        <v>268</v>
      </c>
      <c r="C154" s="60"/>
      <c r="D154" s="60"/>
      <c r="E154" s="60"/>
      <c r="F154" s="60"/>
      <c r="G154" s="2"/>
      <c r="H154" s="12"/>
    </row>
    <row r="155" spans="1:9" ht="15" x14ac:dyDescent="0.3">
      <c r="A155" s="2"/>
      <c r="B155" s="2" t="s">
        <v>267</v>
      </c>
      <c r="C155" s="2"/>
      <c r="D155" s="2"/>
      <c r="E155" s="2"/>
      <c r="F155" s="2"/>
      <c r="G155" s="2"/>
      <c r="H155" s="12"/>
    </row>
    <row r="156" spans="1:9" x14ac:dyDescent="0.2">
      <c r="A156" s="56"/>
      <c r="B156" s="56" t="s">
        <v>138</v>
      </c>
      <c r="C156" s="56"/>
      <c r="D156" s="56"/>
      <c r="E156" s="56"/>
      <c r="F156" s="56"/>
    </row>
  </sheetData>
  <mergeCells count="2">
    <mergeCell ref="G1:H1"/>
    <mergeCell ref="G2:H2"/>
  </mergeCells>
  <printOptions gridLines="1"/>
  <pageMargins left="0.25" right="0.25" top="0.75" bottom="0.75" header="0.3" footer="0.3"/>
  <pageSetup scale="79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view="pageBreakPreview" topLeftCell="C10" zoomScale="80" zoomScaleSheetLayoutView="80" workbookViewId="0">
      <selection activeCell="C73" sqref="C73"/>
    </sheetView>
  </sheetViews>
  <sheetFormatPr defaultRowHeight="12.75" x14ac:dyDescent="0.2"/>
  <cols>
    <col min="1" max="1" width="5.42578125" style="175" customWidth="1"/>
    <col min="2" max="2" width="19" style="175" customWidth="1"/>
    <col min="3" max="3" width="22.28515625" style="175" customWidth="1"/>
    <col min="4" max="4" width="18" style="175" customWidth="1"/>
    <col min="5" max="5" width="25" style="175" customWidth="1"/>
    <col min="6" max="6" width="0.140625" style="175" customWidth="1"/>
    <col min="7" max="7" width="15.140625" style="175" customWidth="1"/>
    <col min="8" max="8" width="15.5703125" style="175" customWidth="1"/>
    <col min="9" max="9" width="13.42578125" style="175" customWidth="1"/>
    <col min="10" max="10" width="0" style="175" hidden="1" customWidth="1"/>
    <col min="11" max="16384" width="9.140625" style="175"/>
  </cols>
  <sheetData>
    <row r="1" spans="1:10" ht="15" x14ac:dyDescent="0.3">
      <c r="A1" s="65" t="s">
        <v>475</v>
      </c>
      <c r="B1" s="65"/>
      <c r="C1" s="68"/>
      <c r="D1" s="68"/>
      <c r="E1" s="68"/>
      <c r="F1" s="68"/>
      <c r="G1" s="471" t="s">
        <v>108</v>
      </c>
      <c r="H1" s="471"/>
    </row>
    <row r="2" spans="1:10" ht="15" x14ac:dyDescent="0.3">
      <c r="A2" s="67" t="s">
        <v>139</v>
      </c>
      <c r="B2" s="65"/>
      <c r="C2" s="68"/>
      <c r="D2" s="68"/>
      <c r="E2" s="68"/>
      <c r="F2" s="68"/>
      <c r="G2" s="469" t="s">
        <v>549</v>
      </c>
      <c r="H2" s="469"/>
    </row>
    <row r="3" spans="1:10" ht="4.5" customHeight="1" x14ac:dyDescent="0.3">
      <c r="A3" s="67"/>
      <c r="B3" s="67"/>
      <c r="C3" s="67"/>
      <c r="D3" s="67"/>
      <c r="E3" s="67"/>
      <c r="F3" s="67"/>
      <c r="G3" s="275"/>
      <c r="H3" s="275"/>
    </row>
    <row r="4" spans="1:10" ht="15" x14ac:dyDescent="0.3">
      <c r="A4" s="68" t="s">
        <v>271</v>
      </c>
      <c r="B4" s="68"/>
      <c r="C4" s="68"/>
      <c r="D4" s="68"/>
      <c r="E4" s="68"/>
      <c r="F4" s="68"/>
      <c r="G4" s="67"/>
      <c r="H4" s="67"/>
    </row>
    <row r="5" spans="1:10" ht="15" x14ac:dyDescent="0.3">
      <c r="A5" s="71"/>
      <c r="B5" s="71"/>
      <c r="C5" s="71"/>
      <c r="D5" s="71" t="s">
        <v>547</v>
      </c>
      <c r="E5" s="71"/>
      <c r="F5" s="71"/>
      <c r="G5" s="72"/>
      <c r="H5" s="72"/>
    </row>
    <row r="6" spans="1:10" ht="5.25" customHeight="1" x14ac:dyDescent="0.3">
      <c r="A6" s="68"/>
      <c r="B6" s="68"/>
      <c r="C6" s="68"/>
      <c r="D6" s="68"/>
      <c r="E6" s="68"/>
      <c r="F6" s="68"/>
      <c r="G6" s="67"/>
      <c r="H6" s="67"/>
    </row>
    <row r="7" spans="1:10" ht="5.25" customHeight="1" x14ac:dyDescent="0.2">
      <c r="A7" s="274"/>
      <c r="B7" s="274"/>
      <c r="C7" s="274"/>
      <c r="D7" s="274"/>
      <c r="E7" s="274"/>
      <c r="F7" s="274"/>
      <c r="G7" s="69"/>
      <c r="H7" s="69"/>
    </row>
    <row r="8" spans="1:10" ht="27.75" customHeight="1" x14ac:dyDescent="0.2">
      <c r="A8" s="79" t="s">
        <v>63</v>
      </c>
      <c r="B8" s="79" t="s">
        <v>337</v>
      </c>
      <c r="C8" s="79" t="s">
        <v>338</v>
      </c>
      <c r="D8" s="79" t="s">
        <v>224</v>
      </c>
      <c r="E8" s="79" t="s">
        <v>346</v>
      </c>
      <c r="F8" s="79" t="s">
        <v>339</v>
      </c>
      <c r="G8" s="447" t="s">
        <v>10</v>
      </c>
      <c r="H8" s="447" t="s">
        <v>9</v>
      </c>
      <c r="J8" s="221" t="s">
        <v>345</v>
      </c>
    </row>
    <row r="9" spans="1:10" ht="14.25" customHeight="1" x14ac:dyDescent="0.2">
      <c r="A9" s="87">
        <v>1</v>
      </c>
      <c r="B9" s="87" t="s">
        <v>564</v>
      </c>
      <c r="C9" s="87" t="s">
        <v>796</v>
      </c>
      <c r="D9" s="87">
        <v>60003003854</v>
      </c>
      <c r="E9" s="87" t="s">
        <v>836</v>
      </c>
      <c r="F9" s="87"/>
      <c r="G9" s="4">
        <f>H9/80*100</f>
        <v>2687.5</v>
      </c>
      <c r="H9" s="4">
        <v>2150</v>
      </c>
      <c r="J9" s="221" t="s">
        <v>0</v>
      </c>
    </row>
    <row r="10" spans="1:10" ht="14.25" customHeight="1" x14ac:dyDescent="0.2">
      <c r="A10" s="87">
        <v>2</v>
      </c>
      <c r="B10" s="87" t="s">
        <v>659</v>
      </c>
      <c r="C10" s="87" t="s">
        <v>583</v>
      </c>
      <c r="D10" s="87">
        <v>1005032608</v>
      </c>
      <c r="E10" s="400" t="s">
        <v>837</v>
      </c>
      <c r="F10" s="87"/>
      <c r="G10" s="4">
        <f t="shared" ref="G10:G54" si="0">H10/80*100</f>
        <v>812.5</v>
      </c>
      <c r="H10" s="4">
        <v>650</v>
      </c>
    </row>
    <row r="11" spans="1:10" ht="14.25" customHeight="1" x14ac:dyDescent="0.2">
      <c r="A11" s="76">
        <v>3</v>
      </c>
      <c r="B11" s="406" t="s">
        <v>797</v>
      </c>
      <c r="C11" s="406" t="s">
        <v>798</v>
      </c>
      <c r="D11" s="406">
        <v>14001010209</v>
      </c>
      <c r="E11" s="401" t="s">
        <v>837</v>
      </c>
      <c r="F11" s="76"/>
      <c r="G11" s="4">
        <f t="shared" si="0"/>
        <v>375</v>
      </c>
      <c r="H11" s="4">
        <v>300</v>
      </c>
    </row>
    <row r="12" spans="1:10" ht="14.25" customHeight="1" x14ac:dyDescent="0.2">
      <c r="A12" s="76">
        <v>4</v>
      </c>
      <c r="B12" s="406" t="s">
        <v>609</v>
      </c>
      <c r="C12" s="406" t="s">
        <v>799</v>
      </c>
      <c r="D12" s="406">
        <v>14031005360</v>
      </c>
      <c r="E12" s="401" t="s">
        <v>837</v>
      </c>
      <c r="F12" s="76"/>
      <c r="G12" s="4">
        <f t="shared" si="0"/>
        <v>375</v>
      </c>
      <c r="H12" s="4">
        <v>300</v>
      </c>
    </row>
    <row r="13" spans="1:10" ht="14.25" customHeight="1" x14ac:dyDescent="0.2">
      <c r="A13" s="76">
        <v>5</v>
      </c>
      <c r="B13" s="406" t="s">
        <v>609</v>
      </c>
      <c r="C13" s="406" t="s">
        <v>800</v>
      </c>
      <c r="D13" s="406">
        <v>43001002628</v>
      </c>
      <c r="E13" s="401" t="s">
        <v>837</v>
      </c>
      <c r="F13" s="76"/>
      <c r="G13" s="4">
        <f t="shared" si="0"/>
        <v>187.5</v>
      </c>
      <c r="H13" s="4">
        <v>150</v>
      </c>
    </row>
    <row r="14" spans="1:10" ht="14.25" customHeight="1" x14ac:dyDescent="0.2">
      <c r="A14" s="76">
        <v>6</v>
      </c>
      <c r="B14" s="406" t="s">
        <v>667</v>
      </c>
      <c r="C14" s="406" t="s">
        <v>801</v>
      </c>
      <c r="D14" s="406">
        <v>40001004480</v>
      </c>
      <c r="E14" s="401" t="s">
        <v>837</v>
      </c>
      <c r="F14" s="76"/>
      <c r="G14" s="4">
        <f t="shared" si="0"/>
        <v>250</v>
      </c>
      <c r="H14" s="4">
        <v>200</v>
      </c>
    </row>
    <row r="15" spans="1:10" ht="14.25" customHeight="1" x14ac:dyDescent="0.2">
      <c r="A15" s="76">
        <v>7</v>
      </c>
      <c r="B15" s="406" t="s">
        <v>629</v>
      </c>
      <c r="C15" s="406" t="s">
        <v>802</v>
      </c>
      <c r="D15" s="406">
        <v>62001020092</v>
      </c>
      <c r="E15" s="401" t="s">
        <v>837</v>
      </c>
      <c r="F15" s="76"/>
      <c r="G15" s="4">
        <f t="shared" si="0"/>
        <v>437.5</v>
      </c>
      <c r="H15" s="4">
        <v>350</v>
      </c>
    </row>
    <row r="16" spans="1:10" ht="14.25" customHeight="1" x14ac:dyDescent="0.2">
      <c r="A16" s="76">
        <v>8</v>
      </c>
      <c r="B16" s="406" t="s">
        <v>604</v>
      </c>
      <c r="C16" s="406" t="s">
        <v>803</v>
      </c>
      <c r="D16" s="406">
        <v>19001021486</v>
      </c>
      <c r="E16" s="401" t="s">
        <v>837</v>
      </c>
      <c r="F16" s="76"/>
      <c r="G16" s="4">
        <f t="shared" si="0"/>
        <v>750</v>
      </c>
      <c r="H16" s="4">
        <v>600</v>
      </c>
    </row>
    <row r="17" spans="1:12" ht="14.25" customHeight="1" x14ac:dyDescent="0.2">
      <c r="A17" s="76">
        <v>9</v>
      </c>
      <c r="B17" s="406" t="s">
        <v>804</v>
      </c>
      <c r="C17" s="406" t="s">
        <v>805</v>
      </c>
      <c r="D17" s="406">
        <v>33001019422</v>
      </c>
      <c r="E17" s="401" t="s">
        <v>837</v>
      </c>
      <c r="F17" s="76"/>
      <c r="G17" s="4">
        <f t="shared" si="0"/>
        <v>375</v>
      </c>
      <c r="H17" s="4">
        <v>300</v>
      </c>
    </row>
    <row r="18" spans="1:12" ht="14.25" customHeight="1" x14ac:dyDescent="0.2">
      <c r="A18" s="76">
        <v>10</v>
      </c>
      <c r="B18" s="406" t="s">
        <v>806</v>
      </c>
      <c r="C18" s="406" t="s">
        <v>807</v>
      </c>
      <c r="D18" s="406">
        <v>43001030731</v>
      </c>
      <c r="E18" s="401" t="s">
        <v>837</v>
      </c>
      <c r="F18" s="76"/>
      <c r="G18" s="4">
        <f t="shared" si="0"/>
        <v>187.5</v>
      </c>
      <c r="H18" s="4">
        <v>150</v>
      </c>
    </row>
    <row r="19" spans="1:12" ht="14.25" customHeight="1" x14ac:dyDescent="0.2">
      <c r="A19" s="76">
        <v>11</v>
      </c>
      <c r="B19" s="406" t="s">
        <v>808</v>
      </c>
      <c r="C19" s="406" t="s">
        <v>780</v>
      </c>
      <c r="D19" s="406">
        <v>55001004879</v>
      </c>
      <c r="E19" s="401" t="s">
        <v>837</v>
      </c>
      <c r="F19" s="76"/>
      <c r="G19" s="4">
        <f t="shared" si="0"/>
        <v>437.5</v>
      </c>
      <c r="H19" s="4">
        <v>350</v>
      </c>
    </row>
    <row r="20" spans="1:12" ht="14.25" customHeight="1" x14ac:dyDescent="0.2">
      <c r="A20" s="76">
        <v>12</v>
      </c>
      <c r="B20" s="406" t="s">
        <v>609</v>
      </c>
      <c r="C20" s="406" t="s">
        <v>809</v>
      </c>
      <c r="D20" s="406">
        <v>33001060272</v>
      </c>
      <c r="E20" s="401" t="s">
        <v>837</v>
      </c>
      <c r="F20" s="76"/>
      <c r="G20" s="4">
        <f t="shared" si="0"/>
        <v>375</v>
      </c>
      <c r="H20" s="4">
        <v>300</v>
      </c>
    </row>
    <row r="21" spans="1:12" ht="14.25" customHeight="1" x14ac:dyDescent="0.2">
      <c r="A21" s="76">
        <v>13</v>
      </c>
      <c r="B21" s="406" t="s">
        <v>810</v>
      </c>
      <c r="C21" s="406" t="s">
        <v>811</v>
      </c>
      <c r="D21" s="406">
        <v>17001010256</v>
      </c>
      <c r="E21" s="401" t="s">
        <v>837</v>
      </c>
      <c r="F21" s="76"/>
      <c r="G21" s="4">
        <f t="shared" si="0"/>
        <v>437.5</v>
      </c>
      <c r="H21" s="4">
        <v>350</v>
      </c>
    </row>
    <row r="22" spans="1:12" ht="14.25" customHeight="1" x14ac:dyDescent="0.2">
      <c r="A22" s="76">
        <v>14</v>
      </c>
      <c r="B22" s="406" t="s">
        <v>745</v>
      </c>
      <c r="C22" s="406" t="s">
        <v>812</v>
      </c>
      <c r="D22" s="406">
        <v>19001020193</v>
      </c>
      <c r="E22" s="401" t="s">
        <v>837</v>
      </c>
      <c r="F22" s="76"/>
      <c r="G22" s="4">
        <f t="shared" si="0"/>
        <v>750</v>
      </c>
      <c r="H22" s="4">
        <v>600</v>
      </c>
    </row>
    <row r="23" spans="1:12" ht="14.25" customHeight="1" x14ac:dyDescent="0.2">
      <c r="A23" s="76">
        <v>15</v>
      </c>
      <c r="B23" s="406" t="s">
        <v>813</v>
      </c>
      <c r="C23" s="406" t="s">
        <v>814</v>
      </c>
      <c r="D23" s="406">
        <v>20001010130</v>
      </c>
      <c r="E23" s="401" t="s">
        <v>837</v>
      </c>
      <c r="F23" s="76"/>
      <c r="G23" s="4">
        <f t="shared" si="0"/>
        <v>250</v>
      </c>
      <c r="H23" s="4">
        <v>200</v>
      </c>
    </row>
    <row r="24" spans="1:12" ht="14.25" customHeight="1" x14ac:dyDescent="0.2">
      <c r="A24" s="76">
        <v>16</v>
      </c>
      <c r="B24" s="406" t="s">
        <v>560</v>
      </c>
      <c r="C24" s="406" t="s">
        <v>815</v>
      </c>
      <c r="D24" s="406">
        <v>10001013109</v>
      </c>
      <c r="E24" s="401" t="s">
        <v>837</v>
      </c>
      <c r="F24" s="76"/>
      <c r="G24" s="4">
        <f t="shared" si="0"/>
        <v>187.5</v>
      </c>
      <c r="H24" s="4">
        <v>150</v>
      </c>
    </row>
    <row r="25" spans="1:12" ht="14.25" customHeight="1" x14ac:dyDescent="0.2">
      <c r="A25" s="76">
        <v>17</v>
      </c>
      <c r="B25" s="406" t="s">
        <v>689</v>
      </c>
      <c r="C25" s="406" t="s">
        <v>816</v>
      </c>
      <c r="D25" s="406">
        <v>20001041274</v>
      </c>
      <c r="E25" s="401" t="s">
        <v>837</v>
      </c>
      <c r="F25" s="76"/>
      <c r="G25" s="4">
        <f t="shared" si="0"/>
        <v>250</v>
      </c>
      <c r="H25" s="4">
        <v>200</v>
      </c>
      <c r="L25" s="175" t="s">
        <v>895</v>
      </c>
    </row>
    <row r="26" spans="1:12" ht="14.25" customHeight="1" x14ac:dyDescent="0.2">
      <c r="A26" s="76">
        <v>18</v>
      </c>
      <c r="B26" s="406" t="s">
        <v>609</v>
      </c>
      <c r="C26" s="406" t="s">
        <v>817</v>
      </c>
      <c r="D26" s="406">
        <v>20001003663</v>
      </c>
      <c r="E26" s="401" t="s">
        <v>837</v>
      </c>
      <c r="F26" s="76"/>
      <c r="G26" s="4">
        <f t="shared" si="0"/>
        <v>250</v>
      </c>
      <c r="H26" s="4">
        <v>200</v>
      </c>
    </row>
    <row r="27" spans="1:12" ht="14.25" customHeight="1" x14ac:dyDescent="0.2">
      <c r="A27" s="76">
        <v>19</v>
      </c>
      <c r="B27" s="406" t="s">
        <v>623</v>
      </c>
      <c r="C27" s="406" t="s">
        <v>818</v>
      </c>
      <c r="D27" s="406">
        <v>1011066206</v>
      </c>
      <c r="E27" s="401" t="s">
        <v>837</v>
      </c>
      <c r="F27" s="76"/>
      <c r="G27" s="4">
        <f t="shared" si="0"/>
        <v>375</v>
      </c>
      <c r="H27" s="4">
        <v>300</v>
      </c>
    </row>
    <row r="28" spans="1:12" ht="14.25" customHeight="1" x14ac:dyDescent="0.2">
      <c r="A28" s="76">
        <v>20</v>
      </c>
      <c r="B28" s="406" t="s">
        <v>645</v>
      </c>
      <c r="C28" s="406" t="s">
        <v>819</v>
      </c>
      <c r="D28" s="406">
        <v>20001011672</v>
      </c>
      <c r="E28" s="401" t="s">
        <v>837</v>
      </c>
      <c r="F28" s="76"/>
      <c r="G28" s="4">
        <f t="shared" si="0"/>
        <v>250</v>
      </c>
      <c r="H28" s="4">
        <v>200</v>
      </c>
    </row>
    <row r="29" spans="1:12" ht="14.25" customHeight="1" x14ac:dyDescent="0.2">
      <c r="A29" s="76">
        <v>21</v>
      </c>
      <c r="B29" s="406" t="s">
        <v>820</v>
      </c>
      <c r="C29" s="406" t="s">
        <v>821</v>
      </c>
      <c r="D29" s="406">
        <v>57001026974</v>
      </c>
      <c r="E29" s="401" t="s">
        <v>837</v>
      </c>
      <c r="F29" s="76"/>
      <c r="G29" s="4">
        <f t="shared" si="0"/>
        <v>375</v>
      </c>
      <c r="H29" s="4">
        <v>300</v>
      </c>
    </row>
    <row r="30" spans="1:12" ht="14.25" customHeight="1" x14ac:dyDescent="0.2">
      <c r="A30" s="76">
        <v>22</v>
      </c>
      <c r="B30" s="406" t="s">
        <v>822</v>
      </c>
      <c r="C30" s="406" t="s">
        <v>823</v>
      </c>
      <c r="D30" s="406">
        <v>9001023529</v>
      </c>
      <c r="E30" s="401" t="s">
        <v>837</v>
      </c>
      <c r="F30" s="76"/>
      <c r="G30" s="4">
        <f t="shared" si="0"/>
        <v>412.5</v>
      </c>
      <c r="H30" s="4">
        <v>330</v>
      </c>
    </row>
    <row r="31" spans="1:12" ht="14.25" customHeight="1" x14ac:dyDescent="0.2">
      <c r="A31" s="76">
        <v>23</v>
      </c>
      <c r="B31" s="406" t="s">
        <v>824</v>
      </c>
      <c r="C31" s="406" t="s">
        <v>825</v>
      </c>
      <c r="D31" s="406">
        <v>9001008296</v>
      </c>
      <c r="E31" s="401" t="s">
        <v>837</v>
      </c>
      <c r="F31" s="76"/>
      <c r="G31" s="4">
        <f t="shared" si="0"/>
        <v>412.5</v>
      </c>
      <c r="H31" s="4">
        <v>330</v>
      </c>
    </row>
    <row r="32" spans="1:12" ht="14.25" customHeight="1" x14ac:dyDescent="0.2">
      <c r="A32" s="76">
        <v>24</v>
      </c>
      <c r="B32" s="406" t="s">
        <v>580</v>
      </c>
      <c r="C32" s="406" t="s">
        <v>826</v>
      </c>
      <c r="D32" s="406">
        <v>61004022856</v>
      </c>
      <c r="E32" s="401" t="s">
        <v>837</v>
      </c>
      <c r="F32" s="76"/>
      <c r="G32" s="4">
        <f t="shared" si="0"/>
        <v>437.5</v>
      </c>
      <c r="H32" s="4">
        <v>350</v>
      </c>
    </row>
    <row r="33" spans="1:14" ht="14.25" customHeight="1" x14ac:dyDescent="0.2">
      <c r="A33" s="76">
        <v>25</v>
      </c>
      <c r="B33" s="406" t="s">
        <v>623</v>
      </c>
      <c r="C33" s="406" t="s">
        <v>827</v>
      </c>
      <c r="D33" s="406">
        <v>17001002479</v>
      </c>
      <c r="E33" s="401" t="s">
        <v>837</v>
      </c>
      <c r="F33" s="76"/>
      <c r="G33" s="4">
        <f t="shared" si="0"/>
        <v>437.5</v>
      </c>
      <c r="H33" s="4">
        <v>350</v>
      </c>
    </row>
    <row r="34" spans="1:14" ht="14.25" customHeight="1" x14ac:dyDescent="0.2">
      <c r="A34" s="76">
        <v>26</v>
      </c>
      <c r="B34" s="406" t="s">
        <v>828</v>
      </c>
      <c r="C34" s="406" t="s">
        <v>823</v>
      </c>
      <c r="D34" s="406">
        <v>9001000734</v>
      </c>
      <c r="E34" s="401" t="s">
        <v>837</v>
      </c>
      <c r="F34" s="76"/>
      <c r="G34" s="4">
        <f t="shared" si="0"/>
        <v>400</v>
      </c>
      <c r="H34" s="4">
        <v>320</v>
      </c>
    </row>
    <row r="35" spans="1:14" ht="14.25" customHeight="1" x14ac:dyDescent="0.2">
      <c r="A35" s="76">
        <v>27</v>
      </c>
      <c r="B35" s="406" t="s">
        <v>651</v>
      </c>
      <c r="C35" s="406" t="s">
        <v>829</v>
      </c>
      <c r="D35" s="406">
        <v>62001019432</v>
      </c>
      <c r="E35" s="401" t="s">
        <v>837</v>
      </c>
      <c r="F35" s="76"/>
      <c r="G35" s="4">
        <f t="shared" si="0"/>
        <v>500</v>
      </c>
      <c r="H35" s="4">
        <v>400</v>
      </c>
    </row>
    <row r="36" spans="1:14" ht="14.25" customHeight="1" x14ac:dyDescent="0.2">
      <c r="A36" s="76">
        <v>28</v>
      </c>
      <c r="B36" s="406" t="s">
        <v>609</v>
      </c>
      <c r="C36" s="406" t="s">
        <v>791</v>
      </c>
      <c r="D36" s="406">
        <v>17001009986</v>
      </c>
      <c r="E36" s="401" t="s">
        <v>837</v>
      </c>
      <c r="F36" s="76"/>
      <c r="G36" s="4">
        <f t="shared" si="0"/>
        <v>437.5</v>
      </c>
      <c r="H36" s="4">
        <v>350</v>
      </c>
    </row>
    <row r="37" spans="1:14" ht="14.25" customHeight="1" x14ac:dyDescent="0.2">
      <c r="A37" s="76">
        <v>29</v>
      </c>
      <c r="B37" s="406" t="s">
        <v>560</v>
      </c>
      <c r="C37" s="406" t="s">
        <v>830</v>
      </c>
      <c r="D37" s="406">
        <v>39001019250</v>
      </c>
      <c r="E37" s="401" t="s">
        <v>837</v>
      </c>
      <c r="F37" s="76"/>
      <c r="G37" s="4">
        <f t="shared" si="0"/>
        <v>375</v>
      </c>
      <c r="H37" s="4">
        <v>300</v>
      </c>
    </row>
    <row r="38" spans="1:14" ht="14.25" customHeight="1" x14ac:dyDescent="0.2">
      <c r="A38" s="76">
        <v>30</v>
      </c>
      <c r="B38" s="406" t="s">
        <v>604</v>
      </c>
      <c r="C38" s="406" t="s">
        <v>831</v>
      </c>
      <c r="D38" s="406">
        <v>39001024383</v>
      </c>
      <c r="E38" s="401" t="s">
        <v>837</v>
      </c>
      <c r="F38" s="76"/>
      <c r="G38" s="4">
        <f t="shared" si="0"/>
        <v>375</v>
      </c>
      <c r="H38" s="4">
        <v>300</v>
      </c>
    </row>
    <row r="39" spans="1:14" ht="14.25" customHeight="1" x14ac:dyDescent="0.2">
      <c r="A39" s="76">
        <v>31</v>
      </c>
      <c r="B39" s="406" t="s">
        <v>832</v>
      </c>
      <c r="C39" s="406" t="s">
        <v>833</v>
      </c>
      <c r="D39" s="406">
        <v>39001020146</v>
      </c>
      <c r="E39" s="401" t="s">
        <v>837</v>
      </c>
      <c r="F39" s="76"/>
      <c r="G39" s="4">
        <f t="shared" si="0"/>
        <v>375</v>
      </c>
      <c r="H39" s="4">
        <v>300</v>
      </c>
    </row>
    <row r="40" spans="1:14" ht="14.25" customHeight="1" x14ac:dyDescent="0.2">
      <c r="A40" s="76">
        <v>32</v>
      </c>
      <c r="B40" s="406" t="s">
        <v>834</v>
      </c>
      <c r="C40" s="406" t="s">
        <v>835</v>
      </c>
      <c r="D40" s="406">
        <v>54001018804</v>
      </c>
      <c r="E40" s="401" t="s">
        <v>837</v>
      </c>
      <c r="F40" s="76"/>
      <c r="G40" s="4">
        <f t="shared" si="0"/>
        <v>312.5</v>
      </c>
      <c r="H40" s="4">
        <v>250</v>
      </c>
    </row>
    <row r="41" spans="1:14" ht="14.25" customHeight="1" x14ac:dyDescent="0.2">
      <c r="A41" s="76">
        <v>33</v>
      </c>
      <c r="B41" s="406" t="s">
        <v>616</v>
      </c>
      <c r="C41" s="406" t="s">
        <v>838</v>
      </c>
      <c r="D41" s="406">
        <v>45001013817</v>
      </c>
      <c r="E41" s="401" t="s">
        <v>837</v>
      </c>
      <c r="F41" s="76"/>
      <c r="G41" s="4">
        <f t="shared" si="0"/>
        <v>312.5</v>
      </c>
      <c r="H41" s="4">
        <v>250</v>
      </c>
    </row>
    <row r="42" spans="1:14" ht="14.25" customHeight="1" x14ac:dyDescent="0.2">
      <c r="A42" s="76">
        <v>35</v>
      </c>
      <c r="B42" s="406" t="s">
        <v>777</v>
      </c>
      <c r="C42" s="406" t="s">
        <v>839</v>
      </c>
      <c r="D42" s="406">
        <v>1024037966</v>
      </c>
      <c r="E42" s="401" t="s">
        <v>837</v>
      </c>
      <c r="F42" s="76"/>
      <c r="G42" s="4">
        <f t="shared" si="0"/>
        <v>500</v>
      </c>
      <c r="H42" s="4">
        <v>400</v>
      </c>
    </row>
    <row r="43" spans="1:14" ht="14.25" customHeight="1" x14ac:dyDescent="0.2">
      <c r="A43" s="76">
        <v>36</v>
      </c>
      <c r="B43" s="406" t="s">
        <v>588</v>
      </c>
      <c r="C43" s="406" t="s">
        <v>840</v>
      </c>
      <c r="D43" s="406">
        <v>1605046062</v>
      </c>
      <c r="E43" s="401" t="s">
        <v>837</v>
      </c>
      <c r="F43" s="76"/>
      <c r="G43" s="4">
        <f t="shared" si="0"/>
        <v>1350</v>
      </c>
      <c r="H43" s="4">
        <v>1080</v>
      </c>
      <c r="N43" s="175" t="s">
        <v>894</v>
      </c>
    </row>
    <row r="44" spans="1:14" ht="14.25" customHeight="1" x14ac:dyDescent="0.2">
      <c r="A44" s="76">
        <v>37</v>
      </c>
      <c r="B44" s="406" t="s">
        <v>788</v>
      </c>
      <c r="C44" s="406" t="s">
        <v>841</v>
      </c>
      <c r="D44" s="406">
        <v>61001040938</v>
      </c>
      <c r="E44" s="401" t="s">
        <v>837</v>
      </c>
      <c r="F44" s="76"/>
      <c r="G44" s="4">
        <f t="shared" si="0"/>
        <v>500</v>
      </c>
      <c r="H44" s="4">
        <v>400</v>
      </c>
    </row>
    <row r="45" spans="1:14" ht="14.25" customHeight="1" x14ac:dyDescent="0.2">
      <c r="A45" s="76">
        <v>38</v>
      </c>
      <c r="B45" s="406" t="s">
        <v>842</v>
      </c>
      <c r="C45" s="406" t="s">
        <v>670</v>
      </c>
      <c r="D45" s="406">
        <v>45001001962</v>
      </c>
      <c r="E45" s="401" t="s">
        <v>837</v>
      </c>
      <c r="F45" s="76"/>
      <c r="G45" s="4">
        <f t="shared" si="0"/>
        <v>312.5</v>
      </c>
      <c r="H45" s="4">
        <v>250</v>
      </c>
    </row>
    <row r="46" spans="1:14" ht="14.25" customHeight="1" x14ac:dyDescent="0.2">
      <c r="A46" s="76">
        <v>39</v>
      </c>
      <c r="B46" s="406" t="s">
        <v>659</v>
      </c>
      <c r="C46" s="406" t="s">
        <v>843</v>
      </c>
      <c r="D46" s="406">
        <v>1001072374</v>
      </c>
      <c r="E46" s="401" t="s">
        <v>837</v>
      </c>
      <c r="F46" s="76"/>
      <c r="G46" s="4">
        <f t="shared" si="0"/>
        <v>500</v>
      </c>
      <c r="H46" s="4">
        <v>400</v>
      </c>
    </row>
    <row r="47" spans="1:14" ht="14.25" customHeight="1" x14ac:dyDescent="0.2">
      <c r="A47" s="76">
        <v>40</v>
      </c>
      <c r="B47" s="406" t="s">
        <v>616</v>
      </c>
      <c r="C47" s="406" t="s">
        <v>844</v>
      </c>
      <c r="D47" s="406">
        <v>59003000135</v>
      </c>
      <c r="E47" s="401" t="s">
        <v>837</v>
      </c>
      <c r="F47" s="76"/>
      <c r="G47" s="4">
        <f t="shared" si="0"/>
        <v>250</v>
      </c>
      <c r="H47" s="4">
        <v>200</v>
      </c>
    </row>
    <row r="48" spans="1:14" ht="14.25" customHeight="1" x14ac:dyDescent="0.2">
      <c r="A48" s="76">
        <v>41</v>
      </c>
      <c r="B48" s="406" t="s">
        <v>845</v>
      </c>
      <c r="C48" s="406" t="s">
        <v>846</v>
      </c>
      <c r="D48" s="406">
        <v>29001002546</v>
      </c>
      <c r="E48" s="401" t="s">
        <v>837</v>
      </c>
      <c r="F48" s="76"/>
      <c r="G48" s="4">
        <f t="shared" si="0"/>
        <v>500</v>
      </c>
      <c r="H48" s="4">
        <v>400</v>
      </c>
    </row>
    <row r="49" spans="1:9" ht="14.25" customHeight="1" x14ac:dyDescent="0.2">
      <c r="A49" s="76">
        <v>42</v>
      </c>
      <c r="B49" s="406" t="s">
        <v>563</v>
      </c>
      <c r="C49" s="406" t="s">
        <v>847</v>
      </c>
      <c r="D49" s="406">
        <v>29001033661</v>
      </c>
      <c r="E49" s="401" t="s">
        <v>837</v>
      </c>
      <c r="F49" s="76"/>
      <c r="G49" s="4">
        <f t="shared" si="0"/>
        <v>500</v>
      </c>
      <c r="H49" s="4">
        <v>400</v>
      </c>
    </row>
    <row r="50" spans="1:9" ht="14.25" customHeight="1" x14ac:dyDescent="0.2">
      <c r="A50" s="76">
        <v>43</v>
      </c>
      <c r="B50" s="406" t="s">
        <v>848</v>
      </c>
      <c r="C50" s="406" t="s">
        <v>849</v>
      </c>
      <c r="D50" s="406">
        <v>6104022856</v>
      </c>
      <c r="E50" s="401" t="s">
        <v>837</v>
      </c>
      <c r="F50" s="76"/>
      <c r="G50" s="4">
        <f t="shared" si="0"/>
        <v>437.5</v>
      </c>
      <c r="H50" s="4">
        <v>350</v>
      </c>
    </row>
    <row r="51" spans="1:9" ht="14.25" customHeight="1" x14ac:dyDescent="0.2">
      <c r="A51" s="76">
        <v>44</v>
      </c>
      <c r="B51" s="406" t="s">
        <v>651</v>
      </c>
      <c r="C51" s="406" t="s">
        <v>850</v>
      </c>
      <c r="D51" s="406">
        <v>59001045891</v>
      </c>
      <c r="E51" s="401" t="s">
        <v>837</v>
      </c>
      <c r="F51" s="76"/>
      <c r="G51" s="4">
        <f t="shared" si="0"/>
        <v>250</v>
      </c>
      <c r="H51" s="4">
        <v>200</v>
      </c>
    </row>
    <row r="52" spans="1:9" ht="14.25" customHeight="1" x14ac:dyDescent="0.2">
      <c r="A52" s="76">
        <v>45</v>
      </c>
      <c r="B52" s="406" t="s">
        <v>609</v>
      </c>
      <c r="C52" s="406" t="s">
        <v>851</v>
      </c>
      <c r="D52" s="406">
        <v>8001014986</v>
      </c>
      <c r="E52" s="401" t="s">
        <v>837</v>
      </c>
      <c r="F52" s="76"/>
      <c r="G52" s="4">
        <f t="shared" si="0"/>
        <v>312.5</v>
      </c>
      <c r="H52" s="4">
        <v>250</v>
      </c>
    </row>
    <row r="53" spans="1:9" ht="14.25" customHeight="1" x14ac:dyDescent="0.2">
      <c r="A53" s="76">
        <v>46</v>
      </c>
      <c r="B53" s="406" t="s">
        <v>852</v>
      </c>
      <c r="C53" s="406" t="s">
        <v>853</v>
      </c>
      <c r="D53" s="406">
        <v>45001009068</v>
      </c>
      <c r="E53" s="401" t="s">
        <v>837</v>
      </c>
      <c r="F53" s="76"/>
      <c r="G53" s="4">
        <f t="shared" si="0"/>
        <v>312.5</v>
      </c>
      <c r="H53" s="4">
        <v>250</v>
      </c>
    </row>
    <row r="54" spans="1:9" ht="14.25" customHeight="1" x14ac:dyDescent="0.2">
      <c r="A54" s="76">
        <v>47</v>
      </c>
      <c r="B54" s="406" t="s">
        <v>854</v>
      </c>
      <c r="C54" s="406" t="s">
        <v>855</v>
      </c>
      <c r="D54" s="406">
        <v>45001023473</v>
      </c>
      <c r="E54" s="401" t="s">
        <v>837</v>
      </c>
      <c r="F54" s="76"/>
      <c r="G54" s="4">
        <f t="shared" si="0"/>
        <v>312.5</v>
      </c>
      <c r="H54" s="4">
        <v>250</v>
      </c>
    </row>
    <row r="55" spans="1:9" ht="14.25" customHeight="1" x14ac:dyDescent="0.2">
      <c r="A55" s="76">
        <v>48</v>
      </c>
      <c r="B55" s="406" t="s">
        <v>808</v>
      </c>
      <c r="C55" s="406" t="s">
        <v>975</v>
      </c>
      <c r="D55" s="406"/>
      <c r="E55" s="401" t="s">
        <v>976</v>
      </c>
      <c r="F55" s="76"/>
      <c r="G55" s="4">
        <v>2500</v>
      </c>
      <c r="H55" s="4">
        <v>2500</v>
      </c>
    </row>
    <row r="56" spans="1:9" ht="14.25" customHeight="1" x14ac:dyDescent="0.2">
      <c r="A56" s="76">
        <v>49</v>
      </c>
      <c r="B56" s="406" t="s">
        <v>643</v>
      </c>
      <c r="C56" s="406" t="s">
        <v>644</v>
      </c>
      <c r="D56" s="76"/>
      <c r="E56" s="401" t="s">
        <v>976</v>
      </c>
      <c r="F56" s="76"/>
      <c r="G56" s="4">
        <v>550</v>
      </c>
      <c r="H56" s="4">
        <v>550</v>
      </c>
    </row>
    <row r="57" spans="1:9" ht="6" customHeight="1" x14ac:dyDescent="0.2">
      <c r="A57" s="76"/>
      <c r="B57" s="76"/>
      <c r="C57" s="76"/>
      <c r="D57" s="76"/>
      <c r="E57" s="401"/>
      <c r="F57" s="76"/>
      <c r="G57" s="4"/>
      <c r="H57" s="4"/>
    </row>
    <row r="58" spans="1:9" ht="14.25" customHeight="1" x14ac:dyDescent="0.3">
      <c r="A58" s="219"/>
      <c r="B58" s="88"/>
      <c r="C58" s="88"/>
      <c r="D58" s="88"/>
      <c r="E58" s="88"/>
      <c r="F58" s="88" t="s">
        <v>344</v>
      </c>
      <c r="G58" s="452">
        <v>24250</v>
      </c>
      <c r="H58" s="452">
        <v>20010</v>
      </c>
    </row>
    <row r="59" spans="1:9" ht="4.5" customHeight="1" x14ac:dyDescent="0.3">
      <c r="A59" s="220"/>
      <c r="B59" s="219"/>
      <c r="C59" s="219"/>
      <c r="D59" s="219"/>
      <c r="E59" s="219"/>
      <c r="F59" s="219"/>
      <c r="G59" s="219"/>
      <c r="H59" s="174"/>
      <c r="I59" s="174"/>
    </row>
    <row r="60" spans="1:9" ht="4.5" customHeight="1" x14ac:dyDescent="0.3">
      <c r="A60" s="220"/>
      <c r="B60" s="220"/>
      <c r="C60" s="219"/>
      <c r="D60" s="219"/>
      <c r="E60" s="219"/>
      <c r="F60" s="219"/>
      <c r="G60" s="219"/>
      <c r="H60" s="174"/>
      <c r="I60" s="174"/>
    </row>
    <row r="61" spans="1:9" ht="4.5" customHeight="1" x14ac:dyDescent="0.3">
      <c r="A61" s="220"/>
      <c r="B61" s="220"/>
      <c r="C61" s="219"/>
      <c r="D61" s="219"/>
      <c r="E61" s="219"/>
      <c r="F61" s="219"/>
      <c r="G61" s="219"/>
      <c r="H61" s="174"/>
      <c r="I61" s="174"/>
    </row>
    <row r="62" spans="1:9" ht="4.5" customHeight="1" x14ac:dyDescent="0.3">
      <c r="A62" s="220"/>
      <c r="B62" s="220"/>
      <c r="C62" s="174"/>
      <c r="D62" s="174"/>
      <c r="E62" s="174"/>
      <c r="F62" s="174"/>
      <c r="G62" s="174"/>
      <c r="H62" s="174"/>
      <c r="I62" s="174"/>
    </row>
    <row r="63" spans="1:9" ht="4.5" customHeight="1" x14ac:dyDescent="0.3">
      <c r="A63" s="216"/>
      <c r="B63" s="220"/>
      <c r="C63" s="174"/>
      <c r="D63" s="174"/>
      <c r="E63" s="174"/>
      <c r="F63" s="174"/>
      <c r="G63" s="174"/>
      <c r="H63" s="174"/>
      <c r="I63" s="174"/>
    </row>
    <row r="64" spans="1:9" ht="4.5" customHeight="1" x14ac:dyDescent="0.3">
      <c r="A64" s="180" t="s">
        <v>106</v>
      </c>
      <c r="B64" s="216"/>
      <c r="C64" s="216"/>
      <c r="D64" s="216"/>
      <c r="E64" s="216"/>
      <c r="F64" s="216"/>
      <c r="G64" s="216"/>
      <c r="H64" s="216"/>
      <c r="I64" s="216"/>
    </row>
    <row r="65" spans="1:9" ht="4.5" customHeight="1" x14ac:dyDescent="0.3">
      <c r="A65" s="174"/>
      <c r="B65" s="180"/>
      <c r="C65" s="174"/>
      <c r="D65" s="174"/>
      <c r="E65" s="174"/>
      <c r="F65" s="174"/>
      <c r="G65" s="174"/>
      <c r="H65" s="174"/>
      <c r="I65" s="174"/>
    </row>
    <row r="66" spans="1:9" ht="4.5" customHeight="1" x14ac:dyDescent="0.3">
      <c r="A66" s="174"/>
      <c r="B66" s="174"/>
      <c r="C66" s="174"/>
      <c r="D66" s="174"/>
      <c r="E66" s="174"/>
      <c r="F66" s="174"/>
      <c r="G66" s="174"/>
      <c r="H66" s="174"/>
      <c r="I66" s="174"/>
    </row>
    <row r="67" spans="1:9" ht="4.5" customHeight="1" x14ac:dyDescent="0.3">
      <c r="A67" s="180"/>
      <c r="B67" s="174"/>
      <c r="C67" s="174"/>
      <c r="D67" s="174"/>
      <c r="E67" s="174"/>
      <c r="F67" s="174"/>
      <c r="G67" s="174"/>
      <c r="H67" s="174"/>
      <c r="I67" s="181"/>
    </row>
    <row r="68" spans="1:9" ht="15" x14ac:dyDescent="0.3">
      <c r="A68" s="174"/>
      <c r="B68" s="180"/>
      <c r="C68" s="180" t="s">
        <v>431</v>
      </c>
      <c r="D68" s="180"/>
      <c r="E68" s="219"/>
      <c r="F68" s="180"/>
      <c r="G68" s="180"/>
      <c r="H68" s="174"/>
      <c r="I68" s="181"/>
    </row>
    <row r="69" spans="1:9" ht="11.25" customHeight="1" x14ac:dyDescent="0.3">
      <c r="A69" s="182"/>
      <c r="B69" s="174"/>
      <c r="C69" s="174" t="s">
        <v>267</v>
      </c>
      <c r="D69" s="174"/>
      <c r="E69" s="174"/>
      <c r="F69" s="174"/>
      <c r="G69" s="174"/>
      <c r="H69" s="174"/>
      <c r="I69" s="181"/>
    </row>
    <row r="70" spans="1:9" x14ac:dyDescent="0.2">
      <c r="B70" s="182"/>
      <c r="C70" s="182" t="s">
        <v>138</v>
      </c>
      <c r="D70" s="182"/>
      <c r="E70" s="182"/>
      <c r="F70" s="182"/>
      <c r="G70" s="182"/>
    </row>
  </sheetData>
  <mergeCells count="2">
    <mergeCell ref="G1:H1"/>
    <mergeCell ref="G2:H2"/>
  </mergeCells>
  <printOptions gridLines="1"/>
  <pageMargins left="0.25" right="0.25" top="0.75" bottom="0.75" header="0.3" footer="0.3"/>
  <pageSetup scale="86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C10" sqref="C10"/>
    </sheetView>
  </sheetViews>
  <sheetFormatPr defaultRowHeight="12.75" x14ac:dyDescent="0.2"/>
  <cols>
    <col min="1" max="1" width="5.42578125" style="175" customWidth="1"/>
    <col min="2" max="2" width="27.5703125" style="175" customWidth="1"/>
    <col min="3" max="3" width="19.28515625" style="175" customWidth="1"/>
    <col min="4" max="4" width="16.85546875" style="175" customWidth="1"/>
    <col min="5" max="5" width="13.140625" style="175" customWidth="1"/>
    <col min="6" max="6" width="17" style="175" customWidth="1"/>
    <col min="7" max="7" width="13.7109375" style="175" customWidth="1"/>
    <col min="8" max="8" width="19.42578125" style="175" bestFit="1" customWidth="1"/>
    <col min="9" max="9" width="18.5703125" style="175" bestFit="1" customWidth="1"/>
    <col min="10" max="10" width="16.7109375" style="175" customWidth="1"/>
    <col min="11" max="11" width="17.7109375" style="175" customWidth="1"/>
    <col min="12" max="12" width="12.85546875" style="175" customWidth="1"/>
    <col min="13" max="16384" width="9.140625" style="175"/>
  </cols>
  <sheetData>
    <row r="2" spans="1:12" ht="15" x14ac:dyDescent="0.3">
      <c r="A2" s="476" t="s">
        <v>476</v>
      </c>
      <c r="B2" s="476"/>
      <c r="C2" s="476"/>
      <c r="D2" s="476"/>
      <c r="E2" s="355"/>
      <c r="F2" s="68"/>
      <c r="G2" s="68"/>
      <c r="H2" s="68"/>
      <c r="I2" s="68"/>
      <c r="J2" s="275"/>
      <c r="K2" s="276"/>
      <c r="L2" s="276" t="s">
        <v>108</v>
      </c>
    </row>
    <row r="3" spans="1:12" ht="15" x14ac:dyDescent="0.3">
      <c r="A3" s="67" t="s">
        <v>139</v>
      </c>
      <c r="B3" s="65"/>
      <c r="C3" s="68"/>
      <c r="D3" s="68"/>
      <c r="E3" s="68"/>
      <c r="F3" s="68"/>
      <c r="G3" s="68"/>
      <c r="H3" s="68"/>
      <c r="I3" s="68"/>
      <c r="J3" s="275"/>
      <c r="K3" s="469" t="s">
        <v>549</v>
      </c>
      <c r="L3" s="469"/>
    </row>
    <row r="4" spans="1:12" ht="15" x14ac:dyDescent="0.3">
      <c r="A4" s="67"/>
      <c r="B4" s="67"/>
      <c r="C4" s="65"/>
      <c r="D4" s="65"/>
      <c r="E4" s="65"/>
      <c r="F4" s="65"/>
      <c r="G4" s="65"/>
      <c r="H4" s="65"/>
      <c r="I4" s="65"/>
      <c r="J4" s="275"/>
      <c r="K4" s="275"/>
      <c r="L4" s="275"/>
    </row>
    <row r="5" spans="1:12" ht="15" x14ac:dyDescent="0.3">
      <c r="A5" s="68" t="s">
        <v>271</v>
      </c>
      <c r="B5" s="68"/>
      <c r="C5" s="68"/>
      <c r="D5" s="68"/>
      <c r="E5" s="68"/>
      <c r="F5" s="68"/>
      <c r="G5" s="68"/>
      <c r="H5" s="68"/>
      <c r="I5" s="68"/>
      <c r="J5" s="67"/>
      <c r="K5" s="67"/>
      <c r="L5" s="67"/>
    </row>
    <row r="6" spans="1:12" ht="15" x14ac:dyDescent="0.3">
      <c r="A6" s="71"/>
      <c r="B6" s="71"/>
      <c r="C6" s="71"/>
      <c r="D6" s="71" t="s">
        <v>547</v>
      </c>
      <c r="E6" s="71"/>
      <c r="F6" s="71"/>
      <c r="G6" s="71"/>
      <c r="H6" s="71"/>
      <c r="I6" s="71"/>
      <c r="J6" s="72"/>
      <c r="K6" s="72"/>
    </row>
    <row r="7" spans="1:12" ht="15" x14ac:dyDescent="0.3">
      <c r="A7" s="68"/>
      <c r="B7" s="68"/>
      <c r="C7" s="68"/>
      <c r="D7" s="68"/>
      <c r="E7" s="68"/>
      <c r="F7" s="68"/>
      <c r="G7" s="68"/>
      <c r="H7" s="68"/>
      <c r="I7" s="68"/>
      <c r="J7" s="67"/>
      <c r="K7" s="67"/>
      <c r="L7" s="67"/>
    </row>
    <row r="8" spans="1:12" ht="15" x14ac:dyDescent="0.2">
      <c r="A8" s="274"/>
      <c r="B8" s="274"/>
      <c r="C8" s="274"/>
      <c r="D8" s="274"/>
      <c r="E8" s="274"/>
      <c r="F8" s="274"/>
      <c r="G8" s="274"/>
      <c r="H8" s="274"/>
      <c r="I8" s="274"/>
      <c r="J8" s="69"/>
      <c r="K8" s="69"/>
      <c r="L8" s="69"/>
    </row>
    <row r="9" spans="1:12" ht="45" x14ac:dyDescent="0.2">
      <c r="A9" s="79" t="s">
        <v>63</v>
      </c>
      <c r="B9" s="79" t="s">
        <v>477</v>
      </c>
      <c r="C9" s="79" t="s">
        <v>478</v>
      </c>
      <c r="D9" s="79" t="s">
        <v>479</v>
      </c>
      <c r="E9" s="79" t="s">
        <v>480</v>
      </c>
      <c r="F9" s="79" t="s">
        <v>481</v>
      </c>
      <c r="G9" s="79" t="s">
        <v>482</v>
      </c>
      <c r="H9" s="79" t="s">
        <v>483</v>
      </c>
      <c r="I9" s="79" t="s">
        <v>484</v>
      </c>
      <c r="J9" s="79" t="s">
        <v>485</v>
      </c>
      <c r="K9" s="79" t="s">
        <v>486</v>
      </c>
      <c r="L9" s="79" t="s">
        <v>315</v>
      </c>
    </row>
    <row r="10" spans="1:12" ht="15" x14ac:dyDescent="0.2">
      <c r="A10" s="87">
        <v>1</v>
      </c>
      <c r="B10" s="356" t="s">
        <v>973</v>
      </c>
      <c r="C10" s="87" t="s">
        <v>974</v>
      </c>
      <c r="D10" s="87"/>
      <c r="E10" s="87"/>
      <c r="F10" s="87"/>
      <c r="G10" s="87"/>
      <c r="H10" s="87"/>
      <c r="I10" s="87"/>
      <c r="J10" s="4"/>
      <c r="K10" s="4">
        <v>2500</v>
      </c>
      <c r="L10" s="87"/>
    </row>
    <row r="11" spans="1:12" ht="15" x14ac:dyDescent="0.2">
      <c r="A11" s="87">
        <v>2</v>
      </c>
      <c r="B11" s="356"/>
      <c r="C11" s="87"/>
      <c r="D11" s="87"/>
      <c r="E11" s="87"/>
      <c r="F11" s="87"/>
      <c r="G11" s="87"/>
      <c r="H11" s="87"/>
      <c r="I11" s="87"/>
      <c r="J11" s="4"/>
      <c r="K11" s="4"/>
      <c r="L11" s="87"/>
    </row>
    <row r="12" spans="1:12" ht="15" x14ac:dyDescent="0.2">
      <c r="A12" s="87">
        <v>3</v>
      </c>
      <c r="B12" s="356"/>
      <c r="C12" s="76"/>
      <c r="D12" s="76"/>
      <c r="E12" s="76"/>
      <c r="F12" s="76"/>
      <c r="G12" s="76"/>
      <c r="H12" s="76"/>
      <c r="I12" s="76"/>
      <c r="J12" s="4"/>
      <c r="K12" s="4"/>
      <c r="L12" s="76"/>
    </row>
    <row r="13" spans="1:12" ht="15" x14ac:dyDescent="0.2">
      <c r="A13" s="87">
        <v>4</v>
      </c>
      <c r="B13" s="356"/>
      <c r="C13" s="76"/>
      <c r="D13" s="76"/>
      <c r="E13" s="76"/>
      <c r="F13" s="76"/>
      <c r="G13" s="76"/>
      <c r="H13" s="76"/>
      <c r="I13" s="76"/>
      <c r="J13" s="4"/>
      <c r="K13" s="4"/>
      <c r="L13" s="76"/>
    </row>
    <row r="14" spans="1:12" ht="15" x14ac:dyDescent="0.2">
      <c r="A14" s="87">
        <v>5</v>
      </c>
      <c r="B14" s="356"/>
      <c r="C14" s="76"/>
      <c r="D14" s="76"/>
      <c r="E14" s="76"/>
      <c r="F14" s="76"/>
      <c r="G14" s="76"/>
      <c r="H14" s="76"/>
      <c r="I14" s="76"/>
      <c r="J14" s="4"/>
      <c r="K14" s="4"/>
      <c r="L14" s="76"/>
    </row>
    <row r="15" spans="1:12" ht="15" x14ac:dyDescent="0.2">
      <c r="A15" s="87">
        <v>6</v>
      </c>
      <c r="B15" s="356"/>
      <c r="C15" s="76"/>
      <c r="D15" s="76"/>
      <c r="E15" s="76"/>
      <c r="F15" s="76"/>
      <c r="G15" s="76"/>
      <c r="H15" s="76"/>
      <c r="I15" s="76"/>
      <c r="J15" s="4"/>
      <c r="K15" s="4"/>
      <c r="L15" s="76"/>
    </row>
    <row r="16" spans="1:12" ht="15" x14ac:dyDescent="0.2">
      <c r="A16" s="87">
        <v>7</v>
      </c>
      <c r="B16" s="356"/>
      <c r="C16" s="76"/>
      <c r="D16" s="76"/>
      <c r="E16" s="76"/>
      <c r="F16" s="76"/>
      <c r="G16" s="76"/>
      <c r="H16" s="76"/>
      <c r="I16" s="76"/>
      <c r="J16" s="4"/>
      <c r="K16" s="4"/>
      <c r="L16" s="76"/>
    </row>
    <row r="17" spans="1:12" ht="15" x14ac:dyDescent="0.2">
      <c r="A17" s="87">
        <v>8</v>
      </c>
      <c r="B17" s="356"/>
      <c r="C17" s="76"/>
      <c r="D17" s="76"/>
      <c r="E17" s="76"/>
      <c r="F17" s="76"/>
      <c r="G17" s="76"/>
      <c r="H17" s="76"/>
      <c r="I17" s="76"/>
      <c r="J17" s="4"/>
      <c r="K17" s="4"/>
      <c r="L17" s="76"/>
    </row>
    <row r="18" spans="1:12" ht="15" x14ac:dyDescent="0.2">
      <c r="A18" s="87">
        <v>9</v>
      </c>
      <c r="B18" s="356"/>
      <c r="C18" s="76"/>
      <c r="D18" s="76"/>
      <c r="E18" s="76"/>
      <c r="F18" s="76"/>
      <c r="G18" s="76"/>
      <c r="H18" s="76"/>
      <c r="I18" s="76"/>
      <c r="J18" s="4"/>
      <c r="K18" s="4"/>
      <c r="L18" s="76"/>
    </row>
    <row r="19" spans="1:12" ht="15" x14ac:dyDescent="0.2">
      <c r="A19" s="87">
        <v>10</v>
      </c>
      <c r="B19" s="356"/>
      <c r="C19" s="76"/>
      <c r="D19" s="76"/>
      <c r="E19" s="76"/>
      <c r="F19" s="76"/>
      <c r="G19" s="76"/>
      <c r="H19" s="76"/>
      <c r="I19" s="76"/>
      <c r="J19" s="4"/>
      <c r="K19" s="4"/>
      <c r="L19" s="76"/>
    </row>
    <row r="20" spans="1:12" ht="15" x14ac:dyDescent="0.2">
      <c r="A20" s="87">
        <v>11</v>
      </c>
      <c r="B20" s="356"/>
      <c r="C20" s="76"/>
      <c r="D20" s="76"/>
      <c r="E20" s="76"/>
      <c r="F20" s="76"/>
      <c r="G20" s="76"/>
      <c r="H20" s="76"/>
      <c r="I20" s="76"/>
      <c r="J20" s="4"/>
      <c r="K20" s="4"/>
      <c r="L20" s="76"/>
    </row>
    <row r="21" spans="1:12" ht="15" x14ac:dyDescent="0.2">
      <c r="A21" s="87">
        <v>12</v>
      </c>
      <c r="B21" s="356"/>
      <c r="C21" s="76"/>
      <c r="D21" s="76"/>
      <c r="E21" s="76"/>
      <c r="F21" s="76"/>
      <c r="G21" s="76"/>
      <c r="H21" s="76"/>
      <c r="I21" s="76"/>
      <c r="J21" s="4"/>
      <c r="K21" s="4"/>
      <c r="L21" s="76"/>
    </row>
    <row r="22" spans="1:12" ht="15" x14ac:dyDescent="0.2">
      <c r="A22" s="87">
        <v>13</v>
      </c>
      <c r="B22" s="356"/>
      <c r="C22" s="76"/>
      <c r="D22" s="76"/>
      <c r="E22" s="76"/>
      <c r="F22" s="76"/>
      <c r="G22" s="76"/>
      <c r="H22" s="76"/>
      <c r="I22" s="76"/>
      <c r="J22" s="4"/>
      <c r="K22" s="4"/>
      <c r="L22" s="76"/>
    </row>
    <row r="23" spans="1:12" ht="15" x14ac:dyDescent="0.2">
      <c r="A23" s="87">
        <v>14</v>
      </c>
      <c r="B23" s="356"/>
      <c r="C23" s="76"/>
      <c r="D23" s="76"/>
      <c r="E23" s="76"/>
      <c r="F23" s="76"/>
      <c r="G23" s="76"/>
      <c r="H23" s="76"/>
      <c r="I23" s="76"/>
      <c r="J23" s="4"/>
      <c r="K23" s="4"/>
      <c r="L23" s="76"/>
    </row>
    <row r="24" spans="1:12" ht="15" x14ac:dyDescent="0.2">
      <c r="A24" s="87">
        <v>15</v>
      </c>
      <c r="B24" s="356"/>
      <c r="C24" s="76"/>
      <c r="D24" s="76"/>
      <c r="E24" s="76"/>
      <c r="F24" s="76"/>
      <c r="G24" s="76"/>
      <c r="H24" s="76"/>
      <c r="I24" s="76"/>
      <c r="J24" s="4"/>
      <c r="K24" s="4"/>
      <c r="L24" s="76"/>
    </row>
    <row r="25" spans="1:12" ht="15" x14ac:dyDescent="0.2">
      <c r="A25" s="87">
        <v>16</v>
      </c>
      <c r="B25" s="356"/>
      <c r="C25" s="76"/>
      <c r="D25" s="76"/>
      <c r="E25" s="76"/>
      <c r="F25" s="76"/>
      <c r="G25" s="76"/>
      <c r="H25" s="76"/>
      <c r="I25" s="76"/>
      <c r="J25" s="4"/>
      <c r="K25" s="4"/>
      <c r="L25" s="76"/>
    </row>
    <row r="26" spans="1:12" ht="15" x14ac:dyDescent="0.2">
      <c r="A26" s="87">
        <v>17</v>
      </c>
      <c r="B26" s="356"/>
      <c r="C26" s="76"/>
      <c r="D26" s="76"/>
      <c r="E26" s="76"/>
      <c r="F26" s="76"/>
      <c r="G26" s="76"/>
      <c r="H26" s="76"/>
      <c r="I26" s="76"/>
      <c r="J26" s="4"/>
      <c r="K26" s="4"/>
      <c r="L26" s="76"/>
    </row>
    <row r="27" spans="1:12" ht="15" x14ac:dyDescent="0.2">
      <c r="A27" s="87">
        <v>18</v>
      </c>
      <c r="B27" s="356"/>
      <c r="C27" s="76"/>
      <c r="D27" s="76"/>
      <c r="E27" s="76"/>
      <c r="F27" s="76"/>
      <c r="G27" s="76"/>
      <c r="H27" s="76"/>
      <c r="I27" s="76"/>
      <c r="J27" s="4"/>
      <c r="K27" s="4"/>
      <c r="L27" s="76"/>
    </row>
    <row r="28" spans="1:12" ht="15" x14ac:dyDescent="0.2">
      <c r="A28" s="87">
        <v>19</v>
      </c>
      <c r="B28" s="356"/>
      <c r="C28" s="76"/>
      <c r="D28" s="76"/>
      <c r="E28" s="76"/>
      <c r="F28" s="76"/>
      <c r="G28" s="76"/>
      <c r="H28" s="76"/>
      <c r="I28" s="76"/>
      <c r="J28" s="4"/>
      <c r="K28" s="4"/>
      <c r="L28" s="76"/>
    </row>
    <row r="29" spans="1:12" ht="15" x14ac:dyDescent="0.2">
      <c r="A29" s="87">
        <v>20</v>
      </c>
      <c r="B29" s="356"/>
      <c r="C29" s="76"/>
      <c r="D29" s="76"/>
      <c r="E29" s="76"/>
      <c r="F29" s="76"/>
      <c r="G29" s="76"/>
      <c r="H29" s="76"/>
      <c r="I29" s="76"/>
      <c r="J29" s="4"/>
      <c r="K29" s="4"/>
      <c r="L29" s="76"/>
    </row>
    <row r="30" spans="1:12" ht="15" x14ac:dyDescent="0.2">
      <c r="A30" s="87">
        <v>21</v>
      </c>
      <c r="B30" s="356"/>
      <c r="C30" s="76"/>
      <c r="D30" s="76"/>
      <c r="E30" s="76"/>
      <c r="F30" s="76"/>
      <c r="G30" s="76"/>
      <c r="H30" s="76"/>
      <c r="I30" s="76"/>
      <c r="J30" s="4"/>
      <c r="K30" s="4"/>
      <c r="L30" s="76"/>
    </row>
    <row r="31" spans="1:12" ht="15" x14ac:dyDescent="0.2">
      <c r="A31" s="87">
        <v>22</v>
      </c>
      <c r="B31" s="356"/>
      <c r="C31" s="76"/>
      <c r="D31" s="76"/>
      <c r="E31" s="76"/>
      <c r="F31" s="76"/>
      <c r="G31" s="76"/>
      <c r="H31" s="76"/>
      <c r="I31" s="76"/>
      <c r="J31" s="4"/>
      <c r="K31" s="4"/>
      <c r="L31" s="76"/>
    </row>
    <row r="32" spans="1:12" ht="15" x14ac:dyDescent="0.2">
      <c r="A32" s="87">
        <v>23</v>
      </c>
      <c r="B32" s="356"/>
      <c r="C32" s="76"/>
      <c r="D32" s="76"/>
      <c r="E32" s="76"/>
      <c r="F32" s="76"/>
      <c r="G32" s="76"/>
      <c r="H32" s="76"/>
      <c r="I32" s="76"/>
      <c r="J32" s="4"/>
      <c r="K32" s="4"/>
      <c r="L32" s="76"/>
    </row>
    <row r="33" spans="1:12" ht="15" x14ac:dyDescent="0.2">
      <c r="A33" s="87">
        <v>24</v>
      </c>
      <c r="B33" s="356"/>
      <c r="C33" s="76"/>
      <c r="D33" s="76"/>
      <c r="E33" s="76"/>
      <c r="F33" s="76"/>
      <c r="G33" s="76"/>
      <c r="H33" s="76"/>
      <c r="I33" s="76"/>
      <c r="J33" s="4"/>
      <c r="K33" s="4"/>
      <c r="L33" s="76"/>
    </row>
    <row r="34" spans="1:12" ht="15" x14ac:dyDescent="0.2">
      <c r="A34" s="76" t="s">
        <v>273</v>
      </c>
      <c r="B34" s="356"/>
      <c r="C34" s="76"/>
      <c r="D34" s="76"/>
      <c r="E34" s="76"/>
      <c r="F34" s="76"/>
      <c r="G34" s="76"/>
      <c r="H34" s="76"/>
      <c r="I34" s="76"/>
      <c r="J34" s="4"/>
      <c r="K34" s="4"/>
      <c r="L34" s="76"/>
    </row>
    <row r="35" spans="1:12" ht="15" x14ac:dyDescent="0.3">
      <c r="A35" s="76"/>
      <c r="B35" s="356"/>
      <c r="C35" s="88"/>
      <c r="D35" s="88"/>
      <c r="E35" s="88"/>
      <c r="F35" s="88"/>
      <c r="G35" s="76"/>
      <c r="H35" s="76"/>
      <c r="I35" s="76"/>
      <c r="J35" s="76" t="s">
        <v>487</v>
      </c>
      <c r="K35" s="393">
        <f>SUM(K10:K34)</f>
        <v>2500</v>
      </c>
      <c r="L35" s="76"/>
    </row>
    <row r="36" spans="1:12" ht="15" x14ac:dyDescent="0.3">
      <c r="A36" s="219"/>
      <c r="B36" s="219"/>
      <c r="C36" s="219"/>
      <c r="D36" s="219"/>
      <c r="E36" s="219"/>
      <c r="F36" s="219"/>
      <c r="G36" s="219"/>
      <c r="H36" s="219"/>
      <c r="I36" s="219"/>
      <c r="J36" s="219"/>
      <c r="K36" s="174"/>
    </row>
    <row r="37" spans="1:12" ht="15" x14ac:dyDescent="0.3">
      <c r="A37" s="220" t="s">
        <v>488</v>
      </c>
      <c r="B37" s="220"/>
      <c r="C37" s="219"/>
      <c r="D37" s="219"/>
      <c r="E37" s="219"/>
      <c r="F37" s="219"/>
      <c r="G37" s="219"/>
      <c r="H37" s="219"/>
      <c r="I37" s="219"/>
      <c r="J37" s="219"/>
      <c r="K37" s="174"/>
    </row>
    <row r="38" spans="1:12" ht="15" x14ac:dyDescent="0.3">
      <c r="A38" s="220" t="s">
        <v>489</v>
      </c>
      <c r="B38" s="220"/>
      <c r="C38" s="219"/>
      <c r="D38" s="219"/>
      <c r="E38" s="219"/>
      <c r="F38" s="219"/>
      <c r="G38" s="219"/>
      <c r="H38" s="219"/>
      <c r="I38" s="219"/>
      <c r="J38" s="219"/>
      <c r="K38" s="174"/>
    </row>
    <row r="39" spans="1:12" ht="15" x14ac:dyDescent="0.3">
      <c r="A39" s="206" t="s">
        <v>490</v>
      </c>
      <c r="B39" s="220"/>
      <c r="C39" s="174"/>
      <c r="D39" s="174"/>
      <c r="E39" s="174"/>
      <c r="F39" s="174"/>
      <c r="G39" s="174"/>
      <c r="H39" s="174"/>
      <c r="I39" s="174"/>
      <c r="J39" s="174"/>
      <c r="K39" s="174"/>
    </row>
    <row r="40" spans="1:12" ht="15" x14ac:dyDescent="0.3">
      <c r="A40" s="206" t="s">
        <v>491</v>
      </c>
      <c r="B40" s="220"/>
      <c r="C40" s="174"/>
      <c r="D40" s="174"/>
      <c r="E40" s="174"/>
      <c r="F40" s="174"/>
      <c r="G40" s="174"/>
      <c r="H40" s="174"/>
      <c r="I40" s="174"/>
      <c r="J40" s="174"/>
      <c r="K40" s="174"/>
    </row>
    <row r="41" spans="1:12" ht="15" customHeight="1" x14ac:dyDescent="0.2">
      <c r="A41" s="481" t="s">
        <v>508</v>
      </c>
      <c r="B41" s="481"/>
      <c r="C41" s="481"/>
      <c r="D41" s="481"/>
      <c r="E41" s="481"/>
      <c r="F41" s="481"/>
      <c r="G41" s="481"/>
      <c r="H41" s="481"/>
      <c r="I41" s="481"/>
      <c r="J41" s="481"/>
      <c r="K41" s="481"/>
    </row>
    <row r="42" spans="1:12" ht="15" customHeight="1" x14ac:dyDescent="0.2">
      <c r="A42" s="481"/>
      <c r="B42" s="481"/>
      <c r="C42" s="481"/>
      <c r="D42" s="481"/>
      <c r="E42" s="481"/>
      <c r="F42" s="481"/>
      <c r="G42" s="481"/>
      <c r="H42" s="481"/>
      <c r="I42" s="481"/>
      <c r="J42" s="481"/>
      <c r="K42" s="481"/>
    </row>
    <row r="43" spans="1:12" ht="12.75" customHeight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</row>
    <row r="44" spans="1:12" ht="15" x14ac:dyDescent="0.3">
      <c r="A44" s="477" t="s">
        <v>106</v>
      </c>
      <c r="B44" s="477"/>
      <c r="C44" s="357"/>
      <c r="D44" s="358"/>
      <c r="E44" s="358"/>
      <c r="F44" s="357"/>
      <c r="G44" s="357"/>
      <c r="H44" s="357"/>
      <c r="I44" s="357"/>
      <c r="J44" s="357"/>
      <c r="K44" s="174"/>
    </row>
    <row r="45" spans="1:12" ht="15" x14ac:dyDescent="0.3">
      <c r="A45" s="357"/>
      <c r="B45" s="358"/>
      <c r="C45" s="357"/>
      <c r="D45" s="358"/>
      <c r="E45" s="358"/>
      <c r="F45" s="357"/>
      <c r="G45" s="357"/>
      <c r="H45" s="357"/>
      <c r="I45" s="357"/>
      <c r="J45" s="359"/>
      <c r="K45" s="174"/>
    </row>
    <row r="46" spans="1:12" ht="15" customHeight="1" x14ac:dyDescent="0.3">
      <c r="A46" s="357"/>
      <c r="B46" s="358"/>
      <c r="C46" s="478" t="s">
        <v>265</v>
      </c>
      <c r="D46" s="478"/>
      <c r="E46" s="360"/>
      <c r="F46" s="361"/>
      <c r="G46" s="479" t="s">
        <v>492</v>
      </c>
      <c r="H46" s="479"/>
      <c r="I46" s="479"/>
      <c r="J46" s="362"/>
      <c r="K46" s="174"/>
    </row>
    <row r="47" spans="1:12" ht="15" x14ac:dyDescent="0.3">
      <c r="A47" s="357"/>
      <c r="B47" s="358"/>
      <c r="C47" s="357"/>
      <c r="D47" s="358"/>
      <c r="E47" s="358"/>
      <c r="F47" s="357"/>
      <c r="G47" s="480"/>
      <c r="H47" s="480"/>
      <c r="I47" s="480"/>
      <c r="J47" s="362"/>
      <c r="K47" s="174"/>
    </row>
    <row r="48" spans="1:12" ht="15" x14ac:dyDescent="0.3">
      <c r="A48" s="357"/>
      <c r="B48" s="358"/>
      <c r="C48" s="475" t="s">
        <v>138</v>
      </c>
      <c r="D48" s="475"/>
      <c r="E48" s="360"/>
      <c r="F48" s="361"/>
      <c r="G48" s="357"/>
      <c r="H48" s="357"/>
      <c r="I48" s="357"/>
      <c r="J48" s="357"/>
      <c r="K48" s="174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SheetLayoutView="80" workbookViewId="0">
      <selection activeCell="F12" sqref="F1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65" t="s">
        <v>455</v>
      </c>
      <c r="B1" s="67"/>
      <c r="C1" s="483" t="s">
        <v>108</v>
      </c>
      <c r="D1" s="483"/>
    </row>
    <row r="2" spans="1:5" x14ac:dyDescent="0.3">
      <c r="A2" s="65" t="s">
        <v>456</v>
      </c>
      <c r="B2" s="67"/>
      <c r="C2" s="469" t="s">
        <v>549</v>
      </c>
      <c r="D2" s="470"/>
    </row>
    <row r="3" spans="1:5" x14ac:dyDescent="0.3">
      <c r="A3" s="67" t="s">
        <v>139</v>
      </c>
      <c r="B3" s="67"/>
      <c r="C3" s="66"/>
      <c r="D3" s="66"/>
    </row>
    <row r="4" spans="1:5" x14ac:dyDescent="0.3">
      <c r="A4" s="65"/>
      <c r="B4" s="67"/>
      <c r="C4" s="66"/>
      <c r="D4" s="66"/>
    </row>
    <row r="5" spans="1:5" x14ac:dyDescent="0.3">
      <c r="A5" s="68" t="str">
        <f>'ფორმა N2'!A4</f>
        <v>ანგარიშვალდებული პირის დასახელება:</v>
      </c>
      <c r="B5" s="68"/>
      <c r="C5" s="68"/>
      <c r="D5" s="67"/>
      <c r="E5" s="5"/>
    </row>
    <row r="6" spans="1:5" x14ac:dyDescent="0.3">
      <c r="A6" s="105"/>
      <c r="B6" s="106" t="s">
        <v>547</v>
      </c>
      <c r="C6" s="106"/>
      <c r="D6" s="48"/>
      <c r="E6" s="5"/>
    </row>
    <row r="7" spans="1:5" x14ac:dyDescent="0.3">
      <c r="A7" s="68"/>
      <c r="B7" s="68"/>
      <c r="C7" s="68"/>
      <c r="D7" s="67"/>
      <c r="E7" s="5"/>
    </row>
    <row r="8" spans="1:5" s="6" customFormat="1" x14ac:dyDescent="0.3">
      <c r="A8" s="89"/>
      <c r="B8" s="89"/>
      <c r="C8" s="69"/>
      <c r="D8" s="69"/>
    </row>
    <row r="9" spans="1:5" s="6" customFormat="1" ht="30" x14ac:dyDescent="0.3">
      <c r="A9" s="95" t="s">
        <v>63</v>
      </c>
      <c r="B9" s="70" t="s">
        <v>11</v>
      </c>
      <c r="C9" s="70" t="s">
        <v>10</v>
      </c>
      <c r="D9" s="70" t="s">
        <v>9</v>
      </c>
    </row>
    <row r="10" spans="1:5" s="7" customFormat="1" x14ac:dyDescent="0.2">
      <c r="A10" s="13">
        <v>1</v>
      </c>
      <c r="B10" s="13" t="s">
        <v>107</v>
      </c>
      <c r="C10" s="387">
        <f>SUM(C11,C14,C17,C20:C22)</f>
        <v>250507.65</v>
      </c>
      <c r="D10" s="387">
        <f>SUM(D11,D14,D17,D20:D22)</f>
        <v>250507.65</v>
      </c>
    </row>
    <row r="11" spans="1:5" s="9" customFormat="1" ht="18" x14ac:dyDescent="0.2">
      <c r="A11" s="14">
        <v>1.1000000000000001</v>
      </c>
      <c r="B11" s="14" t="s">
        <v>67</v>
      </c>
      <c r="C11" s="387">
        <f>SUM(C12:C13)</f>
        <v>0</v>
      </c>
      <c r="D11" s="387">
        <f>SUM(D12:D13)</f>
        <v>0</v>
      </c>
    </row>
    <row r="12" spans="1:5" s="9" customFormat="1" ht="18" x14ac:dyDescent="0.2">
      <c r="A12" s="16" t="s">
        <v>29</v>
      </c>
      <c r="B12" s="16" t="s">
        <v>69</v>
      </c>
      <c r="C12" s="4"/>
      <c r="D12" s="233"/>
    </row>
    <row r="13" spans="1:5" s="9" customFormat="1" ht="18" x14ac:dyDescent="0.2">
      <c r="A13" s="16" t="s">
        <v>30</v>
      </c>
      <c r="B13" s="16" t="s">
        <v>70</v>
      </c>
      <c r="C13" s="4"/>
      <c r="D13" s="233"/>
    </row>
    <row r="14" spans="1:5" s="3" customFormat="1" x14ac:dyDescent="0.2">
      <c r="A14" s="14">
        <v>1.2</v>
      </c>
      <c r="B14" s="14" t="s">
        <v>68</v>
      </c>
      <c r="C14" s="387">
        <f>SUM(C15:C16)</f>
        <v>0</v>
      </c>
      <c r="D14" s="387">
        <f>SUM(D15:D16)</f>
        <v>0</v>
      </c>
    </row>
    <row r="15" spans="1:5" x14ac:dyDescent="0.3">
      <c r="A15" s="16" t="s">
        <v>31</v>
      </c>
      <c r="B15" s="16" t="s">
        <v>71</v>
      </c>
      <c r="C15" s="4"/>
      <c r="D15" s="233"/>
    </row>
    <row r="16" spans="1:5" x14ac:dyDescent="0.3">
      <c r="A16" s="16" t="s">
        <v>32</v>
      </c>
      <c r="B16" s="16" t="s">
        <v>72</v>
      </c>
      <c r="C16" s="4"/>
      <c r="D16" s="233"/>
    </row>
    <row r="17" spans="1:9" x14ac:dyDescent="0.3">
      <c r="A17" s="14">
        <v>1.3</v>
      </c>
      <c r="B17" s="14" t="s">
        <v>73</v>
      </c>
      <c r="C17" s="387">
        <f>SUM(C18:C19)</f>
        <v>104810</v>
      </c>
      <c r="D17" s="387">
        <f>SUM(D18:D19)</f>
        <v>104810</v>
      </c>
    </row>
    <row r="18" spans="1:9" x14ac:dyDescent="0.3">
      <c r="A18" s="16" t="s">
        <v>49</v>
      </c>
      <c r="B18" s="16" t="s">
        <v>74</v>
      </c>
      <c r="C18" s="4">
        <v>31330</v>
      </c>
      <c r="D18" s="233">
        <v>31330</v>
      </c>
    </row>
    <row r="19" spans="1:9" x14ac:dyDescent="0.3">
      <c r="A19" s="16" t="s">
        <v>50</v>
      </c>
      <c r="B19" s="16" t="s">
        <v>75</v>
      </c>
      <c r="C19" s="4">
        <v>73480</v>
      </c>
      <c r="D19" s="233">
        <v>73480</v>
      </c>
    </row>
    <row r="20" spans="1:9" x14ac:dyDescent="0.3">
      <c r="A20" s="14">
        <v>1.4</v>
      </c>
      <c r="B20" s="14" t="s">
        <v>76</v>
      </c>
      <c r="C20" s="4"/>
      <c r="D20" s="233"/>
    </row>
    <row r="21" spans="1:9" x14ac:dyDescent="0.3">
      <c r="A21" s="14">
        <v>1.5</v>
      </c>
      <c r="B21" s="14" t="s">
        <v>77</v>
      </c>
      <c r="C21" s="4"/>
      <c r="D21" s="233"/>
    </row>
    <row r="22" spans="1:9" x14ac:dyDescent="0.3">
      <c r="A22" s="14">
        <v>1.6</v>
      </c>
      <c r="B22" s="14" t="s">
        <v>8</v>
      </c>
      <c r="C22" s="4">
        <v>145697.65</v>
      </c>
      <c r="D22" s="233">
        <v>145697.65</v>
      </c>
    </row>
    <row r="25" spans="1:9" s="22" customFormat="1" ht="12.75" x14ac:dyDescent="0.2"/>
    <row r="26" spans="1:9" x14ac:dyDescent="0.3">
      <c r="A26" s="60" t="s">
        <v>106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0" t="s">
        <v>268</v>
      </c>
      <c r="D29" s="12"/>
      <c r="E29"/>
      <c r="F29"/>
      <c r="G29"/>
      <c r="H29"/>
      <c r="I29"/>
    </row>
    <row r="30" spans="1:9" x14ac:dyDescent="0.3">
      <c r="A30"/>
      <c r="B30" s="2" t="s">
        <v>267</v>
      </c>
      <c r="D30" s="12"/>
      <c r="E30"/>
      <c r="F30"/>
      <c r="G30"/>
      <c r="H30"/>
      <c r="I30"/>
    </row>
    <row r="31" spans="1:9" customFormat="1" ht="12.75" x14ac:dyDescent="0.2">
      <c r="B31" s="56" t="s">
        <v>138</v>
      </c>
    </row>
    <row r="32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view="pageBreakPreview" zoomScale="80" zoomScaleSheetLayoutView="80" workbookViewId="0">
      <selection activeCell="I17" sqref="I17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5" t="s">
        <v>457</v>
      </c>
      <c r="B1" s="68"/>
      <c r="C1" s="471" t="s">
        <v>108</v>
      </c>
      <c r="D1" s="471"/>
      <c r="E1" s="80"/>
    </row>
    <row r="2" spans="1:5" s="6" customFormat="1" x14ac:dyDescent="0.3">
      <c r="A2" s="65" t="s">
        <v>454</v>
      </c>
      <c r="B2" s="68"/>
      <c r="C2" s="469" t="s">
        <v>549</v>
      </c>
      <c r="D2" s="469"/>
      <c r="E2" s="80"/>
    </row>
    <row r="3" spans="1:5" s="6" customFormat="1" x14ac:dyDescent="0.3">
      <c r="A3" s="67" t="s">
        <v>139</v>
      </c>
      <c r="B3" s="65"/>
      <c r="C3" s="150"/>
      <c r="D3" s="150"/>
      <c r="E3" s="80"/>
    </row>
    <row r="4" spans="1:5" s="6" customFormat="1" x14ac:dyDescent="0.3">
      <c r="A4" s="67"/>
      <c r="B4" s="67"/>
      <c r="C4" s="150"/>
      <c r="D4" s="150"/>
      <c r="E4" s="80"/>
    </row>
    <row r="5" spans="1:5" x14ac:dyDescent="0.3">
      <c r="A5" s="68" t="str">
        <f>'ფორმა N2'!A4</f>
        <v>ანგარიშვალდებული პირის დასახელება:</v>
      </c>
      <c r="B5" s="68"/>
      <c r="C5" s="67"/>
      <c r="D5" s="67"/>
      <c r="E5" s="81"/>
    </row>
    <row r="6" spans="1:5" x14ac:dyDescent="0.3">
      <c r="A6" s="71" t="s">
        <v>963</v>
      </c>
      <c r="B6" s="71"/>
      <c r="C6" s="72"/>
      <c r="D6" s="72"/>
      <c r="E6" s="81"/>
    </row>
    <row r="7" spans="1:5" x14ac:dyDescent="0.3">
      <c r="A7" s="68"/>
      <c r="B7" s="68"/>
      <c r="C7" s="67"/>
      <c r="D7" s="67"/>
      <c r="E7" s="81"/>
    </row>
    <row r="8" spans="1:5" s="6" customFormat="1" x14ac:dyDescent="0.3">
      <c r="A8" s="149"/>
      <c r="B8" s="149"/>
      <c r="C8" s="69"/>
      <c r="D8" s="69"/>
      <c r="E8" s="80"/>
    </row>
    <row r="9" spans="1:5" s="6" customFormat="1" ht="30" x14ac:dyDescent="0.3">
      <c r="A9" s="78" t="s">
        <v>63</v>
      </c>
      <c r="B9" s="78" t="s">
        <v>969</v>
      </c>
      <c r="C9" s="70" t="s">
        <v>10</v>
      </c>
      <c r="D9" s="70" t="s">
        <v>9</v>
      </c>
      <c r="E9" s="80"/>
    </row>
    <row r="10" spans="1:5" s="9" customFormat="1" ht="18" x14ac:dyDescent="0.2">
      <c r="A10" s="87" t="s">
        <v>294</v>
      </c>
      <c r="B10" s="87" t="s">
        <v>964</v>
      </c>
      <c r="C10" s="4">
        <v>220</v>
      </c>
      <c r="D10" s="4">
        <v>220</v>
      </c>
      <c r="E10" s="82"/>
    </row>
    <row r="11" spans="1:5" s="10" customFormat="1" x14ac:dyDescent="0.2">
      <c r="A11" s="87" t="s">
        <v>295</v>
      </c>
      <c r="B11" s="87" t="s">
        <v>965</v>
      </c>
      <c r="C11" s="4">
        <v>217.41</v>
      </c>
      <c r="D11" s="4">
        <v>217.41</v>
      </c>
      <c r="E11" s="83"/>
    </row>
    <row r="12" spans="1:5" s="10" customFormat="1" x14ac:dyDescent="0.2">
      <c r="A12" s="87" t="s">
        <v>296</v>
      </c>
      <c r="B12" s="76" t="s">
        <v>966</v>
      </c>
      <c r="C12" s="4">
        <v>1450</v>
      </c>
      <c r="D12" s="4">
        <v>1450</v>
      </c>
      <c r="E12" s="83"/>
    </row>
    <row r="13" spans="1:5" s="10" customFormat="1" x14ac:dyDescent="0.2">
      <c r="A13" s="76" t="s">
        <v>275</v>
      </c>
      <c r="B13" s="76" t="s">
        <v>967</v>
      </c>
      <c r="C13" s="4">
        <v>1900</v>
      </c>
      <c r="D13" s="4">
        <v>1900</v>
      </c>
      <c r="E13" s="83"/>
    </row>
    <row r="14" spans="1:5" s="10" customFormat="1" x14ac:dyDescent="0.2">
      <c r="A14" s="76" t="s">
        <v>275</v>
      </c>
      <c r="B14" s="76" t="s">
        <v>968</v>
      </c>
      <c r="C14" s="4">
        <v>15300</v>
      </c>
      <c r="D14" s="4">
        <v>15300</v>
      </c>
      <c r="E14" s="83"/>
    </row>
    <row r="15" spans="1:5" s="10" customFormat="1" x14ac:dyDescent="0.2">
      <c r="A15" s="76" t="s">
        <v>275</v>
      </c>
      <c r="B15" s="76" t="s">
        <v>970</v>
      </c>
      <c r="C15" s="4">
        <v>2372.2399999999998</v>
      </c>
      <c r="D15" s="4">
        <v>2372.2399999999998</v>
      </c>
      <c r="E15" s="83"/>
    </row>
    <row r="16" spans="1:5" s="10" customFormat="1" x14ac:dyDescent="0.2">
      <c r="A16" s="76"/>
      <c r="B16" s="76" t="s">
        <v>971</v>
      </c>
      <c r="C16" s="4">
        <v>5800</v>
      </c>
      <c r="D16" s="4">
        <v>5800</v>
      </c>
      <c r="E16" s="83"/>
    </row>
    <row r="17" spans="1:9" s="10" customFormat="1" x14ac:dyDescent="0.2">
      <c r="A17" s="76"/>
      <c r="B17" s="76" t="s">
        <v>972</v>
      </c>
      <c r="C17" s="4">
        <v>118438</v>
      </c>
      <c r="D17" s="4">
        <v>118438</v>
      </c>
      <c r="E17" s="83"/>
    </row>
    <row r="18" spans="1:9" s="10" customFormat="1" x14ac:dyDescent="0.2">
      <c r="A18" s="76"/>
      <c r="B18" s="76"/>
      <c r="C18" s="4"/>
      <c r="D18" s="4"/>
      <c r="E18" s="83"/>
    </row>
    <row r="19" spans="1:9" s="10" customFormat="1" x14ac:dyDescent="0.2">
      <c r="A19" s="76" t="s">
        <v>275</v>
      </c>
      <c r="B19" s="76"/>
      <c r="C19" s="4"/>
      <c r="D19" s="4"/>
      <c r="E19" s="83"/>
    </row>
    <row r="20" spans="1:9" x14ac:dyDescent="0.3">
      <c r="A20" s="88"/>
      <c r="B20" s="88" t="s">
        <v>332</v>
      </c>
      <c r="C20" s="75">
        <f>SUM(C10:C19)</f>
        <v>145697.65</v>
      </c>
      <c r="D20" s="75">
        <f>SUM(D10:D19)</f>
        <v>145697.65</v>
      </c>
      <c r="E20" s="85"/>
    </row>
    <row r="21" spans="1:9" x14ac:dyDescent="0.3">
      <c r="A21" s="33"/>
      <c r="B21" s="33"/>
    </row>
    <row r="22" spans="1:9" x14ac:dyDescent="0.3">
      <c r="A22" s="2" t="s">
        <v>399</v>
      </c>
      <c r="E22" s="5"/>
    </row>
    <row r="23" spans="1:9" x14ac:dyDescent="0.3">
      <c r="A23" s="2" t="s">
        <v>401</v>
      </c>
    </row>
    <row r="24" spans="1:9" x14ac:dyDescent="0.3">
      <c r="A24" s="206"/>
    </row>
    <row r="25" spans="1:9" x14ac:dyDescent="0.3">
      <c r="A25" s="206" t="s">
        <v>400</v>
      </c>
    </row>
    <row r="26" spans="1:9" s="22" customFormat="1" ht="12.75" x14ac:dyDescent="0.2"/>
    <row r="27" spans="1:9" x14ac:dyDescent="0.3">
      <c r="A27" s="60" t="s">
        <v>106</v>
      </c>
      <c r="E27" s="5"/>
    </row>
    <row r="28" spans="1:9" x14ac:dyDescent="0.3">
      <c r="E28"/>
      <c r="F28"/>
      <c r="G28"/>
      <c r="H28"/>
      <c r="I28"/>
    </row>
    <row r="29" spans="1:9" x14ac:dyDescent="0.3">
      <c r="D29" s="12"/>
      <c r="E29"/>
      <c r="F29"/>
      <c r="G29"/>
      <c r="H29"/>
      <c r="I29"/>
    </row>
    <row r="30" spans="1:9" x14ac:dyDescent="0.3">
      <c r="A30" s="60"/>
      <c r="B30" s="60" t="s">
        <v>445</v>
      </c>
      <c r="D30" s="12"/>
      <c r="E30"/>
      <c r="F30"/>
      <c r="G30"/>
      <c r="H30"/>
      <c r="I30"/>
    </row>
    <row r="31" spans="1:9" x14ac:dyDescent="0.3">
      <c r="B31" s="2" t="s">
        <v>446</v>
      </c>
      <c r="D31" s="12"/>
      <c r="E31"/>
      <c r="F31"/>
      <c r="G31"/>
      <c r="H31"/>
      <c r="I31"/>
    </row>
    <row r="32" spans="1:9" customFormat="1" ht="12.75" x14ac:dyDescent="0.2">
      <c r="A32" s="56"/>
      <c r="B32" s="56" t="s">
        <v>138</v>
      </c>
    </row>
    <row r="33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7" zoomScale="80" zoomScaleSheetLayoutView="80" workbookViewId="0">
      <selection activeCell="C10" sqref="C10:D83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5" t="s">
        <v>221</v>
      </c>
      <c r="B1" s="107"/>
      <c r="C1" s="484" t="s">
        <v>195</v>
      </c>
      <c r="D1" s="484"/>
      <c r="E1" s="94"/>
    </row>
    <row r="2" spans="1:5" x14ac:dyDescent="0.3">
      <c r="A2" s="67" t="s">
        <v>139</v>
      </c>
      <c r="B2" s="107"/>
      <c r="C2" s="68"/>
      <c r="D2" s="215" t="s">
        <v>549</v>
      </c>
      <c r="E2" s="94"/>
    </row>
    <row r="3" spans="1:5" x14ac:dyDescent="0.3">
      <c r="A3" s="104"/>
      <c r="B3" s="107"/>
      <c r="C3" s="68"/>
      <c r="D3" s="68"/>
      <c r="E3" s="94"/>
    </row>
    <row r="4" spans="1:5" x14ac:dyDescent="0.3">
      <c r="A4" s="67" t="str">
        <f>'ფორმა N2'!A4</f>
        <v>ანგარიშვალდებული პირის დასახელება:</v>
      </c>
      <c r="B4" s="67"/>
      <c r="C4" s="67"/>
      <c r="D4" s="67"/>
      <c r="E4" s="96"/>
    </row>
    <row r="5" spans="1:5" x14ac:dyDescent="0.3">
      <c r="A5" s="105"/>
      <c r="B5" s="415" t="s">
        <v>547</v>
      </c>
      <c r="C5" s="106"/>
      <c r="D5" s="48"/>
      <c r="E5" s="96"/>
    </row>
    <row r="6" spans="1:5" x14ac:dyDescent="0.3">
      <c r="A6" s="68"/>
      <c r="B6" s="67"/>
      <c r="C6" s="67"/>
      <c r="D6" s="67"/>
      <c r="E6" s="96"/>
    </row>
    <row r="7" spans="1:5" x14ac:dyDescent="0.3">
      <c r="A7" s="103"/>
      <c r="B7" s="108"/>
      <c r="C7" s="109"/>
      <c r="D7" s="109"/>
      <c r="E7" s="94"/>
    </row>
    <row r="8" spans="1:5" ht="45" x14ac:dyDescent="0.3">
      <c r="A8" s="110" t="s">
        <v>112</v>
      </c>
      <c r="B8" s="110" t="s">
        <v>187</v>
      </c>
      <c r="C8" s="110" t="s">
        <v>300</v>
      </c>
      <c r="D8" s="110" t="s">
        <v>254</v>
      </c>
      <c r="E8" s="94"/>
    </row>
    <row r="9" spans="1:5" x14ac:dyDescent="0.3">
      <c r="A9" s="38"/>
      <c r="B9" s="39"/>
      <c r="C9" s="143"/>
      <c r="D9" s="143"/>
      <c r="E9" s="94"/>
    </row>
    <row r="10" spans="1:5" x14ac:dyDescent="0.3">
      <c r="A10" s="40" t="s">
        <v>188</v>
      </c>
      <c r="B10" s="41"/>
      <c r="C10" s="443">
        <f>SUM(C11,C34)</f>
        <v>50327</v>
      </c>
      <c r="D10" s="443">
        <f>SUM(D11,D34)</f>
        <v>45126</v>
      </c>
      <c r="E10" s="94"/>
    </row>
    <row r="11" spans="1:5" x14ac:dyDescent="0.3">
      <c r="A11" s="42" t="s">
        <v>189</v>
      </c>
      <c r="B11" s="43"/>
      <c r="C11" s="394">
        <f>SUM(C12:C32)</f>
        <v>5372</v>
      </c>
      <c r="D11" s="394">
        <f>SUM(D12:D32)</f>
        <v>171</v>
      </c>
      <c r="E11" s="94"/>
    </row>
    <row r="12" spans="1:5" x14ac:dyDescent="0.3">
      <c r="A12" s="46">
        <v>1110</v>
      </c>
      <c r="B12" s="45" t="s">
        <v>141</v>
      </c>
      <c r="C12" s="396">
        <v>254</v>
      </c>
      <c r="D12" s="396">
        <v>0</v>
      </c>
      <c r="E12" s="94"/>
    </row>
    <row r="13" spans="1:5" x14ac:dyDescent="0.3">
      <c r="A13" s="46">
        <v>1120</v>
      </c>
      <c r="B13" s="45" t="s">
        <v>142</v>
      </c>
      <c r="C13" s="396"/>
      <c r="D13" s="396"/>
      <c r="E13" s="94"/>
    </row>
    <row r="14" spans="1:5" x14ac:dyDescent="0.3">
      <c r="A14" s="46">
        <v>1211</v>
      </c>
      <c r="B14" s="45" t="s">
        <v>143</v>
      </c>
      <c r="C14" s="396">
        <v>261</v>
      </c>
      <c r="D14" s="396">
        <v>52</v>
      </c>
      <c r="E14" s="94"/>
    </row>
    <row r="15" spans="1:5" x14ac:dyDescent="0.3">
      <c r="A15" s="46">
        <v>1212</v>
      </c>
      <c r="B15" s="45" t="s">
        <v>144</v>
      </c>
      <c r="C15" s="396"/>
      <c r="D15" s="396"/>
      <c r="E15" s="94"/>
    </row>
    <row r="16" spans="1:5" x14ac:dyDescent="0.3">
      <c r="A16" s="46">
        <v>1213</v>
      </c>
      <c r="B16" s="45" t="s">
        <v>145</v>
      </c>
      <c r="C16" s="396"/>
      <c r="D16" s="396"/>
      <c r="E16" s="94"/>
    </row>
    <row r="17" spans="1:5" x14ac:dyDescent="0.3">
      <c r="A17" s="46">
        <v>1214</v>
      </c>
      <c r="B17" s="45" t="s">
        <v>146</v>
      </c>
      <c r="C17" s="396"/>
      <c r="D17" s="396"/>
      <c r="E17" s="94"/>
    </row>
    <row r="18" spans="1:5" x14ac:dyDescent="0.3">
      <c r="A18" s="46">
        <v>1215</v>
      </c>
      <c r="B18" s="45" t="s">
        <v>957</v>
      </c>
      <c r="C18" s="396">
        <v>3987</v>
      </c>
      <c r="D18" s="396">
        <v>118</v>
      </c>
      <c r="E18" s="94"/>
    </row>
    <row r="19" spans="1:5" x14ac:dyDescent="0.3">
      <c r="A19" s="46">
        <v>1300</v>
      </c>
      <c r="B19" s="45" t="s">
        <v>958</v>
      </c>
      <c r="C19" s="396">
        <v>0</v>
      </c>
      <c r="D19" s="396">
        <v>1</v>
      </c>
      <c r="E19" s="94"/>
    </row>
    <row r="20" spans="1:5" x14ac:dyDescent="0.3">
      <c r="A20" s="46">
        <v>1410</v>
      </c>
      <c r="B20" s="45" t="s">
        <v>147</v>
      </c>
      <c r="C20" s="396"/>
      <c r="D20" s="396"/>
      <c r="E20" s="94"/>
    </row>
    <row r="21" spans="1:5" x14ac:dyDescent="0.3">
      <c r="A21" s="46">
        <v>1421</v>
      </c>
      <c r="B21" s="45" t="s">
        <v>148</v>
      </c>
      <c r="C21" s="396"/>
      <c r="D21" s="396"/>
      <c r="E21" s="94"/>
    </row>
    <row r="22" spans="1:5" x14ac:dyDescent="0.3">
      <c r="A22" s="46">
        <v>1422</v>
      </c>
      <c r="B22" s="45" t="s">
        <v>149</v>
      </c>
      <c r="C22" s="396"/>
      <c r="D22" s="396"/>
      <c r="E22" s="94"/>
    </row>
    <row r="23" spans="1:5" x14ac:dyDescent="0.3">
      <c r="A23" s="46">
        <v>1423</v>
      </c>
      <c r="B23" s="45" t="s">
        <v>150</v>
      </c>
      <c r="C23" s="396"/>
      <c r="D23" s="396"/>
      <c r="E23" s="94"/>
    </row>
    <row r="24" spans="1:5" x14ac:dyDescent="0.3">
      <c r="A24" s="46">
        <v>1431</v>
      </c>
      <c r="B24" s="45" t="s">
        <v>151</v>
      </c>
      <c r="C24" s="396">
        <v>214</v>
      </c>
      <c r="D24" s="396">
        <v>0</v>
      </c>
      <c r="E24" s="94"/>
    </row>
    <row r="25" spans="1:5" x14ac:dyDescent="0.3">
      <c r="A25" s="46">
        <v>1432</v>
      </c>
      <c r="B25" s="45" t="s">
        <v>152</v>
      </c>
      <c r="C25" s="396"/>
      <c r="D25" s="396"/>
      <c r="E25" s="94"/>
    </row>
    <row r="26" spans="1:5" x14ac:dyDescent="0.3">
      <c r="A26" s="46">
        <v>1433</v>
      </c>
      <c r="B26" s="45" t="s">
        <v>153</v>
      </c>
      <c r="C26" s="396"/>
      <c r="D26" s="396"/>
      <c r="E26" s="94"/>
    </row>
    <row r="27" spans="1:5" x14ac:dyDescent="0.3">
      <c r="A27" s="46">
        <v>1441</v>
      </c>
      <c r="B27" s="45" t="s">
        <v>154</v>
      </c>
      <c r="C27" s="396"/>
      <c r="D27" s="396"/>
      <c r="E27" s="94"/>
    </row>
    <row r="28" spans="1:5" x14ac:dyDescent="0.3">
      <c r="A28" s="46">
        <v>1442</v>
      </c>
      <c r="B28" s="45" t="s">
        <v>155</v>
      </c>
      <c r="C28" s="396"/>
      <c r="D28" s="396"/>
      <c r="E28" s="94"/>
    </row>
    <row r="29" spans="1:5" x14ac:dyDescent="0.3">
      <c r="A29" s="46">
        <v>1443</v>
      </c>
      <c r="B29" s="45" t="s">
        <v>156</v>
      </c>
      <c r="C29" s="396"/>
      <c r="D29" s="396"/>
      <c r="E29" s="94"/>
    </row>
    <row r="30" spans="1:5" x14ac:dyDescent="0.3">
      <c r="A30" s="46">
        <v>1444</v>
      </c>
      <c r="B30" s="45" t="s">
        <v>157</v>
      </c>
      <c r="C30" s="396"/>
      <c r="D30" s="396"/>
      <c r="E30" s="94"/>
    </row>
    <row r="31" spans="1:5" x14ac:dyDescent="0.3">
      <c r="A31" s="46">
        <v>1445</v>
      </c>
      <c r="B31" s="45" t="s">
        <v>158</v>
      </c>
      <c r="C31" s="396"/>
      <c r="D31" s="396"/>
      <c r="E31" s="94"/>
    </row>
    <row r="32" spans="1:5" x14ac:dyDescent="0.3">
      <c r="A32" s="46">
        <v>1446</v>
      </c>
      <c r="B32" s="45" t="s">
        <v>159</v>
      </c>
      <c r="C32" s="396">
        <v>656</v>
      </c>
      <c r="D32" s="396">
        <v>0</v>
      </c>
      <c r="E32" s="94"/>
    </row>
    <row r="33" spans="1:5" x14ac:dyDescent="0.3">
      <c r="A33" s="29"/>
      <c r="C33" s="444"/>
      <c r="D33" s="444"/>
      <c r="E33" s="94"/>
    </row>
    <row r="34" spans="1:5" x14ac:dyDescent="0.3">
      <c r="A34" s="47" t="s">
        <v>190</v>
      </c>
      <c r="B34" s="45"/>
      <c r="C34" s="394">
        <f>SUM(C35:C42)</f>
        <v>44955</v>
      </c>
      <c r="D34" s="394">
        <f>SUM(D35:D42)</f>
        <v>44955</v>
      </c>
      <c r="E34" s="94"/>
    </row>
    <row r="35" spans="1:5" x14ac:dyDescent="0.3">
      <c r="A35" s="46">
        <v>2110</v>
      </c>
      <c r="B35" s="45" t="s">
        <v>99</v>
      </c>
      <c r="C35" s="396"/>
      <c r="D35" s="396"/>
      <c r="E35" s="94"/>
    </row>
    <row r="36" spans="1:5" x14ac:dyDescent="0.3">
      <c r="A36" s="46">
        <v>2120</v>
      </c>
      <c r="B36" s="45" t="s">
        <v>160</v>
      </c>
      <c r="C36" s="396">
        <v>44955</v>
      </c>
      <c r="D36" s="396">
        <v>44955</v>
      </c>
      <c r="E36" s="94"/>
    </row>
    <row r="37" spans="1:5" x14ac:dyDescent="0.3">
      <c r="A37" s="46">
        <v>2130</v>
      </c>
      <c r="B37" s="45" t="s">
        <v>100</v>
      </c>
      <c r="C37" s="396"/>
      <c r="D37" s="396"/>
      <c r="E37" s="94"/>
    </row>
    <row r="38" spans="1:5" x14ac:dyDescent="0.3">
      <c r="A38" s="46">
        <v>2140</v>
      </c>
      <c r="B38" s="45" t="s">
        <v>409</v>
      </c>
      <c r="C38" s="396"/>
      <c r="D38" s="396"/>
      <c r="E38" s="94"/>
    </row>
    <row r="39" spans="1:5" x14ac:dyDescent="0.3">
      <c r="A39" s="46">
        <v>2150</v>
      </c>
      <c r="B39" s="45" t="s">
        <v>413</v>
      </c>
      <c r="C39" s="396"/>
      <c r="D39" s="396"/>
      <c r="E39" s="94"/>
    </row>
    <row r="40" spans="1:5" x14ac:dyDescent="0.3">
      <c r="A40" s="46">
        <v>2220</v>
      </c>
      <c r="B40" s="45" t="s">
        <v>101</v>
      </c>
      <c r="C40" s="396"/>
      <c r="D40" s="396"/>
      <c r="E40" s="94"/>
    </row>
    <row r="41" spans="1:5" x14ac:dyDescent="0.3">
      <c r="A41" s="46">
        <v>2300</v>
      </c>
      <c r="B41" s="45" t="s">
        <v>161</v>
      </c>
      <c r="C41" s="396"/>
      <c r="D41" s="396"/>
      <c r="E41" s="94"/>
    </row>
    <row r="42" spans="1:5" x14ac:dyDescent="0.3">
      <c r="A42" s="46">
        <v>2400</v>
      </c>
      <c r="B42" s="45" t="s">
        <v>162</v>
      </c>
      <c r="C42" s="396"/>
      <c r="D42" s="396"/>
      <c r="E42" s="94"/>
    </row>
    <row r="43" spans="1:5" x14ac:dyDescent="0.3">
      <c r="A43" s="30"/>
      <c r="C43" s="444"/>
      <c r="D43" s="444"/>
      <c r="E43" s="94"/>
    </row>
    <row r="44" spans="1:5" x14ac:dyDescent="0.3">
      <c r="A44" s="44" t="s">
        <v>194</v>
      </c>
      <c r="B44" s="45"/>
      <c r="C44" s="394">
        <f>SUM(C45,C64)</f>
        <v>50327</v>
      </c>
      <c r="D44" s="394">
        <f>SUM(D45,D64)</f>
        <v>85796</v>
      </c>
      <c r="E44" s="94"/>
    </row>
    <row r="45" spans="1:5" x14ac:dyDescent="0.3">
      <c r="A45" s="47" t="s">
        <v>191</v>
      </c>
      <c r="B45" s="45"/>
      <c r="C45" s="394">
        <f>SUM(C46:C61)</f>
        <v>0</v>
      </c>
      <c r="D45" s="394">
        <f>SUM(D46:D61)</f>
        <v>65461</v>
      </c>
      <c r="E45" s="94"/>
    </row>
    <row r="46" spans="1:5" x14ac:dyDescent="0.3">
      <c r="A46" s="46">
        <v>3100</v>
      </c>
      <c r="B46" s="45" t="s">
        <v>163</v>
      </c>
      <c r="C46" s="396"/>
      <c r="D46" s="396"/>
      <c r="E46" s="94"/>
    </row>
    <row r="47" spans="1:5" x14ac:dyDescent="0.3">
      <c r="A47" s="46">
        <v>3210</v>
      </c>
      <c r="B47" s="45" t="s">
        <v>164</v>
      </c>
      <c r="C47" s="396"/>
      <c r="D47" s="396"/>
      <c r="E47" s="94"/>
    </row>
    <row r="48" spans="1:5" x14ac:dyDescent="0.3">
      <c r="A48" s="46">
        <v>3221</v>
      </c>
      <c r="B48" s="45" t="s">
        <v>165</v>
      </c>
      <c r="C48" s="396"/>
      <c r="D48" s="396"/>
      <c r="E48" s="94"/>
    </row>
    <row r="49" spans="1:5" x14ac:dyDescent="0.3">
      <c r="A49" s="46">
        <v>3222</v>
      </c>
      <c r="B49" s="45" t="s">
        <v>166</v>
      </c>
      <c r="C49" s="396">
        <v>0</v>
      </c>
      <c r="D49" s="396">
        <v>65461</v>
      </c>
      <c r="E49" s="94"/>
    </row>
    <row r="50" spans="1:5" x14ac:dyDescent="0.3">
      <c r="A50" s="46">
        <v>3223</v>
      </c>
      <c r="B50" s="45" t="s">
        <v>167</v>
      </c>
      <c r="C50" s="396"/>
      <c r="D50" s="396"/>
      <c r="E50" s="94"/>
    </row>
    <row r="51" spans="1:5" x14ac:dyDescent="0.3">
      <c r="A51" s="46">
        <v>3224</v>
      </c>
      <c r="B51" s="45" t="s">
        <v>168</v>
      </c>
      <c r="C51" s="396"/>
      <c r="D51" s="396"/>
      <c r="E51" s="94"/>
    </row>
    <row r="52" spans="1:5" x14ac:dyDescent="0.3">
      <c r="A52" s="46">
        <v>3231</v>
      </c>
      <c r="B52" s="45" t="s">
        <v>169</v>
      </c>
      <c r="C52" s="396"/>
      <c r="D52" s="396"/>
      <c r="E52" s="94"/>
    </row>
    <row r="53" spans="1:5" x14ac:dyDescent="0.3">
      <c r="A53" s="46">
        <v>3232</v>
      </c>
      <c r="B53" s="45" t="s">
        <v>170</v>
      </c>
      <c r="C53" s="396"/>
      <c r="D53" s="396"/>
      <c r="E53" s="94"/>
    </row>
    <row r="54" spans="1:5" x14ac:dyDescent="0.3">
      <c r="A54" s="46">
        <v>3234</v>
      </c>
      <c r="B54" s="45" t="s">
        <v>171</v>
      </c>
      <c r="C54" s="396"/>
      <c r="D54" s="396"/>
      <c r="E54" s="94"/>
    </row>
    <row r="55" spans="1:5" ht="30" x14ac:dyDescent="0.3">
      <c r="A55" s="46">
        <v>3236</v>
      </c>
      <c r="B55" s="45" t="s">
        <v>186</v>
      </c>
      <c r="C55" s="396"/>
      <c r="D55" s="396"/>
      <c r="E55" s="94"/>
    </row>
    <row r="56" spans="1:5" ht="45" x14ac:dyDescent="0.3">
      <c r="A56" s="46">
        <v>3237</v>
      </c>
      <c r="B56" s="45" t="s">
        <v>172</v>
      </c>
      <c r="C56" s="396"/>
      <c r="D56" s="396"/>
      <c r="E56" s="94"/>
    </row>
    <row r="57" spans="1:5" x14ac:dyDescent="0.3">
      <c r="A57" s="46">
        <v>3241</v>
      </c>
      <c r="B57" s="45" t="s">
        <v>173</v>
      </c>
      <c r="C57" s="396"/>
      <c r="D57" s="396"/>
      <c r="E57" s="94"/>
    </row>
    <row r="58" spans="1:5" x14ac:dyDescent="0.3">
      <c r="A58" s="46">
        <v>3242</v>
      </c>
      <c r="B58" s="45" t="s">
        <v>174</v>
      </c>
      <c r="C58" s="396"/>
      <c r="D58" s="396"/>
      <c r="E58" s="94"/>
    </row>
    <row r="59" spans="1:5" x14ac:dyDescent="0.3">
      <c r="A59" s="46">
        <v>3243</v>
      </c>
      <c r="B59" s="45" t="s">
        <v>175</v>
      </c>
      <c r="C59" s="396"/>
      <c r="D59" s="396"/>
      <c r="E59" s="94"/>
    </row>
    <row r="60" spans="1:5" x14ac:dyDescent="0.3">
      <c r="A60" s="46">
        <v>3245</v>
      </c>
      <c r="B60" s="45" t="s">
        <v>176</v>
      </c>
      <c r="C60" s="396"/>
      <c r="D60" s="396"/>
      <c r="E60" s="94"/>
    </row>
    <row r="61" spans="1:5" x14ac:dyDescent="0.3">
      <c r="A61" s="46">
        <v>3246</v>
      </c>
      <c r="B61" s="45" t="s">
        <v>177</v>
      </c>
      <c r="C61" s="396"/>
      <c r="D61" s="396"/>
      <c r="E61" s="94"/>
    </row>
    <row r="62" spans="1:5" x14ac:dyDescent="0.3">
      <c r="A62" s="30"/>
      <c r="C62" s="444"/>
      <c r="D62" s="444"/>
      <c r="E62" s="94"/>
    </row>
    <row r="63" spans="1:5" x14ac:dyDescent="0.3">
      <c r="A63" s="31"/>
      <c r="C63" s="444"/>
      <c r="D63" s="444"/>
      <c r="E63" s="94"/>
    </row>
    <row r="64" spans="1:5" x14ac:dyDescent="0.3">
      <c r="A64" s="47" t="s">
        <v>192</v>
      </c>
      <c r="B64" s="45"/>
      <c r="C64" s="394">
        <f>SUM(C65:C67)</f>
        <v>50327</v>
      </c>
      <c r="D64" s="394">
        <f>SUM(D65:D67)</f>
        <v>20335</v>
      </c>
      <c r="E64" s="94"/>
    </row>
    <row r="65" spans="1:5" x14ac:dyDescent="0.3">
      <c r="A65" s="46">
        <v>5100</v>
      </c>
      <c r="B65" s="45" t="s">
        <v>252</v>
      </c>
      <c r="C65" s="396">
        <v>50327</v>
      </c>
      <c r="D65" s="396"/>
      <c r="E65" s="94"/>
    </row>
    <row r="66" spans="1:5" x14ac:dyDescent="0.3">
      <c r="A66" s="46">
        <v>5220</v>
      </c>
      <c r="B66" s="45" t="s">
        <v>433</v>
      </c>
      <c r="C66" s="396"/>
      <c r="D66" s="396"/>
      <c r="E66" s="94"/>
    </row>
    <row r="67" spans="1:5" x14ac:dyDescent="0.3">
      <c r="A67" s="46">
        <v>5230</v>
      </c>
      <c r="B67" s="45" t="s">
        <v>434</v>
      </c>
      <c r="C67" s="396"/>
      <c r="D67" s="396">
        <v>20335</v>
      </c>
      <c r="E67" s="94"/>
    </row>
    <row r="68" spans="1:5" x14ac:dyDescent="0.3">
      <c r="A68" s="30"/>
      <c r="C68" s="444"/>
      <c r="D68" s="444"/>
      <c r="E68" s="94"/>
    </row>
    <row r="69" spans="1:5" x14ac:dyDescent="0.3">
      <c r="A69" s="2"/>
      <c r="C69" s="444"/>
      <c r="D69" s="444"/>
      <c r="E69" s="94"/>
    </row>
    <row r="70" spans="1:5" x14ac:dyDescent="0.3">
      <c r="A70" s="44" t="s">
        <v>193</v>
      </c>
      <c r="B70" s="45"/>
      <c r="C70" s="396"/>
      <c r="D70" s="396"/>
      <c r="E70" s="94"/>
    </row>
    <row r="71" spans="1:5" ht="30" x14ac:dyDescent="0.3">
      <c r="A71" s="46">
        <v>1</v>
      </c>
      <c r="B71" s="45" t="s">
        <v>178</v>
      </c>
      <c r="C71" s="396"/>
      <c r="D71" s="396"/>
      <c r="E71" s="94"/>
    </row>
    <row r="72" spans="1:5" x14ac:dyDescent="0.3">
      <c r="A72" s="46">
        <v>2</v>
      </c>
      <c r="B72" s="45" t="s">
        <v>179</v>
      </c>
      <c r="C72" s="396"/>
      <c r="D72" s="396"/>
      <c r="E72" s="94"/>
    </row>
    <row r="73" spans="1:5" x14ac:dyDescent="0.3">
      <c r="A73" s="46">
        <v>3</v>
      </c>
      <c r="B73" s="45" t="s">
        <v>180</v>
      </c>
      <c r="C73" s="396"/>
      <c r="D73" s="396"/>
      <c r="E73" s="94"/>
    </row>
    <row r="74" spans="1:5" x14ac:dyDescent="0.3">
      <c r="A74" s="46">
        <v>4</v>
      </c>
      <c r="B74" s="45" t="s">
        <v>364</v>
      </c>
      <c r="C74" s="396"/>
      <c r="D74" s="396"/>
      <c r="E74" s="94"/>
    </row>
    <row r="75" spans="1:5" x14ac:dyDescent="0.3">
      <c r="A75" s="46">
        <v>5</v>
      </c>
      <c r="B75" s="45" t="s">
        <v>181</v>
      </c>
      <c r="C75" s="396"/>
      <c r="D75" s="396"/>
      <c r="E75" s="94"/>
    </row>
    <row r="76" spans="1:5" x14ac:dyDescent="0.3">
      <c r="A76" s="46">
        <v>6</v>
      </c>
      <c r="B76" s="45" t="s">
        <v>182</v>
      </c>
      <c r="C76" s="396"/>
      <c r="D76" s="396"/>
      <c r="E76" s="94"/>
    </row>
    <row r="77" spans="1:5" x14ac:dyDescent="0.3">
      <c r="A77" s="46">
        <v>7</v>
      </c>
      <c r="B77" s="45" t="s">
        <v>183</v>
      </c>
      <c r="C77" s="396"/>
      <c r="D77" s="396"/>
      <c r="E77" s="94"/>
    </row>
    <row r="78" spans="1:5" x14ac:dyDescent="0.3">
      <c r="A78" s="46">
        <v>8</v>
      </c>
      <c r="B78" s="45" t="s">
        <v>184</v>
      </c>
      <c r="C78" s="396"/>
      <c r="D78" s="396"/>
      <c r="E78" s="94"/>
    </row>
    <row r="79" spans="1:5" x14ac:dyDescent="0.3">
      <c r="A79" s="46">
        <v>9</v>
      </c>
      <c r="B79" s="45" t="s">
        <v>185</v>
      </c>
      <c r="C79" s="396"/>
      <c r="D79" s="396"/>
      <c r="E79" s="94"/>
    </row>
    <row r="80" spans="1:5" x14ac:dyDescent="0.3">
      <c r="C80" s="444"/>
      <c r="D80" s="444"/>
    </row>
    <row r="81" spans="1:9" x14ac:dyDescent="0.3">
      <c r="C81" s="444"/>
      <c r="D81" s="444"/>
    </row>
    <row r="82" spans="1:9" x14ac:dyDescent="0.3">
      <c r="C82" s="444"/>
      <c r="D82" s="444"/>
    </row>
    <row r="83" spans="1:9" x14ac:dyDescent="0.3">
      <c r="A83" s="2"/>
      <c r="B83" s="2"/>
      <c r="C83" s="444"/>
      <c r="D83" s="444"/>
    </row>
    <row r="84" spans="1:9" x14ac:dyDescent="0.3">
      <c r="A84" s="60" t="s">
        <v>106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0" t="s">
        <v>445</v>
      </c>
      <c r="D87" s="12"/>
      <c r="E87"/>
      <c r="F87"/>
      <c r="G87"/>
      <c r="H87"/>
      <c r="I87"/>
    </row>
    <row r="88" spans="1:9" x14ac:dyDescent="0.3">
      <c r="A88"/>
      <c r="B88" s="2" t="s">
        <v>446</v>
      </c>
      <c r="D88" s="12"/>
      <c r="E88"/>
      <c r="F88"/>
      <c r="G88"/>
      <c r="H88"/>
      <c r="I88"/>
    </row>
    <row r="89" spans="1:9" customFormat="1" ht="12.75" x14ac:dyDescent="0.2">
      <c r="B89" s="56" t="s">
        <v>138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9"/>
  <sheetViews>
    <sheetView showGridLines="0" view="pageBreakPreview" zoomScale="80" zoomScaleSheetLayoutView="80" workbookViewId="0">
      <selection activeCell="A14" sqref="A14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5" t="s">
        <v>451</v>
      </c>
      <c r="B1" s="67"/>
      <c r="C1" s="67"/>
      <c r="D1" s="67"/>
      <c r="E1" s="67"/>
      <c r="F1" s="67"/>
      <c r="G1" s="67"/>
      <c r="H1" s="67"/>
      <c r="I1" s="471" t="s">
        <v>108</v>
      </c>
      <c r="J1" s="471"/>
      <c r="K1" s="94"/>
    </row>
    <row r="2" spans="1:11" x14ac:dyDescent="0.3">
      <c r="A2" s="67" t="s">
        <v>139</v>
      </c>
      <c r="B2" s="67"/>
      <c r="C2" s="67"/>
      <c r="D2" s="67"/>
      <c r="E2" s="67"/>
      <c r="F2" s="67"/>
      <c r="G2" s="67"/>
      <c r="H2" s="67"/>
      <c r="I2" s="469" t="s">
        <v>549</v>
      </c>
      <c r="J2" s="470"/>
      <c r="K2" s="94"/>
    </row>
    <row r="3" spans="1:11" x14ac:dyDescent="0.3">
      <c r="A3" s="67"/>
      <c r="B3" s="67"/>
      <c r="C3" s="67"/>
      <c r="D3" s="67"/>
      <c r="E3" s="67"/>
      <c r="F3" s="67"/>
      <c r="G3" s="67"/>
      <c r="H3" s="67"/>
      <c r="I3" s="66"/>
      <c r="J3" s="66"/>
      <c r="K3" s="94"/>
    </row>
    <row r="4" spans="1:11" x14ac:dyDescent="0.3">
      <c r="A4" s="67" t="str">
        <f>'ფორმა N2'!A4</f>
        <v>ანგარიშვალდებული პირის დასახელება:</v>
      </c>
      <c r="B4" s="67"/>
      <c r="C4" s="67"/>
      <c r="D4" s="67"/>
      <c r="E4" s="67"/>
      <c r="F4" s="111"/>
      <c r="G4" s="67"/>
      <c r="H4" s="67"/>
      <c r="I4" s="67"/>
      <c r="J4" s="67"/>
      <c r="K4" s="94"/>
    </row>
    <row r="5" spans="1:11" x14ac:dyDescent="0.3">
      <c r="A5" s="212"/>
      <c r="B5" s="381"/>
      <c r="C5" s="381" t="s">
        <v>962</v>
      </c>
      <c r="D5" s="381" t="s">
        <v>949</v>
      </c>
      <c r="E5" s="381"/>
      <c r="F5" s="382"/>
      <c r="G5" s="381"/>
      <c r="H5" s="381"/>
      <c r="I5" s="381"/>
      <c r="J5" s="381"/>
      <c r="K5" s="94"/>
    </row>
    <row r="6" spans="1:11" x14ac:dyDescent="0.3">
      <c r="A6" s="68"/>
      <c r="B6" s="68"/>
      <c r="C6" s="67"/>
      <c r="D6" s="67"/>
      <c r="E6" s="67"/>
      <c r="F6" s="111"/>
      <c r="G6" s="67"/>
      <c r="H6" s="67"/>
      <c r="I6" s="67"/>
      <c r="J6" s="67"/>
      <c r="K6" s="94"/>
    </row>
    <row r="7" spans="1:11" x14ac:dyDescent="0.3">
      <c r="A7" s="112"/>
      <c r="B7" s="109"/>
      <c r="C7" s="109"/>
      <c r="D7" s="109"/>
      <c r="E7" s="109"/>
      <c r="F7" s="109"/>
      <c r="G7" s="109"/>
      <c r="H7" s="109"/>
      <c r="I7" s="109"/>
      <c r="J7" s="109"/>
      <c r="K7" s="94"/>
    </row>
    <row r="8" spans="1:11" s="26" customFormat="1" ht="45" x14ac:dyDescent="0.3">
      <c r="A8" s="114" t="s">
        <v>63</v>
      </c>
      <c r="B8" s="114" t="s">
        <v>110</v>
      </c>
      <c r="C8" s="115" t="s">
        <v>112</v>
      </c>
      <c r="D8" s="115" t="s">
        <v>272</v>
      </c>
      <c r="E8" s="115" t="s">
        <v>111</v>
      </c>
      <c r="F8" s="113" t="s">
        <v>253</v>
      </c>
      <c r="G8" s="113" t="s">
        <v>291</v>
      </c>
      <c r="H8" s="113" t="s">
        <v>292</v>
      </c>
      <c r="I8" s="113" t="s">
        <v>254</v>
      </c>
      <c r="J8" s="116" t="s">
        <v>113</v>
      </c>
      <c r="K8" s="94"/>
    </row>
    <row r="9" spans="1:11" s="26" customFormat="1" x14ac:dyDescent="0.3">
      <c r="A9" s="147">
        <v>1</v>
      </c>
      <c r="B9" s="147">
        <v>2</v>
      </c>
      <c r="C9" s="148">
        <v>3</v>
      </c>
      <c r="D9" s="148">
        <v>4</v>
      </c>
      <c r="E9" s="148">
        <v>5</v>
      </c>
      <c r="F9" s="148">
        <v>6</v>
      </c>
      <c r="G9" s="148">
        <v>7</v>
      </c>
      <c r="H9" s="148">
        <v>8</v>
      </c>
      <c r="I9" s="148">
        <v>9</v>
      </c>
      <c r="J9" s="148">
        <v>10</v>
      </c>
      <c r="K9" s="94"/>
    </row>
    <row r="10" spans="1:11" s="26" customFormat="1" ht="30" x14ac:dyDescent="0.3">
      <c r="A10" s="147">
        <v>1</v>
      </c>
      <c r="B10" s="458" t="s">
        <v>513</v>
      </c>
      <c r="C10" s="459" t="s">
        <v>947</v>
      </c>
      <c r="D10" s="148" t="s">
        <v>218</v>
      </c>
      <c r="E10" s="148"/>
      <c r="F10" s="148">
        <v>3986.65</v>
      </c>
      <c r="G10" s="148">
        <v>246639</v>
      </c>
      <c r="H10" s="148">
        <v>250507.65</v>
      </c>
      <c r="I10" s="148">
        <v>118</v>
      </c>
      <c r="J10" s="148"/>
      <c r="K10" s="94"/>
    </row>
    <row r="11" spans="1:11" s="26" customFormat="1" ht="30" x14ac:dyDescent="0.3">
      <c r="A11" s="147">
        <v>2</v>
      </c>
      <c r="B11" s="458" t="s">
        <v>513</v>
      </c>
      <c r="C11" s="459" t="s">
        <v>946</v>
      </c>
      <c r="D11" s="148" t="s">
        <v>948</v>
      </c>
      <c r="E11" s="148"/>
      <c r="F11" s="460">
        <v>260.7</v>
      </c>
      <c r="G11" s="148">
        <v>260611.36</v>
      </c>
      <c r="H11" s="148">
        <v>260820.43</v>
      </c>
      <c r="I11" s="148">
        <v>51.63</v>
      </c>
      <c r="J11" s="148"/>
      <c r="K11" s="94"/>
    </row>
    <row r="12" spans="1:11" s="26" customFormat="1" ht="30" x14ac:dyDescent="0.3">
      <c r="A12" s="147">
        <v>3</v>
      </c>
      <c r="B12" s="458" t="s">
        <v>513</v>
      </c>
      <c r="C12" s="459" t="s">
        <v>945</v>
      </c>
      <c r="D12" s="148" t="s">
        <v>948</v>
      </c>
      <c r="E12" s="148"/>
      <c r="F12" s="148">
        <v>0</v>
      </c>
      <c r="G12" s="148">
        <v>860250.24</v>
      </c>
      <c r="H12" s="148">
        <v>860249.41</v>
      </c>
      <c r="I12" s="148">
        <v>0.83</v>
      </c>
      <c r="J12" s="148"/>
      <c r="K12" s="94"/>
    </row>
    <row r="13" spans="1:11" s="26" customFormat="1" x14ac:dyDescent="0.3">
      <c r="A13" s="147"/>
      <c r="B13" s="147"/>
      <c r="C13" s="148"/>
      <c r="D13" s="148"/>
      <c r="E13" s="148"/>
      <c r="F13" s="148"/>
      <c r="G13" s="148"/>
      <c r="H13" s="148"/>
      <c r="I13" s="148"/>
      <c r="J13" s="148"/>
      <c r="K13" s="94"/>
    </row>
    <row r="14" spans="1:11" s="26" customFormat="1" ht="15.75" x14ac:dyDescent="0.3">
      <c r="A14" s="144"/>
      <c r="B14" s="52"/>
      <c r="C14" s="145"/>
      <c r="D14" s="146"/>
      <c r="E14" s="142"/>
      <c r="F14" s="457"/>
      <c r="G14" s="457"/>
      <c r="H14" s="457"/>
      <c r="I14" s="457"/>
      <c r="J14" s="457"/>
      <c r="K14" s="94"/>
    </row>
    <row r="15" spans="1:11" x14ac:dyDescent="0.3">
      <c r="A15" s="93"/>
      <c r="B15" s="93"/>
      <c r="C15" s="93"/>
      <c r="D15" s="93"/>
      <c r="E15" s="93"/>
      <c r="F15" s="93"/>
      <c r="G15" s="93"/>
      <c r="H15" s="93"/>
      <c r="I15" s="93"/>
      <c r="J15" s="93"/>
    </row>
    <row r="16" spans="1:11" x14ac:dyDescent="0.3">
      <c r="A16" s="93"/>
      <c r="B16" s="93"/>
      <c r="C16" s="93"/>
      <c r="D16" s="93"/>
      <c r="E16" s="93"/>
      <c r="F16" s="93"/>
      <c r="G16" s="93"/>
      <c r="H16" s="93"/>
      <c r="I16" s="93"/>
      <c r="J16" s="93"/>
    </row>
    <row r="17" spans="1:10" x14ac:dyDescent="0.3">
      <c r="A17" s="93"/>
      <c r="B17" s="93"/>
      <c r="C17" s="93"/>
      <c r="D17" s="93"/>
      <c r="E17" s="93"/>
      <c r="F17" s="93"/>
      <c r="G17" s="93"/>
      <c r="H17" s="93"/>
      <c r="I17" s="93"/>
      <c r="J17" s="93"/>
    </row>
    <row r="18" spans="1:10" x14ac:dyDescent="0.3">
      <c r="A18" s="93"/>
      <c r="B18" s="93"/>
      <c r="C18" s="93"/>
      <c r="D18" s="93"/>
      <c r="E18" s="93"/>
      <c r="F18" s="93"/>
      <c r="G18" s="93"/>
      <c r="H18" s="93"/>
      <c r="I18" s="93"/>
      <c r="J18" s="93"/>
    </row>
    <row r="19" spans="1:10" x14ac:dyDescent="0.3">
      <c r="A19" s="93"/>
      <c r="B19" s="224" t="s">
        <v>106</v>
      </c>
      <c r="C19" s="93"/>
      <c r="D19" s="93"/>
      <c r="E19" s="93"/>
      <c r="F19" s="225"/>
      <c r="G19" s="93"/>
      <c r="H19" s="93"/>
      <c r="I19" s="93"/>
      <c r="J19" s="93"/>
    </row>
    <row r="20" spans="1:10" x14ac:dyDescent="0.3">
      <c r="A20" s="93"/>
      <c r="B20" s="93"/>
      <c r="C20" s="93"/>
      <c r="D20" s="93"/>
      <c r="E20" s="93"/>
      <c r="F20" s="90"/>
      <c r="G20" s="90"/>
      <c r="H20" s="90"/>
      <c r="I20" s="90"/>
      <c r="J20" s="90"/>
    </row>
    <row r="21" spans="1:10" x14ac:dyDescent="0.3">
      <c r="A21" s="93"/>
      <c r="B21" s="93"/>
      <c r="C21" s="272"/>
      <c r="D21" s="93"/>
      <c r="E21" s="93"/>
      <c r="F21" s="272"/>
      <c r="G21" s="273"/>
      <c r="H21" s="273"/>
      <c r="I21" s="90"/>
      <c r="J21" s="90"/>
    </row>
    <row r="22" spans="1:10" x14ac:dyDescent="0.3">
      <c r="A22" s="90"/>
      <c r="B22" s="93"/>
      <c r="C22" s="226" t="s">
        <v>265</v>
      </c>
      <c r="D22" s="226"/>
      <c r="E22" s="93"/>
      <c r="F22" s="93" t="s">
        <v>270</v>
      </c>
      <c r="G22" s="90"/>
      <c r="H22" s="90"/>
      <c r="I22" s="90"/>
      <c r="J22" s="90"/>
    </row>
    <row r="23" spans="1:10" x14ac:dyDescent="0.3">
      <c r="A23" s="90"/>
      <c r="B23" s="93"/>
      <c r="C23" s="227" t="s">
        <v>138</v>
      </c>
      <c r="D23" s="93"/>
      <c r="E23" s="93"/>
      <c r="F23" s="93" t="s">
        <v>266</v>
      </c>
      <c r="G23" s="90"/>
      <c r="H23" s="90"/>
      <c r="I23" s="90"/>
      <c r="J23" s="90"/>
    </row>
    <row r="24" spans="1:10" customFormat="1" x14ac:dyDescent="0.3">
      <c r="A24" s="90"/>
      <c r="B24" s="93"/>
      <c r="C24" s="93"/>
      <c r="D24" s="227"/>
      <c r="E24" s="90"/>
      <c r="F24" s="90"/>
      <c r="G24" s="90"/>
      <c r="H24" s="90"/>
      <c r="I24" s="90"/>
      <c r="J24" s="90"/>
    </row>
    <row r="25" spans="1:10" customFormat="1" ht="12.75" x14ac:dyDescent="0.2">
      <c r="A25" s="90"/>
      <c r="B25" s="90"/>
      <c r="C25" s="90"/>
      <c r="D25" s="90"/>
      <c r="E25" s="90"/>
      <c r="F25" s="90"/>
      <c r="G25" s="90"/>
      <c r="H25" s="90"/>
      <c r="I25" s="90"/>
      <c r="J25" s="90"/>
    </row>
    <row r="26" spans="1:10" customFormat="1" ht="12.75" x14ac:dyDescent="0.2"/>
    <row r="27" spans="1:10" customFormat="1" ht="12.75" x14ac:dyDescent="0.2"/>
    <row r="28" spans="1:10" customFormat="1" ht="12.75" x14ac:dyDescent="0.2"/>
    <row r="29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4"/>
    <dataValidation allowBlank="1" showInputMessage="1" showErrorMessage="1" prompt="თვე/დღე/წელი" sqref="J14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13" zoomScale="80" zoomScaleSheetLayoutView="80" workbookViewId="0">
      <selection activeCell="G20" sqref="G20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65" t="s">
        <v>298</v>
      </c>
      <c r="B1" s="67"/>
      <c r="C1" s="471" t="s">
        <v>108</v>
      </c>
      <c r="D1" s="471"/>
      <c r="E1" s="96"/>
    </row>
    <row r="2" spans="1:7" x14ac:dyDescent="0.3">
      <c r="A2" s="67" t="s">
        <v>139</v>
      </c>
      <c r="B2" s="67"/>
      <c r="C2" s="469" t="s">
        <v>549</v>
      </c>
      <c r="D2" s="470"/>
      <c r="E2" s="96"/>
    </row>
    <row r="3" spans="1:7" x14ac:dyDescent="0.3">
      <c r="A3" s="65"/>
      <c r="B3" s="67"/>
      <c r="C3" s="66"/>
      <c r="D3" s="66"/>
      <c r="E3" s="96"/>
    </row>
    <row r="4" spans="1:7" x14ac:dyDescent="0.3">
      <c r="A4" s="68" t="s">
        <v>271</v>
      </c>
      <c r="B4" s="91"/>
      <c r="C4" s="92"/>
      <c r="D4" s="67"/>
      <c r="E4" s="96"/>
    </row>
    <row r="5" spans="1:7" x14ac:dyDescent="0.3">
      <c r="A5" s="384"/>
      <c r="B5" s="12" t="s">
        <v>547</v>
      </c>
      <c r="C5" s="12"/>
      <c r="E5" s="96"/>
    </row>
    <row r="6" spans="1:7" x14ac:dyDescent="0.3">
      <c r="A6" s="93"/>
      <c r="B6" s="93"/>
      <c r="C6" s="93"/>
      <c r="D6" s="94"/>
      <c r="E6" s="96"/>
    </row>
    <row r="7" spans="1:7" x14ac:dyDescent="0.3">
      <c r="A7" s="67"/>
      <c r="B7" s="67"/>
      <c r="C7" s="67"/>
      <c r="D7" s="67"/>
      <c r="E7" s="96"/>
    </row>
    <row r="8" spans="1:7" s="6" customFormat="1" ht="39" customHeight="1" x14ac:dyDescent="0.3">
      <c r="A8" s="95" t="s">
        <v>63</v>
      </c>
      <c r="B8" s="70" t="s">
        <v>246</v>
      </c>
      <c r="C8" s="70" t="s">
        <v>65</v>
      </c>
      <c r="D8" s="70" t="s">
        <v>66</v>
      </c>
      <c r="E8" s="96"/>
    </row>
    <row r="9" spans="1:7" s="7" customFormat="1" ht="16.5" customHeight="1" x14ac:dyDescent="0.3">
      <c r="A9" s="231">
        <v>1</v>
      </c>
      <c r="B9" s="231" t="s">
        <v>64</v>
      </c>
      <c r="C9" s="394">
        <f>SUM(C10,C26)</f>
        <v>423372</v>
      </c>
      <c r="D9" s="394">
        <f>SUM(D10,D26)</f>
        <v>423372</v>
      </c>
      <c r="E9" s="96"/>
    </row>
    <row r="10" spans="1:7" s="7" customFormat="1" ht="16.5" customHeight="1" x14ac:dyDescent="0.3">
      <c r="A10" s="76">
        <v>1.1000000000000001</v>
      </c>
      <c r="B10" s="76" t="s">
        <v>79</v>
      </c>
      <c r="C10" s="394">
        <f>SUM(C11,C12,C16,C19,C25,C26)</f>
        <v>423372</v>
      </c>
      <c r="D10" s="394">
        <f>SUM(D11,D12,D16,D19,D24,D25)</f>
        <v>423372</v>
      </c>
      <c r="E10" s="96"/>
    </row>
    <row r="11" spans="1:7" s="9" customFormat="1" ht="16.5" customHeight="1" x14ac:dyDescent="0.3">
      <c r="A11" s="77" t="s">
        <v>29</v>
      </c>
      <c r="B11" s="77" t="s">
        <v>78</v>
      </c>
      <c r="C11" s="396"/>
      <c r="D11" s="396"/>
      <c r="E11" s="96"/>
    </row>
    <row r="12" spans="1:7" s="10" customFormat="1" ht="16.5" customHeight="1" x14ac:dyDescent="0.3">
      <c r="A12" s="77" t="s">
        <v>30</v>
      </c>
      <c r="B12" s="77" t="s">
        <v>305</v>
      </c>
      <c r="C12" s="240">
        <f>SUM(C14:C15)</f>
        <v>0</v>
      </c>
      <c r="D12" s="240">
        <f>SUM(D14:D15)</f>
        <v>0</v>
      </c>
      <c r="E12" s="96"/>
      <c r="G12" s="59"/>
    </row>
    <row r="13" spans="1:7" s="3" customFormat="1" ht="16.5" customHeight="1" x14ac:dyDescent="0.3">
      <c r="A13" s="86" t="s">
        <v>80</v>
      </c>
      <c r="B13" s="86" t="s">
        <v>308</v>
      </c>
      <c r="C13" s="396">
        <v>600</v>
      </c>
      <c r="D13" s="396">
        <v>600</v>
      </c>
      <c r="E13" s="96"/>
    </row>
    <row r="14" spans="1:7" s="3" customFormat="1" ht="16.5" customHeight="1" x14ac:dyDescent="0.3">
      <c r="A14" s="86" t="s">
        <v>501</v>
      </c>
      <c r="B14" s="86" t="s">
        <v>500</v>
      </c>
      <c r="C14" s="396"/>
      <c r="D14" s="396"/>
      <c r="E14" s="96"/>
    </row>
    <row r="15" spans="1:7" s="3" customFormat="1" ht="16.5" customHeight="1" x14ac:dyDescent="0.3">
      <c r="A15" s="86" t="s">
        <v>502</v>
      </c>
      <c r="B15" s="86" t="s">
        <v>96</v>
      </c>
      <c r="C15" s="396"/>
      <c r="D15" s="396"/>
      <c r="E15" s="96"/>
    </row>
    <row r="16" spans="1:7" s="3" customFormat="1" ht="16.5" customHeight="1" x14ac:dyDescent="0.3">
      <c r="A16" s="77" t="s">
        <v>81</v>
      </c>
      <c r="B16" s="77" t="s">
        <v>82</v>
      </c>
      <c r="C16" s="240">
        <f>SUM(C17:C18)</f>
        <v>423372</v>
      </c>
      <c r="D16" s="240">
        <f>SUM(D17:D18)</f>
        <v>423372</v>
      </c>
      <c r="E16" s="96"/>
    </row>
    <row r="17" spans="1:5" s="3" customFormat="1" ht="16.5" customHeight="1" x14ac:dyDescent="0.3">
      <c r="A17" s="86" t="s">
        <v>83</v>
      </c>
      <c r="B17" s="86" t="s">
        <v>85</v>
      </c>
      <c r="C17" s="396">
        <v>186648</v>
      </c>
      <c r="D17" s="396">
        <v>186648</v>
      </c>
      <c r="E17" s="96"/>
    </row>
    <row r="18" spans="1:5" s="3" customFormat="1" ht="30" x14ac:dyDescent="0.3">
      <c r="A18" s="86" t="s">
        <v>84</v>
      </c>
      <c r="B18" s="86" t="s">
        <v>109</v>
      </c>
      <c r="C18" s="396">
        <v>236724</v>
      </c>
      <c r="D18" s="396">
        <v>236724</v>
      </c>
      <c r="E18" s="96"/>
    </row>
    <row r="19" spans="1:5" s="3" customFormat="1" ht="16.5" customHeight="1" x14ac:dyDescent="0.3">
      <c r="A19" s="77" t="s">
        <v>86</v>
      </c>
      <c r="B19" s="77" t="s">
        <v>415</v>
      </c>
      <c r="C19" s="240">
        <f>SUM(C20:C23)</f>
        <v>0</v>
      </c>
      <c r="D19" s="240">
        <f>SUM(D20:D23)</f>
        <v>0</v>
      </c>
      <c r="E19" s="96"/>
    </row>
    <row r="20" spans="1:5" s="3" customFormat="1" ht="16.5" customHeight="1" x14ac:dyDescent="0.3">
      <c r="A20" s="86" t="s">
        <v>87</v>
      </c>
      <c r="B20" s="86" t="s">
        <v>88</v>
      </c>
      <c r="C20" s="396"/>
      <c r="D20" s="396"/>
      <c r="E20" s="96"/>
    </row>
    <row r="21" spans="1:5" s="3" customFormat="1" ht="30" x14ac:dyDescent="0.3">
      <c r="A21" s="86" t="s">
        <v>91</v>
      </c>
      <c r="B21" s="86" t="s">
        <v>89</v>
      </c>
      <c r="C21" s="396"/>
      <c r="D21" s="396"/>
      <c r="E21" s="96"/>
    </row>
    <row r="22" spans="1:5" s="3" customFormat="1" ht="16.5" customHeight="1" x14ac:dyDescent="0.3">
      <c r="A22" s="86" t="s">
        <v>92</v>
      </c>
      <c r="B22" s="86" t="s">
        <v>90</v>
      </c>
      <c r="C22" s="396"/>
      <c r="D22" s="396"/>
      <c r="E22" s="96"/>
    </row>
    <row r="23" spans="1:5" s="3" customFormat="1" ht="16.5" customHeight="1" x14ac:dyDescent="0.3">
      <c r="A23" s="86" t="s">
        <v>93</v>
      </c>
      <c r="B23" s="86" t="s">
        <v>443</v>
      </c>
      <c r="C23" s="396"/>
      <c r="D23" s="396"/>
      <c r="E23" s="96"/>
    </row>
    <row r="24" spans="1:5" s="3" customFormat="1" ht="16.5" customHeight="1" x14ac:dyDescent="0.3">
      <c r="A24" s="77" t="s">
        <v>94</v>
      </c>
      <c r="B24" s="77" t="s">
        <v>444</v>
      </c>
      <c r="C24" s="431"/>
      <c r="D24" s="396"/>
      <c r="E24" s="96"/>
    </row>
    <row r="25" spans="1:5" s="3" customFormat="1" x14ac:dyDescent="0.3">
      <c r="A25" s="77" t="s">
        <v>248</v>
      </c>
      <c r="B25" s="77" t="s">
        <v>450</v>
      </c>
      <c r="C25" s="396"/>
      <c r="D25" s="396"/>
      <c r="E25" s="96"/>
    </row>
    <row r="26" spans="1:5" ht="16.5" customHeight="1" x14ac:dyDescent="0.3">
      <c r="A26" s="76">
        <v>1.2</v>
      </c>
      <c r="B26" s="76" t="s">
        <v>95</v>
      </c>
      <c r="C26" s="394">
        <f>SUM(C27,C35)</f>
        <v>0</v>
      </c>
      <c r="D26" s="394">
        <f>SUM(D27,D35)</f>
        <v>0</v>
      </c>
      <c r="E26" s="96"/>
    </row>
    <row r="27" spans="1:5" ht="16.5" customHeight="1" x14ac:dyDescent="0.3">
      <c r="A27" s="77" t="s">
        <v>31</v>
      </c>
      <c r="B27" s="77" t="s">
        <v>308</v>
      </c>
      <c r="C27" s="240">
        <f>SUM(C28:C30)</f>
        <v>0</v>
      </c>
      <c r="D27" s="240">
        <f>SUM(D28:D30)</f>
        <v>0</v>
      </c>
      <c r="E27" s="96"/>
    </row>
    <row r="28" spans="1:5" x14ac:dyDescent="0.3">
      <c r="A28" s="239" t="s">
        <v>97</v>
      </c>
      <c r="B28" s="239" t="s">
        <v>306</v>
      </c>
      <c r="C28" s="396"/>
      <c r="D28" s="396"/>
      <c r="E28" s="96"/>
    </row>
    <row r="29" spans="1:5" x14ac:dyDescent="0.3">
      <c r="A29" s="239" t="s">
        <v>98</v>
      </c>
      <c r="B29" s="239" t="s">
        <v>309</v>
      </c>
      <c r="C29" s="396"/>
      <c r="D29" s="396"/>
      <c r="E29" s="96"/>
    </row>
    <row r="30" spans="1:5" x14ac:dyDescent="0.3">
      <c r="A30" s="239" t="s">
        <v>452</v>
      </c>
      <c r="B30" s="239" t="s">
        <v>307</v>
      </c>
      <c r="C30" s="396"/>
      <c r="D30" s="396"/>
      <c r="E30" s="96"/>
    </row>
    <row r="31" spans="1:5" x14ac:dyDescent="0.3">
      <c r="A31" s="77" t="s">
        <v>32</v>
      </c>
      <c r="B31" s="77" t="s">
        <v>500</v>
      </c>
      <c r="C31" s="240">
        <f>SUM(C32:C34)</f>
        <v>0</v>
      </c>
      <c r="D31" s="240">
        <f>SUM(D32:D34)</f>
        <v>0</v>
      </c>
      <c r="E31" s="96"/>
    </row>
    <row r="32" spans="1:5" x14ac:dyDescent="0.3">
      <c r="A32" s="239" t="s">
        <v>12</v>
      </c>
      <c r="B32" s="239" t="s">
        <v>503</v>
      </c>
      <c r="C32" s="396"/>
      <c r="D32" s="396"/>
      <c r="E32" s="96"/>
    </row>
    <row r="33" spans="1:9" x14ac:dyDescent="0.3">
      <c r="A33" s="239" t="s">
        <v>13</v>
      </c>
      <c r="B33" s="239" t="s">
        <v>504</v>
      </c>
      <c r="C33" s="396"/>
      <c r="D33" s="396"/>
      <c r="E33" s="96"/>
    </row>
    <row r="34" spans="1:9" x14ac:dyDescent="0.3">
      <c r="A34" s="239" t="s">
        <v>278</v>
      </c>
      <c r="B34" s="239" t="s">
        <v>505</v>
      </c>
      <c r="C34" s="396"/>
      <c r="D34" s="396"/>
      <c r="E34" s="96"/>
    </row>
    <row r="35" spans="1:9" x14ac:dyDescent="0.3">
      <c r="A35" s="77" t="s">
        <v>33</v>
      </c>
      <c r="B35" s="253" t="s">
        <v>449</v>
      </c>
      <c r="C35" s="8"/>
      <c r="D35" s="8"/>
      <c r="E35" s="96"/>
    </row>
    <row r="36" spans="1:9" x14ac:dyDescent="0.3">
      <c r="D36" s="26"/>
      <c r="E36" s="97"/>
      <c r="F36" s="26"/>
    </row>
    <row r="37" spans="1:9" x14ac:dyDescent="0.3">
      <c r="A37" s="1"/>
      <c r="D37" s="26"/>
      <c r="E37" s="97"/>
      <c r="F37" s="26"/>
    </row>
    <row r="38" spans="1:9" x14ac:dyDescent="0.3">
      <c r="D38" s="26"/>
      <c r="E38" s="97"/>
      <c r="F38" s="26"/>
    </row>
    <row r="39" spans="1:9" x14ac:dyDescent="0.3">
      <c r="D39" s="26"/>
      <c r="E39" s="97"/>
      <c r="F39" s="26"/>
    </row>
    <row r="40" spans="1:9" x14ac:dyDescent="0.3">
      <c r="A40" s="60" t="s">
        <v>106</v>
      </c>
      <c r="D40" s="26"/>
      <c r="E40" s="97"/>
      <c r="F40" s="26"/>
    </row>
    <row r="41" spans="1:9" x14ac:dyDescent="0.3">
      <c r="D41" s="26"/>
      <c r="E41" s="98"/>
      <c r="F41" s="98"/>
      <c r="G41"/>
      <c r="H41"/>
      <c r="I41"/>
    </row>
    <row r="42" spans="1:9" x14ac:dyDescent="0.3">
      <c r="D42" s="99"/>
      <c r="E42" s="98"/>
      <c r="F42" s="98"/>
      <c r="G42"/>
      <c r="H42"/>
      <c r="I42"/>
    </row>
    <row r="43" spans="1:9" x14ac:dyDescent="0.3">
      <c r="A43"/>
      <c r="B43" s="60" t="s">
        <v>268</v>
      </c>
      <c r="D43" s="99"/>
      <c r="E43" s="98"/>
      <c r="F43" s="98"/>
      <c r="G43"/>
      <c r="H43"/>
      <c r="I43"/>
    </row>
    <row r="44" spans="1:9" x14ac:dyDescent="0.3">
      <c r="A44"/>
      <c r="B44" s="2" t="s">
        <v>267</v>
      </c>
      <c r="D44" s="99"/>
      <c r="E44" s="98"/>
      <c r="F44" s="98"/>
      <c r="G44"/>
      <c r="H44"/>
      <c r="I44"/>
    </row>
    <row r="45" spans="1:9" customFormat="1" ht="12.75" x14ac:dyDescent="0.2">
      <c r="B45" s="56" t="s">
        <v>138</v>
      </c>
      <c r="D45" s="98"/>
      <c r="E45" s="98"/>
      <c r="F45" s="98"/>
    </row>
    <row r="46" spans="1:9" x14ac:dyDescent="0.3">
      <c r="D46" s="26"/>
      <c r="E46" s="97"/>
      <c r="F46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K10" sqref="K10"/>
    </sheetView>
  </sheetViews>
  <sheetFormatPr defaultRowHeight="15" x14ac:dyDescent="0.3"/>
  <cols>
    <col min="1" max="1" width="12" style="174" customWidth="1"/>
    <col min="2" max="2" width="13.28515625" style="174" customWidth="1"/>
    <col min="3" max="3" width="21.42578125" style="174" customWidth="1"/>
    <col min="4" max="4" width="17.85546875" style="174" customWidth="1"/>
    <col min="5" max="5" width="12.7109375" style="174" customWidth="1"/>
    <col min="6" max="6" width="36.85546875" style="174" customWidth="1"/>
    <col min="7" max="7" width="22.28515625" style="174" customWidth="1"/>
    <col min="8" max="8" width="0.5703125" style="174" customWidth="1"/>
    <col min="9" max="16384" width="9.140625" style="174"/>
  </cols>
  <sheetData>
    <row r="1" spans="1:8" x14ac:dyDescent="0.3">
      <c r="A1" s="65" t="s">
        <v>367</v>
      </c>
      <c r="B1" s="67"/>
      <c r="C1" s="67"/>
      <c r="D1" s="67"/>
      <c r="E1" s="67"/>
      <c r="F1" s="67"/>
      <c r="G1" s="153" t="s">
        <v>108</v>
      </c>
      <c r="H1" s="154"/>
    </row>
    <row r="2" spans="1:8" x14ac:dyDescent="0.3">
      <c r="A2" s="67" t="s">
        <v>139</v>
      </c>
      <c r="B2" s="67"/>
      <c r="C2" s="67"/>
      <c r="D2" s="67"/>
      <c r="E2" s="67"/>
      <c r="F2" s="67"/>
      <c r="G2" s="155" t="s">
        <v>950</v>
      </c>
      <c r="H2" s="154"/>
    </row>
    <row r="3" spans="1:8" x14ac:dyDescent="0.3">
      <c r="A3" s="67"/>
      <c r="B3" s="67"/>
      <c r="C3" s="67"/>
      <c r="D3" s="67"/>
      <c r="E3" s="67"/>
      <c r="F3" s="67"/>
      <c r="G3" s="91"/>
      <c r="H3" s="154"/>
    </row>
    <row r="4" spans="1:8" x14ac:dyDescent="0.3">
      <c r="A4" s="68" t="str">
        <f>'[2]ფორმა N2'!A4</f>
        <v>ანგარიშვალდებული პირის დასახელება:</v>
      </c>
      <c r="B4" s="67"/>
      <c r="C4" s="67"/>
      <c r="D4" s="67"/>
      <c r="E4" s="67"/>
      <c r="F4" s="67"/>
      <c r="G4" s="67"/>
      <c r="H4" s="93"/>
    </row>
    <row r="5" spans="1:8" x14ac:dyDescent="0.3">
      <c r="A5" s="212"/>
      <c r="B5" s="212"/>
      <c r="C5" s="212" t="s">
        <v>547</v>
      </c>
      <c r="D5" s="212"/>
      <c r="E5" s="212"/>
      <c r="F5" s="212"/>
      <c r="G5" s="212"/>
      <c r="H5" s="93"/>
    </row>
    <row r="6" spans="1:8" x14ac:dyDescent="0.3">
      <c r="A6" s="68"/>
      <c r="B6" s="67"/>
      <c r="C6" s="67"/>
      <c r="D6" s="67"/>
      <c r="E6" s="67"/>
      <c r="F6" s="67"/>
      <c r="G6" s="67"/>
      <c r="H6" s="93"/>
    </row>
    <row r="7" spans="1:8" x14ac:dyDescent="0.3">
      <c r="A7" s="67"/>
      <c r="B7" s="67"/>
      <c r="C7" s="67"/>
      <c r="D7" s="67"/>
      <c r="E7" s="67"/>
      <c r="F7" s="67"/>
      <c r="G7" s="67"/>
      <c r="H7" s="94"/>
    </row>
    <row r="8" spans="1:8" ht="45.75" customHeight="1" x14ac:dyDescent="0.3">
      <c r="A8" s="156" t="s">
        <v>310</v>
      </c>
      <c r="B8" s="156" t="s">
        <v>140</v>
      </c>
      <c r="C8" s="157" t="s">
        <v>365</v>
      </c>
      <c r="D8" s="157" t="s">
        <v>366</v>
      </c>
      <c r="E8" s="157" t="s">
        <v>272</v>
      </c>
      <c r="F8" s="156" t="s">
        <v>317</v>
      </c>
      <c r="G8" s="157" t="s">
        <v>311</v>
      </c>
      <c r="H8" s="94"/>
    </row>
    <row r="9" spans="1:8" x14ac:dyDescent="0.3">
      <c r="A9" s="158" t="s">
        <v>312</v>
      </c>
      <c r="B9" s="159"/>
      <c r="C9" s="160"/>
      <c r="D9" s="161"/>
      <c r="E9" s="161"/>
      <c r="F9" s="161"/>
      <c r="G9" s="162">
        <v>254</v>
      </c>
      <c r="H9" s="94"/>
    </row>
    <row r="10" spans="1:8" ht="15.75" x14ac:dyDescent="0.3">
      <c r="A10" s="159">
        <v>1</v>
      </c>
      <c r="B10" s="142">
        <v>42415</v>
      </c>
      <c r="C10" s="159">
        <v>43850</v>
      </c>
      <c r="D10" s="445"/>
      <c r="E10" s="164"/>
      <c r="F10" s="164" t="s">
        <v>951</v>
      </c>
      <c r="G10" s="446">
        <f>IF(ISBLANK(B10),"",G9+C10-D10)</f>
        <v>44104</v>
      </c>
      <c r="H10" s="94"/>
    </row>
    <row r="11" spans="1:8" ht="15.75" x14ac:dyDescent="0.3">
      <c r="A11" s="159">
        <v>2</v>
      </c>
      <c r="B11" s="142">
        <v>42415</v>
      </c>
      <c r="C11" s="159"/>
      <c r="D11" s="445">
        <v>43850</v>
      </c>
      <c r="E11" s="164"/>
      <c r="F11" s="164" t="s">
        <v>952</v>
      </c>
      <c r="G11" s="446">
        <f t="shared" ref="G11:G38" si="0">IF(ISBLANK(B11),"",G10+C11-D11)</f>
        <v>254</v>
      </c>
      <c r="H11" s="94"/>
    </row>
    <row r="12" spans="1:8" ht="15.75" x14ac:dyDescent="0.3">
      <c r="A12" s="159">
        <v>3</v>
      </c>
      <c r="B12" s="142">
        <v>42481</v>
      </c>
      <c r="C12" s="159">
        <v>13500</v>
      </c>
      <c r="D12" s="445"/>
      <c r="E12" s="164"/>
      <c r="F12" s="164" t="s">
        <v>951</v>
      </c>
      <c r="G12" s="446">
        <f t="shared" si="0"/>
        <v>13754</v>
      </c>
      <c r="H12" s="94"/>
    </row>
    <row r="13" spans="1:8" ht="15.75" x14ac:dyDescent="0.3">
      <c r="A13" s="159">
        <v>4</v>
      </c>
      <c r="B13" s="142">
        <v>42481</v>
      </c>
      <c r="C13" s="159"/>
      <c r="D13" s="445">
        <v>13500</v>
      </c>
      <c r="E13" s="164"/>
      <c r="F13" s="164" t="s">
        <v>953</v>
      </c>
      <c r="G13" s="446">
        <f t="shared" si="0"/>
        <v>254</v>
      </c>
      <c r="H13" s="94"/>
    </row>
    <row r="14" spans="1:8" ht="15.75" x14ac:dyDescent="0.3">
      <c r="A14" s="159">
        <v>5</v>
      </c>
      <c r="B14" s="142">
        <v>42522</v>
      </c>
      <c r="C14" s="159">
        <v>2000</v>
      </c>
      <c r="D14" s="445"/>
      <c r="E14" s="164"/>
      <c r="F14" s="164" t="s">
        <v>951</v>
      </c>
      <c r="G14" s="446">
        <f t="shared" si="0"/>
        <v>2254</v>
      </c>
      <c r="H14" s="94"/>
    </row>
    <row r="15" spans="1:8" ht="15.75" x14ac:dyDescent="0.3">
      <c r="A15" s="159">
        <v>6</v>
      </c>
      <c r="B15" s="142">
        <v>42522</v>
      </c>
      <c r="C15" s="159"/>
      <c r="D15" s="445">
        <v>2000</v>
      </c>
      <c r="E15" s="164"/>
      <c r="F15" s="164" t="s">
        <v>954</v>
      </c>
      <c r="G15" s="446">
        <f t="shared" si="0"/>
        <v>254</v>
      </c>
      <c r="H15" s="94"/>
    </row>
    <row r="16" spans="1:8" ht="15.75" x14ac:dyDescent="0.3">
      <c r="A16" s="159">
        <v>7</v>
      </c>
      <c r="B16" s="142">
        <v>42528</v>
      </c>
      <c r="C16" s="159">
        <v>10000</v>
      </c>
      <c r="D16" s="445"/>
      <c r="E16" s="164"/>
      <c r="F16" s="164" t="s">
        <v>951</v>
      </c>
      <c r="G16" s="446">
        <f t="shared" si="0"/>
        <v>10254</v>
      </c>
      <c r="H16" s="94"/>
    </row>
    <row r="17" spans="1:8" ht="15.75" x14ac:dyDescent="0.3">
      <c r="A17" s="159">
        <v>8</v>
      </c>
      <c r="B17" s="142">
        <v>42528</v>
      </c>
      <c r="C17" s="159"/>
      <c r="D17" s="445">
        <v>10000</v>
      </c>
      <c r="E17" s="164"/>
      <c r="F17" s="164" t="s">
        <v>952</v>
      </c>
      <c r="G17" s="446">
        <f t="shared" si="0"/>
        <v>254</v>
      </c>
      <c r="H17" s="94"/>
    </row>
    <row r="18" spans="1:8" ht="15.75" x14ac:dyDescent="0.3">
      <c r="A18" s="159">
        <v>9</v>
      </c>
      <c r="B18" s="142">
        <v>42534</v>
      </c>
      <c r="C18" s="159">
        <v>3000</v>
      </c>
      <c r="D18" s="445"/>
      <c r="E18" s="164"/>
      <c r="F18" s="164" t="s">
        <v>951</v>
      </c>
      <c r="G18" s="446">
        <f t="shared" si="0"/>
        <v>3254</v>
      </c>
      <c r="H18" s="94"/>
    </row>
    <row r="19" spans="1:8" ht="15.75" x14ac:dyDescent="0.3">
      <c r="A19" s="159">
        <v>10</v>
      </c>
      <c r="B19" s="142">
        <v>42534</v>
      </c>
      <c r="C19" s="159"/>
      <c r="D19" s="445">
        <v>3000</v>
      </c>
      <c r="E19" s="164"/>
      <c r="F19" s="164" t="s">
        <v>952</v>
      </c>
      <c r="G19" s="446">
        <f t="shared" si="0"/>
        <v>254</v>
      </c>
      <c r="H19" s="94"/>
    </row>
    <row r="20" spans="1:8" ht="15.75" x14ac:dyDescent="0.3">
      <c r="A20" s="159">
        <v>11</v>
      </c>
      <c r="B20" s="142">
        <v>42564</v>
      </c>
      <c r="C20" s="159">
        <v>54900</v>
      </c>
      <c r="D20" s="445"/>
      <c r="E20" s="164"/>
      <c r="F20" s="164" t="s">
        <v>951</v>
      </c>
      <c r="G20" s="446">
        <f t="shared" si="0"/>
        <v>55154</v>
      </c>
      <c r="H20" s="94"/>
    </row>
    <row r="21" spans="1:8" ht="15.75" x14ac:dyDescent="0.3">
      <c r="A21" s="159">
        <v>12</v>
      </c>
      <c r="B21" s="142">
        <v>42564</v>
      </c>
      <c r="C21" s="159"/>
      <c r="D21" s="445">
        <v>54900</v>
      </c>
      <c r="E21" s="164"/>
      <c r="F21" s="164" t="s">
        <v>952</v>
      </c>
      <c r="G21" s="446">
        <f t="shared" si="0"/>
        <v>254</v>
      </c>
      <c r="H21" s="94"/>
    </row>
    <row r="22" spans="1:8" ht="15.75" x14ac:dyDescent="0.3">
      <c r="A22" s="159">
        <v>13</v>
      </c>
      <c r="B22" s="142">
        <v>42576</v>
      </c>
      <c r="C22" s="159">
        <v>300</v>
      </c>
      <c r="D22" s="445"/>
      <c r="E22" s="164"/>
      <c r="F22" s="164" t="s">
        <v>951</v>
      </c>
      <c r="G22" s="446">
        <f t="shared" si="0"/>
        <v>554</v>
      </c>
      <c r="H22" s="94"/>
    </row>
    <row r="23" spans="1:8" ht="15.75" x14ac:dyDescent="0.3">
      <c r="A23" s="159">
        <v>14</v>
      </c>
      <c r="B23" s="142">
        <v>42576</v>
      </c>
      <c r="C23" s="159"/>
      <c r="D23" s="445">
        <v>300</v>
      </c>
      <c r="E23" s="164"/>
      <c r="F23" s="164" t="s">
        <v>954</v>
      </c>
      <c r="G23" s="446">
        <f t="shared" si="0"/>
        <v>254</v>
      </c>
      <c r="H23" s="94"/>
    </row>
    <row r="24" spans="1:8" ht="15.75" x14ac:dyDescent="0.3">
      <c r="A24" s="159">
        <v>15</v>
      </c>
      <c r="B24" s="142">
        <v>42607</v>
      </c>
      <c r="C24" s="159">
        <v>1000</v>
      </c>
      <c r="D24" s="445"/>
      <c r="E24" s="164"/>
      <c r="F24" s="164" t="s">
        <v>951</v>
      </c>
      <c r="G24" s="446">
        <f t="shared" si="0"/>
        <v>1254</v>
      </c>
      <c r="H24" s="94"/>
    </row>
    <row r="25" spans="1:8" ht="15.75" x14ac:dyDescent="0.3">
      <c r="A25" s="159">
        <v>16</v>
      </c>
      <c r="B25" s="142">
        <v>42607</v>
      </c>
      <c r="C25" s="159"/>
      <c r="D25" s="445">
        <v>1000</v>
      </c>
      <c r="E25" s="164"/>
      <c r="F25" s="164" t="s">
        <v>954</v>
      </c>
      <c r="G25" s="446">
        <f t="shared" si="0"/>
        <v>254</v>
      </c>
      <c r="H25" s="94"/>
    </row>
    <row r="26" spans="1:8" ht="15.75" x14ac:dyDescent="0.3">
      <c r="A26" s="159">
        <v>17</v>
      </c>
      <c r="B26" s="142">
        <v>42612</v>
      </c>
      <c r="C26" s="159"/>
      <c r="D26" s="445">
        <v>254</v>
      </c>
      <c r="E26" s="164"/>
      <c r="F26" s="164" t="s">
        <v>954</v>
      </c>
      <c r="G26" s="446">
        <f t="shared" si="0"/>
        <v>0</v>
      </c>
      <c r="H26" s="94"/>
    </row>
    <row r="27" spans="1:8" ht="15.75" x14ac:dyDescent="0.3">
      <c r="A27" s="159">
        <v>18</v>
      </c>
      <c r="B27" s="142"/>
      <c r="C27" s="163"/>
      <c r="D27" s="164"/>
      <c r="E27" s="164"/>
      <c r="F27" s="164"/>
      <c r="G27" s="165" t="str">
        <f t="shared" si="0"/>
        <v/>
      </c>
      <c r="H27" s="94"/>
    </row>
    <row r="28" spans="1:8" ht="15.75" x14ac:dyDescent="0.3">
      <c r="A28" s="159">
        <v>19</v>
      </c>
      <c r="B28" s="142"/>
      <c r="C28" s="163"/>
      <c r="D28" s="164"/>
      <c r="E28" s="164"/>
      <c r="F28" s="164"/>
      <c r="G28" s="165" t="str">
        <f t="shared" si="0"/>
        <v/>
      </c>
      <c r="H28" s="94"/>
    </row>
    <row r="29" spans="1:8" ht="15.75" x14ac:dyDescent="0.3">
      <c r="A29" s="159">
        <v>20</v>
      </c>
      <c r="B29" s="142"/>
      <c r="C29" s="163"/>
      <c r="D29" s="164"/>
      <c r="E29" s="164"/>
      <c r="F29" s="164"/>
      <c r="G29" s="165" t="str">
        <f t="shared" si="0"/>
        <v/>
      </c>
      <c r="H29" s="94"/>
    </row>
    <row r="30" spans="1:8" ht="15.75" x14ac:dyDescent="0.3">
      <c r="A30" s="159">
        <v>21</v>
      </c>
      <c r="B30" s="142"/>
      <c r="C30" s="166"/>
      <c r="D30" s="167"/>
      <c r="E30" s="167"/>
      <c r="F30" s="167"/>
      <c r="G30" s="165" t="str">
        <f t="shared" si="0"/>
        <v/>
      </c>
      <c r="H30" s="94"/>
    </row>
    <row r="31" spans="1:8" ht="15.75" x14ac:dyDescent="0.3">
      <c r="A31" s="159">
        <v>22</v>
      </c>
      <c r="B31" s="142"/>
      <c r="C31" s="166"/>
      <c r="D31" s="167"/>
      <c r="E31" s="167"/>
      <c r="F31" s="167"/>
      <c r="G31" s="165" t="str">
        <f t="shared" si="0"/>
        <v/>
      </c>
      <c r="H31" s="94"/>
    </row>
    <row r="32" spans="1:8" ht="15.75" x14ac:dyDescent="0.3">
      <c r="A32" s="159">
        <v>23</v>
      </c>
      <c r="B32" s="142"/>
      <c r="C32" s="166"/>
      <c r="D32" s="167"/>
      <c r="E32" s="167"/>
      <c r="F32" s="167"/>
      <c r="G32" s="165" t="str">
        <f t="shared" si="0"/>
        <v/>
      </c>
      <c r="H32" s="94"/>
    </row>
    <row r="33" spans="1:10" ht="15.75" x14ac:dyDescent="0.3">
      <c r="A33" s="159">
        <v>24</v>
      </c>
      <c r="B33" s="142"/>
      <c r="C33" s="166"/>
      <c r="D33" s="167"/>
      <c r="E33" s="167"/>
      <c r="F33" s="167"/>
      <c r="G33" s="165" t="str">
        <f t="shared" si="0"/>
        <v/>
      </c>
      <c r="H33" s="94"/>
    </row>
    <row r="34" spans="1:10" ht="15.75" x14ac:dyDescent="0.3">
      <c r="A34" s="159">
        <v>25</v>
      </c>
      <c r="B34" s="142"/>
      <c r="C34" s="166"/>
      <c r="D34" s="167"/>
      <c r="E34" s="167"/>
      <c r="F34" s="167"/>
      <c r="G34" s="165" t="str">
        <f t="shared" si="0"/>
        <v/>
      </c>
      <c r="H34" s="94"/>
    </row>
    <row r="35" spans="1:10" ht="15.75" x14ac:dyDescent="0.3">
      <c r="A35" s="159">
        <v>26</v>
      </c>
      <c r="B35" s="142"/>
      <c r="C35" s="166"/>
      <c r="D35" s="167"/>
      <c r="E35" s="167"/>
      <c r="F35" s="167"/>
      <c r="G35" s="165" t="str">
        <f t="shared" si="0"/>
        <v/>
      </c>
      <c r="H35" s="94"/>
    </row>
    <row r="36" spans="1:10" ht="15.75" x14ac:dyDescent="0.3">
      <c r="A36" s="159">
        <v>27</v>
      </c>
      <c r="B36" s="142"/>
      <c r="C36" s="166"/>
      <c r="D36" s="167"/>
      <c r="E36" s="167"/>
      <c r="F36" s="167"/>
      <c r="G36" s="165" t="str">
        <f t="shared" si="0"/>
        <v/>
      </c>
      <c r="H36" s="94"/>
    </row>
    <row r="37" spans="1:10" ht="15.75" x14ac:dyDescent="0.3">
      <c r="A37" s="159">
        <v>28</v>
      </c>
      <c r="B37" s="142"/>
      <c r="C37" s="166"/>
      <c r="D37" s="167"/>
      <c r="E37" s="167"/>
      <c r="F37" s="167"/>
      <c r="G37" s="165" t="str">
        <f t="shared" si="0"/>
        <v/>
      </c>
      <c r="H37" s="94"/>
    </row>
    <row r="38" spans="1:10" ht="15.75" x14ac:dyDescent="0.3">
      <c r="A38" s="159">
        <v>29</v>
      </c>
      <c r="B38" s="142"/>
      <c r="C38" s="166"/>
      <c r="D38" s="167"/>
      <c r="E38" s="167"/>
      <c r="F38" s="167"/>
      <c r="G38" s="165" t="str">
        <f t="shared" si="0"/>
        <v/>
      </c>
      <c r="H38" s="94"/>
    </row>
    <row r="39" spans="1:10" ht="15.75" x14ac:dyDescent="0.3">
      <c r="A39" s="159" t="s">
        <v>275</v>
      </c>
      <c r="B39" s="142"/>
      <c r="C39" s="166"/>
      <c r="D39" s="167"/>
      <c r="E39" s="167"/>
      <c r="F39" s="167"/>
      <c r="G39" s="165" t="str">
        <f>IF(ISBLANK(B39),"",#REF!+C39-D39)</f>
        <v/>
      </c>
      <c r="H39" s="94"/>
    </row>
    <row r="40" spans="1:10" x14ac:dyDescent="0.3">
      <c r="A40" s="168" t="s">
        <v>313</v>
      </c>
      <c r="B40" s="169"/>
      <c r="C40" s="170"/>
      <c r="D40" s="171"/>
      <c r="E40" s="171"/>
      <c r="F40" s="172"/>
      <c r="G40" s="173" t="str">
        <f>G39</f>
        <v/>
      </c>
      <c r="H40" s="94"/>
    </row>
    <row r="44" spans="1:10" x14ac:dyDescent="0.3">
      <c r="B44" s="176" t="s">
        <v>106</v>
      </c>
      <c r="F44" s="177"/>
    </row>
    <row r="45" spans="1:10" x14ac:dyDescent="0.3">
      <c r="F45" s="175"/>
      <c r="G45" s="175"/>
      <c r="H45" s="175"/>
      <c r="I45" s="175"/>
      <c r="J45" s="175"/>
    </row>
    <row r="46" spans="1:10" x14ac:dyDescent="0.3">
      <c r="C46" s="178"/>
      <c r="F46" s="178"/>
      <c r="G46" s="179"/>
      <c r="H46" s="175"/>
      <c r="I46" s="175"/>
      <c r="J46" s="175"/>
    </row>
    <row r="47" spans="1:10" x14ac:dyDescent="0.3">
      <c r="A47" s="175"/>
      <c r="C47" s="180" t="s">
        <v>265</v>
      </c>
      <c r="F47" s="181" t="s">
        <v>270</v>
      </c>
      <c r="G47" s="179"/>
      <c r="H47" s="175"/>
      <c r="I47" s="175"/>
      <c r="J47" s="175"/>
    </row>
    <row r="48" spans="1:10" x14ac:dyDescent="0.3">
      <c r="A48" s="175"/>
      <c r="C48" s="182" t="s">
        <v>138</v>
      </c>
      <c r="F48" s="174" t="s">
        <v>266</v>
      </c>
      <c r="G48" s="175"/>
      <c r="H48" s="175"/>
      <c r="I48" s="175"/>
      <c r="J48" s="175"/>
    </row>
    <row r="49" spans="2:2" s="175" customFormat="1" x14ac:dyDescent="0.3">
      <c r="B49" s="174"/>
    </row>
    <row r="50" spans="2:2" s="175" customFormat="1" ht="12.75" x14ac:dyDescent="0.2"/>
    <row r="51" spans="2:2" s="175" customFormat="1" ht="12.75" x14ac:dyDescent="0.2"/>
    <row r="52" spans="2:2" s="175" customFormat="1" ht="12.75" x14ac:dyDescent="0.2"/>
    <row r="53" spans="2:2" s="175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Q21" sqref="Q21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22" t="s">
        <v>301</v>
      </c>
      <c r="B1" s="123"/>
      <c r="C1" s="123"/>
      <c r="D1" s="123"/>
      <c r="E1" s="123"/>
      <c r="F1" s="69"/>
      <c r="G1" s="69"/>
      <c r="H1" s="69"/>
      <c r="I1" s="483" t="s">
        <v>108</v>
      </c>
      <c r="J1" s="483"/>
      <c r="K1" s="129"/>
    </row>
    <row r="2" spans="1:12" s="22" customFormat="1" ht="15" x14ac:dyDescent="0.3">
      <c r="A2" s="94" t="s">
        <v>139</v>
      </c>
      <c r="B2" s="123"/>
      <c r="C2" s="123"/>
      <c r="D2" s="123"/>
      <c r="E2" s="123"/>
      <c r="F2" s="124"/>
      <c r="G2" s="125"/>
      <c r="H2" s="125"/>
      <c r="I2" s="469" t="s">
        <v>549</v>
      </c>
      <c r="J2" s="470"/>
      <c r="K2" s="129"/>
    </row>
    <row r="3" spans="1:12" s="22" customFormat="1" ht="15" x14ac:dyDescent="0.2">
      <c r="A3" s="123"/>
      <c r="B3" s="123"/>
      <c r="C3" s="123"/>
      <c r="D3" s="123"/>
      <c r="E3" s="123"/>
      <c r="F3" s="124"/>
      <c r="G3" s="125"/>
      <c r="H3" s="125"/>
      <c r="I3" s="126"/>
      <c r="J3" s="66"/>
      <c r="K3" s="129"/>
    </row>
    <row r="4" spans="1:12" s="2" customFormat="1" ht="15" x14ac:dyDescent="0.3">
      <c r="A4" s="67" t="str">
        <f>'ფორმა N2'!A4</f>
        <v>ანგარიშვალდებული პირის დასახელება:</v>
      </c>
      <c r="B4" s="67"/>
      <c r="C4" s="67"/>
      <c r="D4" s="67"/>
      <c r="E4" s="67"/>
      <c r="F4" s="68"/>
      <c r="G4" s="68"/>
      <c r="H4" s="68"/>
      <c r="I4" s="111"/>
      <c r="J4" s="67"/>
      <c r="K4" s="94"/>
      <c r="L4" s="22"/>
    </row>
    <row r="5" spans="1:12" s="2" customFormat="1" ht="15" x14ac:dyDescent="0.3">
      <c r="A5" s="105"/>
      <c r="B5" s="106" t="s">
        <v>547</v>
      </c>
      <c r="C5" s="106"/>
      <c r="D5" s="106"/>
      <c r="E5" s="106"/>
      <c r="F5" s="48"/>
      <c r="G5" s="48"/>
      <c r="H5" s="48"/>
      <c r="I5" s="117"/>
      <c r="J5" s="48"/>
      <c r="K5" s="94"/>
    </row>
    <row r="6" spans="1:12" s="22" customFormat="1" ht="13.5" x14ac:dyDescent="0.2">
      <c r="A6" s="127"/>
      <c r="B6" s="128"/>
      <c r="C6" s="128"/>
      <c r="D6" s="123"/>
      <c r="E6" s="123"/>
      <c r="F6" s="123"/>
      <c r="G6" s="123"/>
      <c r="H6" s="123"/>
      <c r="I6" s="123"/>
      <c r="J6" s="123"/>
      <c r="K6" s="129"/>
    </row>
    <row r="7" spans="1:12" ht="45" x14ac:dyDescent="0.2">
      <c r="A7" s="118"/>
      <c r="B7" s="485" t="s">
        <v>217</v>
      </c>
      <c r="C7" s="485"/>
      <c r="D7" s="485" t="s">
        <v>289</v>
      </c>
      <c r="E7" s="485"/>
      <c r="F7" s="485" t="s">
        <v>290</v>
      </c>
      <c r="G7" s="485"/>
      <c r="H7" s="141" t="s">
        <v>276</v>
      </c>
      <c r="I7" s="485" t="s">
        <v>220</v>
      </c>
      <c r="J7" s="485"/>
      <c r="K7" s="130"/>
    </row>
    <row r="8" spans="1:12" ht="15" x14ac:dyDescent="0.2">
      <c r="A8" s="119" t="s">
        <v>114</v>
      </c>
      <c r="B8" s="120" t="s">
        <v>219</v>
      </c>
      <c r="C8" s="121" t="s">
        <v>218</v>
      </c>
      <c r="D8" s="120" t="s">
        <v>219</v>
      </c>
      <c r="E8" s="121" t="s">
        <v>218</v>
      </c>
      <c r="F8" s="120" t="s">
        <v>219</v>
      </c>
      <c r="G8" s="121" t="s">
        <v>218</v>
      </c>
      <c r="H8" s="121" t="s">
        <v>218</v>
      </c>
      <c r="I8" s="120" t="s">
        <v>219</v>
      </c>
      <c r="J8" s="121" t="s">
        <v>218</v>
      </c>
      <c r="K8" s="130"/>
    </row>
    <row r="9" spans="1:12" ht="15" x14ac:dyDescent="0.2">
      <c r="A9" s="49" t="s">
        <v>115</v>
      </c>
      <c r="B9" s="73">
        <f>SUM(B10,B14,B17)</f>
        <v>0</v>
      </c>
      <c r="C9" s="73">
        <f>SUM(C10,C14,C17)</f>
        <v>44955</v>
      </c>
      <c r="D9" s="73">
        <f t="shared" ref="D9:J9" si="0">SUM(D10,D14,D17)</f>
        <v>0</v>
      </c>
      <c r="E9" s="73">
        <f>SUM(E10,E14,E17)</f>
        <v>0</v>
      </c>
      <c r="F9" s="73">
        <f t="shared" si="0"/>
        <v>0</v>
      </c>
      <c r="G9" s="73">
        <f>SUM(G10,G14,G17)</f>
        <v>0</v>
      </c>
      <c r="H9" s="73">
        <f>SUM(H10,H14,H17)</f>
        <v>0</v>
      </c>
      <c r="I9" s="73">
        <f>SUM(I10,I14,I17)</f>
        <v>0</v>
      </c>
      <c r="J9" s="73">
        <f t="shared" si="0"/>
        <v>44955</v>
      </c>
      <c r="K9" s="130"/>
    </row>
    <row r="10" spans="1:12" ht="15" x14ac:dyDescent="0.2">
      <c r="A10" s="50" t="s">
        <v>116</v>
      </c>
      <c r="B10" s="118">
        <f>SUM(B11:B13)</f>
        <v>0</v>
      </c>
      <c r="C10" s="118">
        <f>SUM(C11:C13)</f>
        <v>0</v>
      </c>
      <c r="D10" s="118">
        <f t="shared" ref="D10:J10" si="1">SUM(D11:D13)</f>
        <v>0</v>
      </c>
      <c r="E10" s="118">
        <f>SUM(E11:E13)</f>
        <v>0</v>
      </c>
      <c r="F10" s="118">
        <f t="shared" si="1"/>
        <v>0</v>
      </c>
      <c r="G10" s="118">
        <f>SUM(G11:G13)</f>
        <v>0</v>
      </c>
      <c r="H10" s="118">
        <f>SUM(H11:H13)</f>
        <v>0</v>
      </c>
      <c r="I10" s="118">
        <f>SUM(I11:I13)</f>
        <v>0</v>
      </c>
      <c r="J10" s="118">
        <f t="shared" si="1"/>
        <v>0</v>
      </c>
      <c r="K10" s="130"/>
    </row>
    <row r="11" spans="1:12" ht="15" x14ac:dyDescent="0.2">
      <c r="A11" s="50" t="s">
        <v>117</v>
      </c>
      <c r="B11" s="25"/>
      <c r="C11" s="25"/>
      <c r="D11" s="25"/>
      <c r="E11" s="25"/>
      <c r="F11" s="25"/>
      <c r="G11" s="25"/>
      <c r="H11" s="25"/>
      <c r="I11" s="25"/>
      <c r="J11" s="25"/>
      <c r="K11" s="130"/>
    </row>
    <row r="12" spans="1:12" ht="15" x14ac:dyDescent="0.2">
      <c r="A12" s="50" t="s">
        <v>118</v>
      </c>
      <c r="B12" s="25"/>
      <c r="C12" s="25"/>
      <c r="D12" s="25"/>
      <c r="E12" s="25"/>
      <c r="F12" s="25"/>
      <c r="G12" s="25"/>
      <c r="H12" s="25"/>
      <c r="I12" s="25"/>
      <c r="J12" s="25"/>
      <c r="K12" s="130"/>
    </row>
    <row r="13" spans="1:12" ht="15" x14ac:dyDescent="0.2">
      <c r="A13" s="50" t="s">
        <v>119</v>
      </c>
      <c r="B13" s="25"/>
      <c r="C13" s="25"/>
      <c r="D13" s="25"/>
      <c r="E13" s="25"/>
      <c r="F13" s="25"/>
      <c r="G13" s="25"/>
      <c r="H13" s="25"/>
      <c r="I13" s="25"/>
      <c r="J13" s="25"/>
      <c r="K13" s="130"/>
    </row>
    <row r="14" spans="1:12" ht="15" x14ac:dyDescent="0.2">
      <c r="A14" s="50" t="s">
        <v>120</v>
      </c>
      <c r="B14" s="118">
        <f>SUM(B15:B16)</f>
        <v>0</v>
      </c>
      <c r="C14" s="118">
        <f>SUM(C15:C16)</f>
        <v>44955</v>
      </c>
      <c r="D14" s="118">
        <f t="shared" ref="D14:J14" si="2">SUM(D15:D16)</f>
        <v>0</v>
      </c>
      <c r="E14" s="118">
        <f>SUM(E15:E16)</f>
        <v>0</v>
      </c>
      <c r="F14" s="118">
        <f t="shared" si="2"/>
        <v>0</v>
      </c>
      <c r="G14" s="118">
        <f>SUM(G15:G16)</f>
        <v>0</v>
      </c>
      <c r="H14" s="118">
        <f>SUM(H15:H16)</f>
        <v>0</v>
      </c>
      <c r="I14" s="118">
        <f>SUM(I15:I16)</f>
        <v>0</v>
      </c>
      <c r="J14" s="118">
        <f t="shared" si="2"/>
        <v>44955</v>
      </c>
      <c r="K14" s="130"/>
    </row>
    <row r="15" spans="1:12" ht="15" x14ac:dyDescent="0.2">
      <c r="A15" s="50" t="s">
        <v>121</v>
      </c>
      <c r="B15" s="25"/>
      <c r="C15" s="25"/>
      <c r="D15" s="25"/>
      <c r="E15" s="25"/>
      <c r="F15" s="25"/>
      <c r="G15" s="25"/>
      <c r="H15" s="25"/>
      <c r="I15" s="25"/>
      <c r="J15" s="25"/>
      <c r="K15" s="130"/>
    </row>
    <row r="16" spans="1:12" ht="15" x14ac:dyDescent="0.2">
      <c r="A16" s="50" t="s">
        <v>122</v>
      </c>
      <c r="B16" s="25"/>
      <c r="C16" s="25">
        <v>44955</v>
      </c>
      <c r="D16" s="25"/>
      <c r="E16" s="25"/>
      <c r="F16" s="25"/>
      <c r="G16" s="25"/>
      <c r="H16" s="25"/>
      <c r="I16" s="25"/>
      <c r="J16" s="25">
        <v>44955</v>
      </c>
      <c r="K16" s="130"/>
    </row>
    <row r="17" spans="1:11" ht="15" x14ac:dyDescent="0.2">
      <c r="A17" s="50" t="s">
        <v>123</v>
      </c>
      <c r="B17" s="118">
        <f>SUM(B18:B19,B22,B23)</f>
        <v>0</v>
      </c>
      <c r="C17" s="118">
        <f>SUM(C18:C19,C22,C23)</f>
        <v>0</v>
      </c>
      <c r="D17" s="118">
        <f t="shared" ref="D17:J17" si="3">SUM(D18:D19,D22,D23)</f>
        <v>0</v>
      </c>
      <c r="E17" s="118">
        <f>SUM(E18:E19,E22,E23)</f>
        <v>0</v>
      </c>
      <c r="F17" s="118">
        <f t="shared" si="3"/>
        <v>0</v>
      </c>
      <c r="G17" s="118">
        <f>SUM(G18:G19,G22,G23)</f>
        <v>0</v>
      </c>
      <c r="H17" s="118">
        <f>SUM(H18:H19,H22,H23)</f>
        <v>0</v>
      </c>
      <c r="I17" s="118">
        <f>SUM(I18:I19,I22,I23)</f>
        <v>0</v>
      </c>
      <c r="J17" s="118">
        <f t="shared" si="3"/>
        <v>0</v>
      </c>
      <c r="K17" s="130"/>
    </row>
    <row r="18" spans="1:11" ht="15" x14ac:dyDescent="0.2">
      <c r="A18" s="50" t="s">
        <v>124</v>
      </c>
      <c r="B18" s="25"/>
      <c r="C18" s="25"/>
      <c r="D18" s="25"/>
      <c r="E18" s="25"/>
      <c r="F18" s="25"/>
      <c r="G18" s="25"/>
      <c r="H18" s="25"/>
      <c r="I18" s="25"/>
      <c r="J18" s="25"/>
      <c r="K18" s="130"/>
    </row>
    <row r="19" spans="1:11" ht="15" x14ac:dyDescent="0.2">
      <c r="A19" s="50" t="s">
        <v>125</v>
      </c>
      <c r="B19" s="118">
        <f>SUM(B20:B21)</f>
        <v>0</v>
      </c>
      <c r="C19" s="118">
        <f>SUM(C20:C21)</f>
        <v>0</v>
      </c>
      <c r="D19" s="118">
        <f t="shared" ref="D19:J19" si="4">SUM(D20:D21)</f>
        <v>0</v>
      </c>
      <c r="E19" s="118">
        <f>SUM(E20:E21)</f>
        <v>0</v>
      </c>
      <c r="F19" s="118">
        <f t="shared" si="4"/>
        <v>0</v>
      </c>
      <c r="G19" s="118">
        <f>SUM(G20:G21)</f>
        <v>0</v>
      </c>
      <c r="H19" s="118">
        <f>SUM(H20:H21)</f>
        <v>0</v>
      </c>
      <c r="I19" s="118">
        <f>SUM(I20:I21)</f>
        <v>0</v>
      </c>
      <c r="J19" s="118">
        <f t="shared" si="4"/>
        <v>0</v>
      </c>
      <c r="K19" s="130"/>
    </row>
    <row r="20" spans="1:11" ht="15" x14ac:dyDescent="0.2">
      <c r="A20" s="50" t="s">
        <v>126</v>
      </c>
      <c r="B20" s="25"/>
      <c r="C20" s="25"/>
      <c r="D20" s="25"/>
      <c r="E20" s="25"/>
      <c r="F20" s="25"/>
      <c r="G20" s="25"/>
      <c r="H20" s="25"/>
      <c r="I20" s="25"/>
      <c r="J20" s="25"/>
      <c r="K20" s="130"/>
    </row>
    <row r="21" spans="1:11" ht="15" x14ac:dyDescent="0.2">
      <c r="A21" s="50" t="s">
        <v>127</v>
      </c>
      <c r="B21" s="25"/>
      <c r="C21" s="25"/>
      <c r="D21" s="25"/>
      <c r="E21" s="25"/>
      <c r="F21" s="25"/>
      <c r="G21" s="25"/>
      <c r="H21" s="25"/>
      <c r="I21" s="25"/>
      <c r="J21" s="25"/>
      <c r="K21" s="130"/>
    </row>
    <row r="22" spans="1:11" ht="15" x14ac:dyDescent="0.2">
      <c r="A22" s="50" t="s">
        <v>128</v>
      </c>
      <c r="B22" s="25"/>
      <c r="C22" s="25"/>
      <c r="D22" s="25"/>
      <c r="E22" s="25"/>
      <c r="F22" s="25"/>
      <c r="G22" s="25"/>
      <c r="H22" s="25"/>
      <c r="I22" s="25"/>
      <c r="J22" s="25"/>
      <c r="K22" s="130"/>
    </row>
    <row r="23" spans="1:11" ht="15" x14ac:dyDescent="0.2">
      <c r="A23" s="50" t="s">
        <v>129</v>
      </c>
      <c r="B23" s="25"/>
      <c r="C23" s="25"/>
      <c r="D23" s="25"/>
      <c r="E23" s="25"/>
      <c r="F23" s="25"/>
      <c r="G23" s="25"/>
      <c r="H23" s="25"/>
      <c r="I23" s="25"/>
      <c r="J23" s="25"/>
      <c r="K23" s="130"/>
    </row>
    <row r="24" spans="1:11" ht="15" x14ac:dyDescent="0.2">
      <c r="A24" s="49" t="s">
        <v>130</v>
      </c>
      <c r="B24" s="73">
        <f>SUM(B25:B31)</f>
        <v>0</v>
      </c>
      <c r="C24" s="73">
        <f t="shared" ref="C24:J24" si="5">SUM(C25:C31)</f>
        <v>0</v>
      </c>
      <c r="D24" s="73">
        <f t="shared" si="5"/>
        <v>0</v>
      </c>
      <c r="E24" s="73">
        <f t="shared" si="5"/>
        <v>0</v>
      </c>
      <c r="F24" s="73">
        <f t="shared" si="5"/>
        <v>0</v>
      </c>
      <c r="G24" s="73">
        <f t="shared" si="5"/>
        <v>0</v>
      </c>
      <c r="H24" s="73">
        <f t="shared" si="5"/>
        <v>0</v>
      </c>
      <c r="I24" s="73">
        <f t="shared" si="5"/>
        <v>0</v>
      </c>
      <c r="J24" s="73">
        <f t="shared" si="5"/>
        <v>0</v>
      </c>
      <c r="K24" s="130"/>
    </row>
    <row r="25" spans="1:11" ht="15" x14ac:dyDescent="0.2">
      <c r="A25" s="50" t="s">
        <v>255</v>
      </c>
      <c r="B25" s="25"/>
      <c r="C25" s="25"/>
      <c r="D25" s="25"/>
      <c r="E25" s="25"/>
      <c r="F25" s="25"/>
      <c r="G25" s="25"/>
      <c r="H25" s="25"/>
      <c r="I25" s="25"/>
      <c r="J25" s="25"/>
      <c r="K25" s="130"/>
    </row>
    <row r="26" spans="1:11" ht="15" x14ac:dyDescent="0.2">
      <c r="A26" s="50" t="s">
        <v>256</v>
      </c>
      <c r="B26" s="25"/>
      <c r="C26" s="25"/>
      <c r="D26" s="25"/>
      <c r="E26" s="25"/>
      <c r="F26" s="25"/>
      <c r="G26" s="25"/>
      <c r="H26" s="25"/>
      <c r="I26" s="25"/>
      <c r="J26" s="25"/>
      <c r="K26" s="130"/>
    </row>
    <row r="27" spans="1:11" ht="15" x14ac:dyDescent="0.2">
      <c r="A27" s="50" t="s">
        <v>257</v>
      </c>
      <c r="B27" s="25"/>
      <c r="C27" s="25"/>
      <c r="D27" s="25"/>
      <c r="E27" s="25"/>
      <c r="F27" s="25"/>
      <c r="G27" s="25"/>
      <c r="H27" s="25"/>
      <c r="I27" s="25"/>
      <c r="J27" s="25"/>
      <c r="K27" s="130"/>
    </row>
    <row r="28" spans="1:11" ht="15" x14ac:dyDescent="0.2">
      <c r="A28" s="50" t="s">
        <v>258</v>
      </c>
      <c r="B28" s="25"/>
      <c r="C28" s="25"/>
      <c r="D28" s="25"/>
      <c r="E28" s="25"/>
      <c r="F28" s="25"/>
      <c r="G28" s="25"/>
      <c r="H28" s="25"/>
      <c r="I28" s="25"/>
      <c r="J28" s="25"/>
      <c r="K28" s="130"/>
    </row>
    <row r="29" spans="1:11" ht="15" x14ac:dyDescent="0.2">
      <c r="A29" s="50" t="s">
        <v>259</v>
      </c>
      <c r="B29" s="25"/>
      <c r="C29" s="25"/>
      <c r="D29" s="25"/>
      <c r="E29" s="25"/>
      <c r="F29" s="25"/>
      <c r="G29" s="25"/>
      <c r="H29" s="25"/>
      <c r="I29" s="25"/>
      <c r="J29" s="25"/>
      <c r="K29" s="130"/>
    </row>
    <row r="30" spans="1:11" ht="15" x14ac:dyDescent="0.2">
      <c r="A30" s="50" t="s">
        <v>260</v>
      </c>
      <c r="B30" s="25"/>
      <c r="C30" s="25"/>
      <c r="D30" s="25"/>
      <c r="E30" s="25"/>
      <c r="F30" s="25"/>
      <c r="G30" s="25"/>
      <c r="H30" s="25"/>
      <c r="I30" s="25"/>
      <c r="J30" s="25"/>
      <c r="K30" s="130"/>
    </row>
    <row r="31" spans="1:11" ht="15" x14ac:dyDescent="0.2">
      <c r="A31" s="50" t="s">
        <v>261</v>
      </c>
      <c r="B31" s="25"/>
      <c r="C31" s="25"/>
      <c r="D31" s="25"/>
      <c r="E31" s="25"/>
      <c r="F31" s="25"/>
      <c r="G31" s="25"/>
      <c r="H31" s="25"/>
      <c r="I31" s="25"/>
      <c r="J31" s="25"/>
      <c r="K31" s="130"/>
    </row>
    <row r="32" spans="1:11" ht="15" x14ac:dyDescent="0.2">
      <c r="A32" s="49" t="s">
        <v>131</v>
      </c>
      <c r="B32" s="73">
        <f>SUM(B33:B35)</f>
        <v>0</v>
      </c>
      <c r="C32" s="73">
        <f>SUM(C33:C35)</f>
        <v>0</v>
      </c>
      <c r="D32" s="73">
        <f t="shared" ref="D32:J32" si="6">SUM(D33:D35)</f>
        <v>0</v>
      </c>
      <c r="E32" s="73">
        <f>SUM(E33:E35)</f>
        <v>0</v>
      </c>
      <c r="F32" s="73">
        <f t="shared" si="6"/>
        <v>0</v>
      </c>
      <c r="G32" s="73">
        <f>SUM(G33:G35)</f>
        <v>0</v>
      </c>
      <c r="H32" s="73">
        <f>SUM(H33:H35)</f>
        <v>0</v>
      </c>
      <c r="I32" s="73">
        <f>SUM(I33:I35)</f>
        <v>0</v>
      </c>
      <c r="J32" s="73">
        <f t="shared" si="6"/>
        <v>0</v>
      </c>
      <c r="K32" s="130"/>
    </row>
    <row r="33" spans="1:11" ht="15" x14ac:dyDescent="0.2">
      <c r="A33" s="50" t="s">
        <v>262</v>
      </c>
      <c r="B33" s="25"/>
      <c r="C33" s="25"/>
      <c r="D33" s="25"/>
      <c r="E33" s="25"/>
      <c r="F33" s="25"/>
      <c r="G33" s="25"/>
      <c r="H33" s="25"/>
      <c r="I33" s="25"/>
      <c r="J33" s="25"/>
      <c r="K33" s="130"/>
    </row>
    <row r="34" spans="1:11" ht="15" x14ac:dyDescent="0.2">
      <c r="A34" s="50" t="s">
        <v>263</v>
      </c>
      <c r="B34" s="25"/>
      <c r="C34" s="25"/>
      <c r="D34" s="25"/>
      <c r="E34" s="25"/>
      <c r="F34" s="25"/>
      <c r="G34" s="25"/>
      <c r="H34" s="25"/>
      <c r="I34" s="25"/>
      <c r="J34" s="25"/>
      <c r="K34" s="130"/>
    </row>
    <row r="35" spans="1:11" ht="15" x14ac:dyDescent="0.2">
      <c r="A35" s="50" t="s">
        <v>264</v>
      </c>
      <c r="B35" s="25"/>
      <c r="C35" s="25"/>
      <c r="D35" s="25"/>
      <c r="E35" s="25"/>
      <c r="F35" s="25"/>
      <c r="G35" s="25"/>
      <c r="H35" s="25"/>
      <c r="I35" s="25"/>
      <c r="J35" s="25"/>
      <c r="K35" s="130"/>
    </row>
    <row r="36" spans="1:11" ht="15" x14ac:dyDescent="0.2">
      <c r="A36" s="49" t="s">
        <v>132</v>
      </c>
      <c r="B36" s="73">
        <f t="shared" ref="B36:J36" si="7">SUM(B37:B39,B42)</f>
        <v>0</v>
      </c>
      <c r="C36" s="73">
        <f t="shared" si="7"/>
        <v>0</v>
      </c>
      <c r="D36" s="73">
        <f t="shared" si="7"/>
        <v>0</v>
      </c>
      <c r="E36" s="73">
        <f t="shared" si="7"/>
        <v>0</v>
      </c>
      <c r="F36" s="73">
        <f t="shared" si="7"/>
        <v>0</v>
      </c>
      <c r="G36" s="73">
        <f t="shared" si="7"/>
        <v>0</v>
      </c>
      <c r="H36" s="73">
        <f t="shared" si="7"/>
        <v>0</v>
      </c>
      <c r="I36" s="73">
        <f t="shared" si="7"/>
        <v>0</v>
      </c>
      <c r="J36" s="73">
        <f t="shared" si="7"/>
        <v>0</v>
      </c>
      <c r="K36" s="130"/>
    </row>
    <row r="37" spans="1:11" ht="15" x14ac:dyDescent="0.2">
      <c r="A37" s="50" t="s">
        <v>133</v>
      </c>
      <c r="B37" s="25"/>
      <c r="C37" s="25"/>
      <c r="D37" s="25"/>
      <c r="E37" s="25"/>
      <c r="F37" s="25"/>
      <c r="G37" s="25"/>
      <c r="H37" s="25"/>
      <c r="I37" s="25"/>
      <c r="J37" s="25"/>
      <c r="K37" s="130"/>
    </row>
    <row r="38" spans="1:11" ht="15" x14ac:dyDescent="0.2">
      <c r="A38" s="50" t="s">
        <v>134</v>
      </c>
      <c r="B38" s="25"/>
      <c r="C38" s="25"/>
      <c r="D38" s="25"/>
      <c r="E38" s="25"/>
      <c r="F38" s="25"/>
      <c r="G38" s="25"/>
      <c r="H38" s="25"/>
      <c r="I38" s="25"/>
      <c r="J38" s="25"/>
      <c r="K38" s="130"/>
    </row>
    <row r="39" spans="1:11" ht="15" x14ac:dyDescent="0.2">
      <c r="A39" s="50" t="s">
        <v>135</v>
      </c>
      <c r="B39" s="118">
        <f t="shared" ref="B39:J39" si="8">SUM(B40:B41)</f>
        <v>0</v>
      </c>
      <c r="C39" s="118">
        <f t="shared" si="8"/>
        <v>0</v>
      </c>
      <c r="D39" s="118">
        <f t="shared" si="8"/>
        <v>0</v>
      </c>
      <c r="E39" s="118">
        <f t="shared" si="8"/>
        <v>0</v>
      </c>
      <c r="F39" s="118">
        <f t="shared" si="8"/>
        <v>0</v>
      </c>
      <c r="G39" s="118">
        <f t="shared" si="8"/>
        <v>0</v>
      </c>
      <c r="H39" s="118">
        <f t="shared" si="8"/>
        <v>0</v>
      </c>
      <c r="I39" s="118">
        <f t="shared" si="8"/>
        <v>0</v>
      </c>
      <c r="J39" s="118">
        <f t="shared" si="8"/>
        <v>0</v>
      </c>
      <c r="K39" s="130"/>
    </row>
    <row r="40" spans="1:11" ht="30" x14ac:dyDescent="0.2">
      <c r="A40" s="50" t="s">
        <v>435</v>
      </c>
      <c r="B40" s="25"/>
      <c r="C40" s="25"/>
      <c r="D40" s="25"/>
      <c r="E40" s="25"/>
      <c r="F40" s="25"/>
      <c r="G40" s="25"/>
      <c r="H40" s="25"/>
      <c r="I40" s="25"/>
      <c r="J40" s="25"/>
      <c r="K40" s="130"/>
    </row>
    <row r="41" spans="1:11" ht="15" x14ac:dyDescent="0.2">
      <c r="A41" s="50" t="s">
        <v>136</v>
      </c>
      <c r="B41" s="25"/>
      <c r="C41" s="25"/>
      <c r="D41" s="25"/>
      <c r="E41" s="25"/>
      <c r="F41" s="25"/>
      <c r="G41" s="25"/>
      <c r="H41" s="25"/>
      <c r="I41" s="25"/>
      <c r="J41" s="25"/>
      <c r="K41" s="130"/>
    </row>
    <row r="42" spans="1:11" ht="15" x14ac:dyDescent="0.2">
      <c r="A42" s="50" t="s">
        <v>137</v>
      </c>
      <c r="B42" s="25"/>
      <c r="C42" s="25"/>
      <c r="D42" s="25"/>
      <c r="E42" s="25"/>
      <c r="F42" s="25"/>
      <c r="G42" s="25"/>
      <c r="H42" s="25"/>
      <c r="I42" s="25"/>
      <c r="J42" s="25"/>
      <c r="K42" s="130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62" t="s">
        <v>106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1"/>
      <c r="C48" s="61"/>
      <c r="F48" s="61"/>
      <c r="G48" s="64"/>
      <c r="H48" s="61"/>
      <c r="I48"/>
      <c r="J48"/>
    </row>
    <row r="49" spans="1:10" s="2" customFormat="1" ht="15" x14ac:dyDescent="0.3">
      <c r="B49" s="60" t="s">
        <v>265</v>
      </c>
      <c r="F49" s="12" t="s">
        <v>270</v>
      </c>
      <c r="G49" s="63"/>
      <c r="I49"/>
      <c r="J49"/>
    </row>
    <row r="50" spans="1:10" s="2" customFormat="1" ht="15" x14ac:dyDescent="0.3">
      <c r="B50" s="56" t="s">
        <v>138</v>
      </c>
      <c r="F50" s="2" t="s">
        <v>266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54" customWidth="1"/>
    <col min="11" max="11" width="12.7109375" style="54" customWidth="1"/>
    <col min="12" max="12" width="9.140625" style="55"/>
    <col min="13" max="16384" width="9.140625" style="24"/>
  </cols>
  <sheetData>
    <row r="1" spans="1:12" s="22" customFormat="1" ht="15" x14ac:dyDescent="0.2">
      <c r="A1" s="122" t="s">
        <v>302</v>
      </c>
      <c r="B1" s="123"/>
      <c r="C1" s="123"/>
      <c r="D1" s="123"/>
      <c r="E1" s="123"/>
      <c r="F1" s="123"/>
      <c r="G1" s="129"/>
      <c r="H1" s="89" t="s">
        <v>195</v>
      </c>
      <c r="I1" s="129"/>
      <c r="J1" s="57"/>
      <c r="K1" s="57"/>
      <c r="L1" s="57"/>
    </row>
    <row r="2" spans="1:12" s="22" customFormat="1" ht="15" x14ac:dyDescent="0.3">
      <c r="A2" s="94" t="s">
        <v>139</v>
      </c>
      <c r="B2" s="123"/>
      <c r="C2" s="123"/>
      <c r="D2" s="123"/>
      <c r="E2" s="123"/>
      <c r="F2" s="123"/>
      <c r="G2" s="131"/>
      <c r="H2" s="413" t="s">
        <v>549</v>
      </c>
      <c r="I2" s="131"/>
      <c r="J2" s="57"/>
      <c r="K2" s="57"/>
      <c r="L2" s="57"/>
    </row>
    <row r="3" spans="1:12" s="22" customFormat="1" ht="15" x14ac:dyDescent="0.2">
      <c r="A3" s="123"/>
      <c r="B3" s="123"/>
      <c r="C3" s="123"/>
      <c r="D3" s="123"/>
      <c r="E3" s="123"/>
      <c r="F3" s="123"/>
      <c r="G3" s="131"/>
      <c r="H3" s="126"/>
      <c r="I3" s="131"/>
      <c r="J3" s="57"/>
      <c r="K3" s="57"/>
      <c r="L3" s="57"/>
    </row>
    <row r="4" spans="1:12" s="2" customFormat="1" ht="15" x14ac:dyDescent="0.3">
      <c r="A4" s="67" t="str">
        <f>'ფორმა N2'!A4</f>
        <v>ანგარიშვალდებული პირის დასახელება:</v>
      </c>
      <c r="B4" s="67"/>
      <c r="C4" s="67"/>
      <c r="D4" s="67"/>
      <c r="E4" s="123"/>
      <c r="F4" s="123"/>
      <c r="G4" s="123"/>
      <c r="H4" s="123"/>
      <c r="I4" s="129"/>
      <c r="J4" s="54"/>
      <c r="K4" s="54"/>
      <c r="L4" s="22"/>
    </row>
    <row r="5" spans="1:12" s="2" customFormat="1" ht="15" x14ac:dyDescent="0.3">
      <c r="A5" s="105"/>
      <c r="B5" s="106"/>
      <c r="C5" s="106" t="s">
        <v>547</v>
      </c>
      <c r="D5" s="106"/>
      <c r="E5" s="133"/>
      <c r="F5" s="134"/>
      <c r="G5" s="134"/>
      <c r="H5" s="134"/>
      <c r="I5" s="129"/>
      <c r="J5" s="54"/>
      <c r="K5" s="54"/>
      <c r="L5" s="12"/>
    </row>
    <row r="6" spans="1:12" s="22" customFormat="1" ht="13.5" x14ac:dyDescent="0.2">
      <c r="A6" s="127"/>
      <c r="B6" s="128"/>
      <c r="C6" s="128"/>
      <c r="D6" s="128"/>
      <c r="E6" s="123"/>
      <c r="F6" s="123"/>
      <c r="G6" s="123"/>
      <c r="H6" s="123"/>
      <c r="I6" s="129"/>
      <c r="J6" s="54"/>
      <c r="K6" s="54"/>
      <c r="L6" s="54"/>
    </row>
    <row r="7" spans="1:12" ht="30" x14ac:dyDescent="0.2">
      <c r="A7" s="119" t="s">
        <v>63</v>
      </c>
      <c r="B7" s="119" t="s">
        <v>376</v>
      </c>
      <c r="C7" s="121" t="s">
        <v>377</v>
      </c>
      <c r="D7" s="121" t="s">
        <v>232</v>
      </c>
      <c r="E7" s="121" t="s">
        <v>237</v>
      </c>
      <c r="F7" s="121" t="s">
        <v>238</v>
      </c>
      <c r="G7" s="121" t="s">
        <v>239</v>
      </c>
      <c r="H7" s="121" t="s">
        <v>240</v>
      </c>
      <c r="I7" s="129"/>
    </row>
    <row r="8" spans="1:12" ht="15" x14ac:dyDescent="0.2">
      <c r="A8" s="119">
        <v>1</v>
      </c>
      <c r="B8" s="119">
        <v>2</v>
      </c>
      <c r="C8" s="121">
        <v>3</v>
      </c>
      <c r="D8" s="119">
        <v>4</v>
      </c>
      <c r="E8" s="121">
        <v>5</v>
      </c>
      <c r="F8" s="119">
        <v>6</v>
      </c>
      <c r="G8" s="121">
        <v>7</v>
      </c>
      <c r="H8" s="121">
        <v>8</v>
      </c>
      <c r="I8" s="129"/>
    </row>
    <row r="9" spans="1:12" ht="15" x14ac:dyDescent="0.25">
      <c r="A9" s="58">
        <v>1</v>
      </c>
      <c r="B9" s="25"/>
      <c r="C9" s="25"/>
      <c r="D9" s="25"/>
      <c r="E9" s="25"/>
      <c r="F9" s="25"/>
      <c r="G9" s="142"/>
      <c r="H9" s="25"/>
      <c r="I9" s="129"/>
    </row>
    <row r="10" spans="1:12" ht="15" x14ac:dyDescent="0.25">
      <c r="A10" s="58">
        <v>2</v>
      </c>
      <c r="B10" s="25"/>
      <c r="C10" s="25"/>
      <c r="D10" s="25"/>
      <c r="E10" s="25"/>
      <c r="F10" s="25"/>
      <c r="G10" s="142"/>
      <c r="H10" s="25"/>
      <c r="I10" s="129"/>
    </row>
    <row r="11" spans="1:12" ht="15" x14ac:dyDescent="0.25">
      <c r="A11" s="58">
        <v>3</v>
      </c>
      <c r="B11" s="25"/>
      <c r="C11" s="25"/>
      <c r="D11" s="25"/>
      <c r="E11" s="25"/>
      <c r="F11" s="25"/>
      <c r="G11" s="142"/>
      <c r="H11" s="25"/>
      <c r="I11" s="129"/>
    </row>
    <row r="12" spans="1:12" ht="15" x14ac:dyDescent="0.25">
      <c r="A12" s="58">
        <v>4</v>
      </c>
      <c r="B12" s="25"/>
      <c r="C12" s="25"/>
      <c r="D12" s="25"/>
      <c r="E12" s="25"/>
      <c r="F12" s="25"/>
      <c r="G12" s="142"/>
      <c r="H12" s="25"/>
      <c r="I12" s="129"/>
    </row>
    <row r="13" spans="1:12" ht="15" x14ac:dyDescent="0.25">
      <c r="A13" s="58">
        <v>5</v>
      </c>
      <c r="B13" s="25"/>
      <c r="C13" s="25"/>
      <c r="D13" s="25"/>
      <c r="E13" s="25"/>
      <c r="F13" s="25"/>
      <c r="G13" s="142"/>
      <c r="H13" s="25"/>
      <c r="I13" s="129"/>
    </row>
    <row r="14" spans="1:12" ht="15" x14ac:dyDescent="0.25">
      <c r="A14" s="58">
        <v>6</v>
      </c>
      <c r="B14" s="25"/>
      <c r="C14" s="25"/>
      <c r="D14" s="25"/>
      <c r="E14" s="25"/>
      <c r="F14" s="25"/>
      <c r="G14" s="142"/>
      <c r="H14" s="25"/>
      <c r="I14" s="129"/>
    </row>
    <row r="15" spans="1:12" s="22" customFormat="1" ht="15" x14ac:dyDescent="0.25">
      <c r="A15" s="58">
        <v>7</v>
      </c>
      <c r="B15" s="25"/>
      <c r="C15" s="25"/>
      <c r="D15" s="25"/>
      <c r="E15" s="25"/>
      <c r="F15" s="25"/>
      <c r="G15" s="142"/>
      <c r="H15" s="25"/>
      <c r="I15" s="129"/>
      <c r="J15" s="54"/>
      <c r="K15" s="54"/>
      <c r="L15" s="54"/>
    </row>
    <row r="16" spans="1:12" s="22" customFormat="1" ht="15" x14ac:dyDescent="0.25">
      <c r="A16" s="58">
        <v>8</v>
      </c>
      <c r="B16" s="25"/>
      <c r="C16" s="25"/>
      <c r="D16" s="25"/>
      <c r="E16" s="25"/>
      <c r="F16" s="25"/>
      <c r="G16" s="142"/>
      <c r="H16" s="25"/>
      <c r="I16" s="129"/>
      <c r="J16" s="54"/>
      <c r="K16" s="54"/>
      <c r="L16" s="54"/>
    </row>
    <row r="17" spans="1:12" s="22" customFormat="1" ht="15" x14ac:dyDescent="0.25">
      <c r="A17" s="58">
        <v>9</v>
      </c>
      <c r="B17" s="25"/>
      <c r="C17" s="25"/>
      <c r="D17" s="25"/>
      <c r="E17" s="25"/>
      <c r="F17" s="25"/>
      <c r="G17" s="142"/>
      <c r="H17" s="25"/>
      <c r="I17" s="129"/>
      <c r="J17" s="54"/>
      <c r="K17" s="54"/>
      <c r="L17" s="54"/>
    </row>
    <row r="18" spans="1:12" s="22" customFormat="1" ht="15" x14ac:dyDescent="0.25">
      <c r="A18" s="58">
        <v>10</v>
      </c>
      <c r="B18" s="25"/>
      <c r="C18" s="25"/>
      <c r="D18" s="25"/>
      <c r="E18" s="25"/>
      <c r="F18" s="25"/>
      <c r="G18" s="142"/>
      <c r="H18" s="25"/>
      <c r="I18" s="129"/>
      <c r="J18" s="54"/>
      <c r="K18" s="54"/>
      <c r="L18" s="54"/>
    </row>
    <row r="19" spans="1:12" s="22" customFormat="1" ht="15" x14ac:dyDescent="0.25">
      <c r="A19" s="58">
        <v>11</v>
      </c>
      <c r="B19" s="25"/>
      <c r="C19" s="25"/>
      <c r="D19" s="25"/>
      <c r="E19" s="25"/>
      <c r="F19" s="25"/>
      <c r="G19" s="142"/>
      <c r="H19" s="25"/>
      <c r="I19" s="129"/>
      <c r="J19" s="54"/>
      <c r="K19" s="54"/>
      <c r="L19" s="54"/>
    </row>
    <row r="20" spans="1:12" s="22" customFormat="1" ht="15" x14ac:dyDescent="0.25">
      <c r="A20" s="58">
        <v>12</v>
      </c>
      <c r="B20" s="25"/>
      <c r="C20" s="25"/>
      <c r="D20" s="25"/>
      <c r="E20" s="25"/>
      <c r="F20" s="25"/>
      <c r="G20" s="142"/>
      <c r="H20" s="25"/>
      <c r="I20" s="129"/>
      <c r="J20" s="54"/>
      <c r="K20" s="54"/>
      <c r="L20" s="54"/>
    </row>
    <row r="21" spans="1:12" s="22" customFormat="1" ht="15" x14ac:dyDescent="0.25">
      <c r="A21" s="58">
        <v>13</v>
      </c>
      <c r="B21" s="25"/>
      <c r="C21" s="25"/>
      <c r="D21" s="25"/>
      <c r="E21" s="25"/>
      <c r="F21" s="25"/>
      <c r="G21" s="142"/>
      <c r="H21" s="25"/>
      <c r="I21" s="129"/>
      <c r="J21" s="54"/>
      <c r="K21" s="54"/>
      <c r="L21" s="54"/>
    </row>
    <row r="22" spans="1:12" s="22" customFormat="1" ht="15" x14ac:dyDescent="0.25">
      <c r="A22" s="58">
        <v>14</v>
      </c>
      <c r="B22" s="25"/>
      <c r="C22" s="25"/>
      <c r="D22" s="25"/>
      <c r="E22" s="25"/>
      <c r="F22" s="25"/>
      <c r="G22" s="142"/>
      <c r="H22" s="25"/>
      <c r="I22" s="129"/>
      <c r="J22" s="54"/>
      <c r="K22" s="54"/>
      <c r="L22" s="54"/>
    </row>
    <row r="23" spans="1:12" s="22" customFormat="1" ht="15" x14ac:dyDescent="0.25">
      <c r="A23" s="58">
        <v>15</v>
      </c>
      <c r="B23" s="25"/>
      <c r="C23" s="25"/>
      <c r="D23" s="25"/>
      <c r="E23" s="25"/>
      <c r="F23" s="25"/>
      <c r="G23" s="142"/>
      <c r="H23" s="25"/>
      <c r="I23" s="129"/>
      <c r="J23" s="54"/>
      <c r="K23" s="54"/>
      <c r="L23" s="54"/>
    </row>
    <row r="24" spans="1:12" s="22" customFormat="1" ht="15" x14ac:dyDescent="0.25">
      <c r="A24" s="58">
        <v>16</v>
      </c>
      <c r="B24" s="25"/>
      <c r="C24" s="25"/>
      <c r="D24" s="25"/>
      <c r="E24" s="25"/>
      <c r="F24" s="25"/>
      <c r="G24" s="142"/>
      <c r="H24" s="25"/>
      <c r="I24" s="129"/>
      <c r="J24" s="54"/>
      <c r="K24" s="54"/>
      <c r="L24" s="54"/>
    </row>
    <row r="25" spans="1:12" s="22" customFormat="1" ht="15" x14ac:dyDescent="0.25">
      <c r="A25" s="58">
        <v>17</v>
      </c>
      <c r="B25" s="25"/>
      <c r="C25" s="25"/>
      <c r="D25" s="25"/>
      <c r="E25" s="25"/>
      <c r="F25" s="25"/>
      <c r="G25" s="142"/>
      <c r="H25" s="25"/>
      <c r="I25" s="129"/>
      <c r="J25" s="54"/>
      <c r="K25" s="54"/>
      <c r="L25" s="54"/>
    </row>
    <row r="26" spans="1:12" s="22" customFormat="1" ht="15" x14ac:dyDescent="0.25">
      <c r="A26" s="58">
        <v>18</v>
      </c>
      <c r="B26" s="25"/>
      <c r="C26" s="25"/>
      <c r="D26" s="25"/>
      <c r="E26" s="25"/>
      <c r="F26" s="25"/>
      <c r="G26" s="142"/>
      <c r="H26" s="25"/>
      <c r="I26" s="129"/>
      <c r="J26" s="54"/>
      <c r="K26" s="54"/>
      <c r="L26" s="54"/>
    </row>
    <row r="27" spans="1:12" s="22" customFormat="1" ht="15" x14ac:dyDescent="0.25">
      <c r="A27" s="58" t="s">
        <v>275</v>
      </c>
      <c r="B27" s="25"/>
      <c r="C27" s="25"/>
      <c r="D27" s="25"/>
      <c r="E27" s="25"/>
      <c r="F27" s="25"/>
      <c r="G27" s="142"/>
      <c r="H27" s="25"/>
      <c r="I27" s="129"/>
      <c r="J27" s="54"/>
      <c r="K27" s="54"/>
      <c r="L27" s="54"/>
    </row>
    <row r="28" spans="1:12" s="22" customFormat="1" x14ac:dyDescent="0.2">
      <c r="J28" s="54"/>
      <c r="K28" s="54"/>
      <c r="L28" s="54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62" t="s">
        <v>106</v>
      </c>
      <c r="E31" s="5"/>
    </row>
    <row r="32" spans="1:12" s="2" customFormat="1" ht="15" x14ac:dyDescent="0.3">
      <c r="C32" s="61"/>
      <c r="E32" s="61"/>
      <c r="F32" s="64"/>
      <c r="G32"/>
      <c r="H32"/>
      <c r="I32"/>
    </row>
    <row r="33" spans="1:9" s="2" customFormat="1" ht="15" x14ac:dyDescent="0.3">
      <c r="A33"/>
      <c r="C33" s="60" t="s">
        <v>265</v>
      </c>
      <c r="E33" s="12" t="s">
        <v>270</v>
      </c>
      <c r="F33" s="63"/>
      <c r="G33"/>
      <c r="H33"/>
      <c r="I33"/>
    </row>
    <row r="34" spans="1:9" s="2" customFormat="1" ht="15" x14ac:dyDescent="0.3">
      <c r="A34"/>
      <c r="C34" s="56" t="s">
        <v>138</v>
      </c>
      <c r="E34" s="2" t="s">
        <v>266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SheetLayoutView="80" workbookViewId="0">
      <selection activeCell="N16" sqref="N16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55" customWidth="1"/>
    <col min="11" max="16384" width="9.140625" style="24"/>
  </cols>
  <sheetData>
    <row r="1" spans="1:12" s="22" customFormat="1" ht="15" x14ac:dyDescent="0.2">
      <c r="A1" s="122" t="s">
        <v>303</v>
      </c>
      <c r="B1" s="123"/>
      <c r="C1" s="123"/>
      <c r="D1" s="123"/>
      <c r="E1" s="123"/>
      <c r="F1" s="123"/>
      <c r="G1" s="123"/>
      <c r="H1" s="129"/>
      <c r="I1" s="369" t="s">
        <v>195</v>
      </c>
      <c r="J1" s="136"/>
    </row>
    <row r="2" spans="1:12" s="22" customFormat="1" ht="15" x14ac:dyDescent="0.3">
      <c r="A2" s="94" t="s">
        <v>139</v>
      </c>
      <c r="B2" s="123"/>
      <c r="C2" s="123"/>
      <c r="D2" s="123"/>
      <c r="E2" s="123"/>
      <c r="F2" s="123"/>
      <c r="G2" s="123"/>
      <c r="H2" s="129"/>
      <c r="I2" s="413" t="s">
        <v>549</v>
      </c>
      <c r="J2" s="136"/>
    </row>
    <row r="3" spans="1:12" s="22" customFormat="1" ht="15" x14ac:dyDescent="0.2">
      <c r="A3" s="123"/>
      <c r="B3" s="123"/>
      <c r="C3" s="123"/>
      <c r="D3" s="123"/>
      <c r="E3" s="123"/>
      <c r="F3" s="123"/>
      <c r="G3" s="123"/>
      <c r="H3" s="126"/>
      <c r="I3" s="126"/>
      <c r="J3" s="136"/>
    </row>
    <row r="4" spans="1:12" s="2" customFormat="1" ht="15" x14ac:dyDescent="0.3">
      <c r="A4" s="67" t="str">
        <f>'ფორმა N2'!A4</f>
        <v>ანგარიშვალდებული პირის დასახელება:</v>
      </c>
      <c r="B4" s="67"/>
      <c r="C4" s="67"/>
      <c r="D4" s="68"/>
      <c r="E4" s="132"/>
      <c r="F4" s="123"/>
      <c r="G4" s="123"/>
      <c r="H4" s="123"/>
      <c r="I4" s="132"/>
      <c r="J4" s="93"/>
      <c r="L4" s="22"/>
    </row>
    <row r="5" spans="1:12" s="2" customFormat="1" ht="15" x14ac:dyDescent="0.3">
      <c r="A5" s="105"/>
      <c r="B5" s="106"/>
      <c r="C5" s="106"/>
      <c r="D5" s="106" t="s">
        <v>547</v>
      </c>
      <c r="E5" s="133"/>
      <c r="F5" s="134"/>
      <c r="G5" s="134"/>
      <c r="H5" s="134"/>
      <c r="I5" s="133"/>
      <c r="J5" s="93"/>
    </row>
    <row r="6" spans="1:12" s="22" customFormat="1" ht="13.5" x14ac:dyDescent="0.2">
      <c r="A6" s="127"/>
      <c r="B6" s="128"/>
      <c r="C6" s="128"/>
      <c r="D6" s="128"/>
      <c r="E6" s="123"/>
      <c r="F6" s="123"/>
      <c r="G6" s="123"/>
      <c r="H6" s="123"/>
      <c r="I6" s="123"/>
      <c r="J6" s="131"/>
    </row>
    <row r="7" spans="1:12" ht="30" x14ac:dyDescent="0.2">
      <c r="A7" s="135" t="s">
        <v>63</v>
      </c>
      <c r="B7" s="119" t="s">
        <v>245</v>
      </c>
      <c r="C7" s="121" t="s">
        <v>241</v>
      </c>
      <c r="D7" s="121" t="s">
        <v>242</v>
      </c>
      <c r="E7" s="121" t="s">
        <v>243</v>
      </c>
      <c r="F7" s="121" t="s">
        <v>244</v>
      </c>
      <c r="G7" s="121" t="s">
        <v>238</v>
      </c>
      <c r="H7" s="121" t="s">
        <v>239</v>
      </c>
      <c r="I7" s="121" t="s">
        <v>240</v>
      </c>
      <c r="J7" s="137"/>
    </row>
    <row r="8" spans="1:12" ht="15" x14ac:dyDescent="0.2">
      <c r="A8" s="119">
        <v>1</v>
      </c>
      <c r="B8" s="119">
        <v>2</v>
      </c>
      <c r="C8" s="121">
        <v>3</v>
      </c>
      <c r="D8" s="119">
        <v>4</v>
      </c>
      <c r="E8" s="121">
        <v>5</v>
      </c>
      <c r="F8" s="119">
        <v>6</v>
      </c>
      <c r="G8" s="121">
        <v>7</v>
      </c>
      <c r="H8" s="119">
        <v>8</v>
      </c>
      <c r="I8" s="121">
        <v>9</v>
      </c>
      <c r="J8" s="137"/>
    </row>
    <row r="9" spans="1:12" ht="15" x14ac:dyDescent="0.25">
      <c r="A9" s="58">
        <v>1</v>
      </c>
      <c r="B9" s="25"/>
      <c r="C9" s="25"/>
      <c r="D9" s="25"/>
      <c r="E9" s="25"/>
      <c r="F9" s="25"/>
      <c r="G9" s="25"/>
      <c r="H9" s="142"/>
      <c r="I9" s="25"/>
      <c r="J9" s="137"/>
    </row>
    <row r="10" spans="1:12" ht="15" x14ac:dyDescent="0.25">
      <c r="A10" s="58">
        <v>2</v>
      </c>
      <c r="B10" s="25"/>
      <c r="C10" s="25"/>
      <c r="D10" s="25"/>
      <c r="E10" s="25"/>
      <c r="F10" s="25"/>
      <c r="G10" s="25"/>
      <c r="H10" s="142"/>
      <c r="I10" s="25"/>
      <c r="J10" s="137"/>
    </row>
    <row r="11" spans="1:12" ht="15" x14ac:dyDescent="0.25">
      <c r="A11" s="58">
        <v>3</v>
      </c>
      <c r="B11" s="25"/>
      <c r="C11" s="25"/>
      <c r="D11" s="25"/>
      <c r="E11" s="25"/>
      <c r="F11" s="25"/>
      <c r="G11" s="25"/>
      <c r="H11" s="142"/>
      <c r="I11" s="25"/>
      <c r="J11" s="137"/>
    </row>
    <row r="12" spans="1:12" ht="15" x14ac:dyDescent="0.25">
      <c r="A12" s="58">
        <v>4</v>
      </c>
      <c r="B12" s="25"/>
      <c r="C12" s="25"/>
      <c r="D12" s="25"/>
      <c r="E12" s="25"/>
      <c r="F12" s="25"/>
      <c r="G12" s="25"/>
      <c r="H12" s="142"/>
      <c r="I12" s="25"/>
      <c r="J12" s="137"/>
    </row>
    <row r="13" spans="1:12" ht="15" x14ac:dyDescent="0.25">
      <c r="A13" s="58">
        <v>5</v>
      </c>
      <c r="B13" s="25"/>
      <c r="C13" s="25"/>
      <c r="D13" s="25"/>
      <c r="E13" s="25"/>
      <c r="F13" s="25"/>
      <c r="G13" s="25"/>
      <c r="H13" s="142"/>
      <c r="I13" s="25"/>
      <c r="J13" s="137"/>
    </row>
    <row r="14" spans="1:12" ht="15" x14ac:dyDescent="0.25">
      <c r="A14" s="58">
        <v>6</v>
      </c>
      <c r="B14" s="25"/>
      <c r="C14" s="25"/>
      <c r="D14" s="25"/>
      <c r="E14" s="25"/>
      <c r="F14" s="25"/>
      <c r="G14" s="25"/>
      <c r="H14" s="142"/>
      <c r="I14" s="25"/>
      <c r="J14" s="137"/>
    </row>
    <row r="15" spans="1:12" s="22" customFormat="1" ht="15" x14ac:dyDescent="0.25">
      <c r="A15" s="58">
        <v>7</v>
      </c>
      <c r="B15" s="25"/>
      <c r="C15" s="25"/>
      <c r="D15" s="25"/>
      <c r="E15" s="25"/>
      <c r="F15" s="25"/>
      <c r="G15" s="25"/>
      <c r="H15" s="142"/>
      <c r="I15" s="25"/>
      <c r="J15" s="131"/>
    </row>
    <row r="16" spans="1:12" s="22" customFormat="1" ht="15" x14ac:dyDescent="0.25">
      <c r="A16" s="58">
        <v>8</v>
      </c>
      <c r="B16" s="25"/>
      <c r="C16" s="25"/>
      <c r="D16" s="25"/>
      <c r="E16" s="25"/>
      <c r="F16" s="25"/>
      <c r="G16" s="25"/>
      <c r="H16" s="142"/>
      <c r="I16" s="25"/>
      <c r="J16" s="131"/>
    </row>
    <row r="17" spans="1:10" s="22" customFormat="1" ht="15" x14ac:dyDescent="0.25">
      <c r="A17" s="58">
        <v>9</v>
      </c>
      <c r="B17" s="25"/>
      <c r="C17" s="25"/>
      <c r="D17" s="25"/>
      <c r="E17" s="25"/>
      <c r="F17" s="25"/>
      <c r="G17" s="25"/>
      <c r="H17" s="142"/>
      <c r="I17" s="25"/>
      <c r="J17" s="131"/>
    </row>
    <row r="18" spans="1:10" s="22" customFormat="1" ht="15" x14ac:dyDescent="0.25">
      <c r="A18" s="58">
        <v>10</v>
      </c>
      <c r="B18" s="25"/>
      <c r="C18" s="25"/>
      <c r="D18" s="25"/>
      <c r="E18" s="25"/>
      <c r="F18" s="25"/>
      <c r="G18" s="25"/>
      <c r="H18" s="142"/>
      <c r="I18" s="25"/>
      <c r="J18" s="131"/>
    </row>
    <row r="19" spans="1:10" s="22" customFormat="1" ht="15" x14ac:dyDescent="0.25">
      <c r="A19" s="58">
        <v>11</v>
      </c>
      <c r="B19" s="25"/>
      <c r="C19" s="25"/>
      <c r="D19" s="25"/>
      <c r="E19" s="25"/>
      <c r="F19" s="25"/>
      <c r="G19" s="25"/>
      <c r="H19" s="142"/>
      <c r="I19" s="25"/>
      <c r="J19" s="131"/>
    </row>
    <row r="20" spans="1:10" s="22" customFormat="1" ht="15" x14ac:dyDescent="0.25">
      <c r="A20" s="58">
        <v>12</v>
      </c>
      <c r="B20" s="25"/>
      <c r="C20" s="25"/>
      <c r="D20" s="25"/>
      <c r="E20" s="25"/>
      <c r="F20" s="25"/>
      <c r="G20" s="25"/>
      <c r="H20" s="142"/>
      <c r="I20" s="25"/>
      <c r="J20" s="131"/>
    </row>
    <row r="21" spans="1:10" s="22" customFormat="1" ht="15" x14ac:dyDescent="0.25">
      <c r="A21" s="58">
        <v>13</v>
      </c>
      <c r="B21" s="25"/>
      <c r="C21" s="25"/>
      <c r="D21" s="25"/>
      <c r="E21" s="25"/>
      <c r="F21" s="25"/>
      <c r="G21" s="25"/>
      <c r="H21" s="142"/>
      <c r="I21" s="25"/>
      <c r="J21" s="131"/>
    </row>
    <row r="22" spans="1:10" s="22" customFormat="1" ht="15" x14ac:dyDescent="0.25">
      <c r="A22" s="58">
        <v>14</v>
      </c>
      <c r="B22" s="25"/>
      <c r="C22" s="25"/>
      <c r="D22" s="25"/>
      <c r="E22" s="25"/>
      <c r="F22" s="25"/>
      <c r="G22" s="25"/>
      <c r="H22" s="142"/>
      <c r="I22" s="25"/>
      <c r="J22" s="131"/>
    </row>
    <row r="23" spans="1:10" s="22" customFormat="1" ht="15" x14ac:dyDescent="0.25">
      <c r="A23" s="58">
        <v>15</v>
      </c>
      <c r="B23" s="25"/>
      <c r="C23" s="25"/>
      <c r="D23" s="25"/>
      <c r="E23" s="25"/>
      <c r="F23" s="25"/>
      <c r="G23" s="25"/>
      <c r="H23" s="142"/>
      <c r="I23" s="25"/>
      <c r="J23" s="131"/>
    </row>
    <row r="24" spans="1:10" s="22" customFormat="1" ht="15" x14ac:dyDescent="0.25">
      <c r="A24" s="58">
        <v>16</v>
      </c>
      <c r="B24" s="25"/>
      <c r="C24" s="25"/>
      <c r="D24" s="25"/>
      <c r="E24" s="25"/>
      <c r="F24" s="25"/>
      <c r="G24" s="25"/>
      <c r="H24" s="142"/>
      <c r="I24" s="25"/>
      <c r="J24" s="131"/>
    </row>
    <row r="25" spans="1:10" s="22" customFormat="1" ht="15" x14ac:dyDescent="0.25">
      <c r="A25" s="58">
        <v>17</v>
      </c>
      <c r="B25" s="25"/>
      <c r="C25" s="25"/>
      <c r="D25" s="25"/>
      <c r="E25" s="25"/>
      <c r="F25" s="25"/>
      <c r="G25" s="25"/>
      <c r="H25" s="142"/>
      <c r="I25" s="25"/>
      <c r="J25" s="131"/>
    </row>
    <row r="26" spans="1:10" s="22" customFormat="1" ht="15" x14ac:dyDescent="0.25">
      <c r="A26" s="58">
        <v>18</v>
      </c>
      <c r="B26" s="25"/>
      <c r="C26" s="25"/>
      <c r="D26" s="25"/>
      <c r="E26" s="25"/>
      <c r="F26" s="25"/>
      <c r="G26" s="25"/>
      <c r="H26" s="142"/>
      <c r="I26" s="25"/>
      <c r="J26" s="131"/>
    </row>
    <row r="27" spans="1:10" s="22" customFormat="1" ht="15" x14ac:dyDescent="0.25">
      <c r="A27" s="58" t="s">
        <v>275</v>
      </c>
      <c r="B27" s="25"/>
      <c r="C27" s="25"/>
      <c r="D27" s="25"/>
      <c r="E27" s="25"/>
      <c r="F27" s="25"/>
      <c r="G27" s="25"/>
      <c r="H27" s="142"/>
      <c r="I27" s="25"/>
      <c r="J27" s="131"/>
    </row>
    <row r="28" spans="1:10" s="22" customFormat="1" x14ac:dyDescent="0.2">
      <c r="J28" s="54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62" t="s">
        <v>106</v>
      </c>
      <c r="E31" s="5"/>
    </row>
    <row r="32" spans="1:10" s="2" customFormat="1" ht="15" x14ac:dyDescent="0.3">
      <c r="C32" s="61"/>
      <c r="E32" s="61"/>
      <c r="F32" s="64"/>
      <c r="G32" s="64"/>
      <c r="H32"/>
      <c r="I32"/>
    </row>
    <row r="33" spans="1:10" s="2" customFormat="1" ht="15" x14ac:dyDescent="0.3">
      <c r="A33"/>
      <c r="C33" s="60" t="s">
        <v>265</v>
      </c>
      <c r="E33" s="12" t="s">
        <v>270</v>
      </c>
      <c r="F33" s="63"/>
      <c r="G33"/>
      <c r="H33"/>
      <c r="I33"/>
    </row>
    <row r="34" spans="1:10" s="2" customFormat="1" ht="15" x14ac:dyDescent="0.3">
      <c r="A34"/>
      <c r="C34" s="56" t="s">
        <v>138</v>
      </c>
      <c r="E34" s="2" t="s">
        <v>266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54"/>
    </row>
    <row r="38" spans="1:10" s="22" customFormat="1" x14ac:dyDescent="0.2">
      <c r="J38" s="54"/>
    </row>
    <row r="39" spans="1:10" s="22" customFormat="1" x14ac:dyDescent="0.2">
      <c r="J39" s="54"/>
    </row>
    <row r="40" spans="1:10" s="22" customFormat="1" x14ac:dyDescent="0.2">
      <c r="J40" s="54"/>
    </row>
    <row r="41" spans="1:10" s="22" customFormat="1" x14ac:dyDescent="0.2">
      <c r="J41" s="54"/>
    </row>
    <row r="42" spans="1:10" s="22" customFormat="1" x14ac:dyDescent="0.2">
      <c r="J42" s="54"/>
    </row>
    <row r="43" spans="1:10" s="22" customFormat="1" x14ac:dyDescent="0.2">
      <c r="J43" s="54"/>
    </row>
    <row r="44" spans="1:10" s="22" customFormat="1" x14ac:dyDescent="0.2">
      <c r="J44" s="54"/>
    </row>
    <row r="45" spans="1:10" s="22" customFormat="1" x14ac:dyDescent="0.2">
      <c r="J45" s="54"/>
    </row>
    <row r="46" spans="1:10" s="22" customFormat="1" x14ac:dyDescent="0.2">
      <c r="J46" s="54"/>
    </row>
    <row r="47" spans="1:10" s="22" customFormat="1" x14ac:dyDescent="0.2">
      <c r="J47" s="54"/>
    </row>
    <row r="48" spans="1:10" s="22" customFormat="1" x14ac:dyDescent="0.2">
      <c r="J48" s="54"/>
    </row>
    <row r="49" spans="10:10" s="22" customFormat="1" x14ac:dyDescent="0.2">
      <c r="J49" s="54"/>
    </row>
    <row r="50" spans="10:10" s="22" customFormat="1" x14ac:dyDescent="0.2">
      <c r="J50" s="54"/>
    </row>
    <row r="51" spans="10:10" s="22" customFormat="1" x14ac:dyDescent="0.2">
      <c r="J51" s="54"/>
    </row>
    <row r="52" spans="10:10" s="22" customFormat="1" x14ac:dyDescent="0.2">
      <c r="J52" s="54"/>
    </row>
    <row r="53" spans="10:10" s="22" customFormat="1" x14ac:dyDescent="0.2">
      <c r="J53" s="54"/>
    </row>
    <row r="54" spans="10:10" s="22" customFormat="1" x14ac:dyDescent="0.2">
      <c r="J54" s="5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L36" sqref="L36"/>
    </sheetView>
  </sheetViews>
  <sheetFormatPr defaultRowHeight="12.75" x14ac:dyDescent="0.2"/>
  <cols>
    <col min="1" max="1" width="4.85546875" style="203" customWidth="1"/>
    <col min="2" max="2" width="37.42578125" style="203" customWidth="1"/>
    <col min="3" max="3" width="21.5703125" style="203" customWidth="1"/>
    <col min="4" max="4" width="20" style="203" customWidth="1"/>
    <col min="5" max="5" width="18.7109375" style="203" customWidth="1"/>
    <col min="6" max="6" width="24.140625" style="203" customWidth="1"/>
    <col min="7" max="7" width="27.140625" style="203" customWidth="1"/>
    <col min="8" max="8" width="0.7109375" style="203" customWidth="1"/>
    <col min="9" max="16384" width="9.140625" style="203"/>
  </cols>
  <sheetData>
    <row r="1" spans="1:8" s="187" customFormat="1" ht="15" x14ac:dyDescent="0.2">
      <c r="A1" s="183" t="s">
        <v>323</v>
      </c>
      <c r="B1" s="184"/>
      <c r="C1" s="184"/>
      <c r="D1" s="184"/>
      <c r="E1" s="184"/>
      <c r="F1" s="69"/>
      <c r="G1" s="69" t="s">
        <v>108</v>
      </c>
      <c r="H1" s="188"/>
    </row>
    <row r="2" spans="1:8" s="187" customFormat="1" x14ac:dyDescent="0.2">
      <c r="A2" s="188" t="s">
        <v>314</v>
      </c>
      <c r="B2" s="184"/>
      <c r="C2" s="184"/>
      <c r="D2" s="184"/>
      <c r="E2" s="185"/>
      <c r="F2" s="185"/>
      <c r="G2" s="186" t="s">
        <v>549</v>
      </c>
      <c r="H2" s="188"/>
    </row>
    <row r="3" spans="1:8" s="187" customFormat="1" x14ac:dyDescent="0.2">
      <c r="A3" s="188"/>
      <c r="B3" s="184"/>
      <c r="C3" s="184"/>
      <c r="D3" s="184"/>
      <c r="E3" s="185"/>
      <c r="F3" s="185"/>
      <c r="G3" s="185"/>
      <c r="H3" s="188"/>
    </row>
    <row r="4" spans="1:8" s="187" customFormat="1" ht="15" x14ac:dyDescent="0.3">
      <c r="A4" s="102" t="s">
        <v>271</v>
      </c>
      <c r="B4" s="184"/>
      <c r="C4" s="184"/>
      <c r="D4" s="184"/>
      <c r="E4" s="189"/>
      <c r="F4" s="189"/>
      <c r="G4" s="185"/>
      <c r="H4" s="188"/>
    </row>
    <row r="5" spans="1:8" s="187" customFormat="1" x14ac:dyDescent="0.2">
      <c r="A5" s="190"/>
      <c r="B5" s="190"/>
      <c r="C5" s="190" t="s">
        <v>547</v>
      </c>
      <c r="D5" s="190"/>
      <c r="E5" s="190"/>
      <c r="F5" s="190"/>
      <c r="G5" s="191"/>
      <c r="H5" s="188"/>
    </row>
    <row r="6" spans="1:8" s="204" customFormat="1" x14ac:dyDescent="0.2">
      <c r="A6" s="192"/>
      <c r="B6" s="192"/>
      <c r="C6" s="192"/>
      <c r="D6" s="192"/>
      <c r="E6" s="192"/>
      <c r="F6" s="192"/>
      <c r="G6" s="192"/>
      <c r="H6" s="189"/>
    </row>
    <row r="7" spans="1:8" s="187" customFormat="1" ht="51" x14ac:dyDescent="0.2">
      <c r="A7" s="223" t="s">
        <v>63</v>
      </c>
      <c r="B7" s="195" t="s">
        <v>318</v>
      </c>
      <c r="C7" s="195" t="s">
        <v>319</v>
      </c>
      <c r="D7" s="195" t="s">
        <v>320</v>
      </c>
      <c r="E7" s="195" t="s">
        <v>321</v>
      </c>
      <c r="F7" s="195" t="s">
        <v>322</v>
      </c>
      <c r="G7" s="195" t="s">
        <v>315</v>
      </c>
      <c r="H7" s="188"/>
    </row>
    <row r="8" spans="1:8" s="187" customFormat="1" x14ac:dyDescent="0.2">
      <c r="A8" s="193">
        <v>1</v>
      </c>
      <c r="B8" s="194">
        <v>2</v>
      </c>
      <c r="C8" s="194">
        <v>3</v>
      </c>
      <c r="D8" s="194">
        <v>4</v>
      </c>
      <c r="E8" s="195">
        <v>5</v>
      </c>
      <c r="F8" s="195">
        <v>6</v>
      </c>
      <c r="G8" s="195">
        <v>7</v>
      </c>
      <c r="H8" s="188"/>
    </row>
    <row r="9" spans="1:8" s="187" customFormat="1" x14ac:dyDescent="0.2">
      <c r="A9" s="205">
        <v>1</v>
      </c>
      <c r="B9" s="196"/>
      <c r="C9" s="196"/>
      <c r="D9" s="197"/>
      <c r="E9" s="196"/>
      <c r="F9" s="196"/>
      <c r="G9" s="196"/>
      <c r="H9" s="188"/>
    </row>
    <row r="10" spans="1:8" s="187" customFormat="1" x14ac:dyDescent="0.2">
      <c r="A10" s="205">
        <v>2</v>
      </c>
      <c r="B10" s="196"/>
      <c r="C10" s="196"/>
      <c r="D10" s="197"/>
      <c r="E10" s="196"/>
      <c r="F10" s="196"/>
      <c r="G10" s="196"/>
      <c r="H10" s="188"/>
    </row>
    <row r="11" spans="1:8" s="187" customFormat="1" x14ac:dyDescent="0.2">
      <c r="A11" s="205">
        <v>3</v>
      </c>
      <c r="B11" s="196"/>
      <c r="C11" s="196"/>
      <c r="D11" s="197"/>
      <c r="E11" s="196"/>
      <c r="F11" s="196"/>
      <c r="G11" s="196"/>
      <c r="H11" s="188"/>
    </row>
    <row r="12" spans="1:8" s="187" customFormat="1" x14ac:dyDescent="0.2">
      <c r="A12" s="205">
        <v>4</v>
      </c>
      <c r="B12" s="196"/>
      <c r="C12" s="196"/>
      <c r="D12" s="197"/>
      <c r="E12" s="196"/>
      <c r="F12" s="196"/>
      <c r="G12" s="196"/>
      <c r="H12" s="188"/>
    </row>
    <row r="13" spans="1:8" s="187" customFormat="1" x14ac:dyDescent="0.2">
      <c r="A13" s="205">
        <v>5</v>
      </c>
      <c r="B13" s="196"/>
      <c r="C13" s="196"/>
      <c r="D13" s="197"/>
      <c r="E13" s="196"/>
      <c r="F13" s="196"/>
      <c r="G13" s="196"/>
      <c r="H13" s="188"/>
    </row>
    <row r="14" spans="1:8" s="187" customFormat="1" x14ac:dyDescent="0.2">
      <c r="A14" s="205">
        <v>6</v>
      </c>
      <c r="B14" s="196"/>
      <c r="C14" s="196"/>
      <c r="D14" s="197"/>
      <c r="E14" s="196"/>
      <c r="F14" s="196"/>
      <c r="G14" s="196"/>
      <c r="H14" s="188"/>
    </row>
    <row r="15" spans="1:8" s="187" customFormat="1" x14ac:dyDescent="0.2">
      <c r="A15" s="205">
        <v>7</v>
      </c>
      <c r="B15" s="196"/>
      <c r="C15" s="196"/>
      <c r="D15" s="197"/>
      <c r="E15" s="196"/>
      <c r="F15" s="196"/>
      <c r="G15" s="196"/>
      <c r="H15" s="188"/>
    </row>
    <row r="16" spans="1:8" s="187" customFormat="1" x14ac:dyDescent="0.2">
      <c r="A16" s="205">
        <v>8</v>
      </c>
      <c r="B16" s="196"/>
      <c r="C16" s="196"/>
      <c r="D16" s="197"/>
      <c r="E16" s="196"/>
      <c r="F16" s="196"/>
      <c r="G16" s="196"/>
      <c r="H16" s="188"/>
    </row>
    <row r="17" spans="1:11" s="187" customFormat="1" x14ac:dyDescent="0.2">
      <c r="A17" s="205">
        <v>9</v>
      </c>
      <c r="B17" s="196"/>
      <c r="C17" s="196"/>
      <c r="D17" s="197"/>
      <c r="E17" s="196"/>
      <c r="F17" s="196"/>
      <c r="G17" s="196"/>
      <c r="H17" s="188"/>
    </row>
    <row r="18" spans="1:11" s="187" customFormat="1" x14ac:dyDescent="0.2">
      <c r="A18" s="205">
        <v>10</v>
      </c>
      <c r="B18" s="196"/>
      <c r="C18" s="196"/>
      <c r="D18" s="197"/>
      <c r="E18" s="196"/>
      <c r="F18" s="196"/>
      <c r="G18" s="196"/>
      <c r="H18" s="188"/>
    </row>
    <row r="19" spans="1:11" s="187" customFormat="1" x14ac:dyDescent="0.2">
      <c r="A19" s="205" t="s">
        <v>273</v>
      </c>
      <c r="B19" s="196"/>
      <c r="C19" s="196"/>
      <c r="D19" s="197"/>
      <c r="E19" s="196"/>
      <c r="F19" s="196"/>
      <c r="G19" s="196"/>
      <c r="H19" s="188"/>
    </row>
    <row r="22" spans="1:11" s="187" customFormat="1" x14ac:dyDescent="0.2"/>
    <row r="23" spans="1:11" s="187" customFormat="1" x14ac:dyDescent="0.2"/>
    <row r="24" spans="1:11" s="21" customFormat="1" ht="15" x14ac:dyDescent="0.3">
      <c r="B24" s="198" t="s">
        <v>106</v>
      </c>
      <c r="C24" s="198"/>
    </row>
    <row r="25" spans="1:11" s="21" customFormat="1" ht="15" x14ac:dyDescent="0.3">
      <c r="B25" s="198"/>
      <c r="C25" s="198"/>
    </row>
    <row r="26" spans="1:11" s="21" customFormat="1" ht="15" x14ac:dyDescent="0.3">
      <c r="C26" s="200"/>
      <c r="F26" s="200"/>
      <c r="G26" s="200"/>
      <c r="H26" s="199"/>
    </row>
    <row r="27" spans="1:11" s="21" customFormat="1" ht="15" x14ac:dyDescent="0.3">
      <c r="C27" s="201" t="s">
        <v>265</v>
      </c>
      <c r="F27" s="198" t="s">
        <v>316</v>
      </c>
      <c r="J27" s="199"/>
      <c r="K27" s="199"/>
    </row>
    <row r="28" spans="1:11" s="21" customFormat="1" ht="15" x14ac:dyDescent="0.3">
      <c r="C28" s="201" t="s">
        <v>138</v>
      </c>
      <c r="F28" s="202" t="s">
        <v>266</v>
      </c>
      <c r="J28" s="199"/>
      <c r="K28" s="199"/>
    </row>
    <row r="29" spans="1:11" s="187" customFormat="1" ht="15" x14ac:dyDescent="0.3">
      <c r="C29" s="201"/>
      <c r="J29" s="204"/>
      <c r="K29" s="204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view="pageBreakPreview" zoomScale="80" zoomScaleNormal="80" zoomScaleSheetLayoutView="80" workbookViewId="0">
      <selection activeCell="A48" sqref="A48:XFD53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14.14062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2" t="s">
        <v>458</v>
      </c>
      <c r="B1" s="123"/>
      <c r="C1" s="123"/>
      <c r="D1" s="123"/>
      <c r="E1" s="123"/>
      <c r="F1" s="123"/>
      <c r="G1" s="123"/>
      <c r="H1" s="123"/>
      <c r="I1" s="123"/>
      <c r="J1" s="123"/>
      <c r="K1" s="69" t="s">
        <v>108</v>
      </c>
    </row>
    <row r="2" spans="1:11" ht="15" x14ac:dyDescent="0.3">
      <c r="A2" s="94" t="s">
        <v>139</v>
      </c>
      <c r="B2" s="123"/>
      <c r="C2" s="123"/>
      <c r="D2" s="123"/>
      <c r="E2" s="123"/>
      <c r="F2" s="123"/>
      <c r="G2" s="123"/>
      <c r="H2" s="123"/>
      <c r="I2" s="123"/>
      <c r="J2" s="123"/>
      <c r="K2" s="413" t="s">
        <v>549</v>
      </c>
    </row>
    <row r="3" spans="1:11" ht="4.5" customHeight="1" x14ac:dyDescent="0.2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6"/>
    </row>
    <row r="4" spans="1:11" ht="15" x14ac:dyDescent="0.3">
      <c r="A4" s="67" t="str">
        <f>'ფორმა N2'!A4</f>
        <v>ანგარიშვალდებული პირის დასახელება:</v>
      </c>
      <c r="B4" s="67"/>
      <c r="C4" s="67"/>
      <c r="D4" s="68"/>
      <c r="E4" s="132"/>
      <c r="F4" s="123"/>
      <c r="G4" s="123"/>
      <c r="H4" s="123"/>
      <c r="I4" s="123"/>
      <c r="J4" s="123"/>
      <c r="K4" s="132"/>
    </row>
    <row r="5" spans="1:11" s="175" customFormat="1" ht="15" x14ac:dyDescent="0.3">
      <c r="A5" s="212"/>
      <c r="B5" s="71"/>
      <c r="C5" s="71"/>
      <c r="D5" s="71" t="s">
        <v>547</v>
      </c>
      <c r="E5" s="213"/>
      <c r="F5" s="214"/>
      <c r="G5" s="214"/>
      <c r="H5" s="214"/>
      <c r="I5" s="214"/>
      <c r="J5" s="214"/>
      <c r="K5" s="213"/>
    </row>
    <row r="6" spans="1:11" ht="4.5" customHeight="1" x14ac:dyDescent="0.2">
      <c r="A6" s="127"/>
      <c r="B6" s="128"/>
      <c r="C6" s="128"/>
      <c r="D6" s="128"/>
      <c r="E6" s="123"/>
      <c r="F6" s="123"/>
      <c r="G6" s="123"/>
      <c r="H6" s="123"/>
      <c r="I6" s="123"/>
      <c r="J6" s="123"/>
      <c r="K6" s="123"/>
    </row>
    <row r="7" spans="1:11" ht="43.5" customHeight="1" x14ac:dyDescent="0.2">
      <c r="A7" s="135" t="s">
        <v>63</v>
      </c>
      <c r="B7" s="454" t="s">
        <v>378</v>
      </c>
      <c r="C7" s="454" t="s">
        <v>379</v>
      </c>
      <c r="D7" s="454" t="s">
        <v>381</v>
      </c>
      <c r="E7" s="454" t="s">
        <v>380</v>
      </c>
      <c r="F7" s="454" t="s">
        <v>389</v>
      </c>
      <c r="G7" s="454" t="s">
        <v>390</v>
      </c>
      <c r="H7" s="454" t="s">
        <v>384</v>
      </c>
      <c r="I7" s="454" t="s">
        <v>385</v>
      </c>
      <c r="J7" s="454" t="s">
        <v>397</v>
      </c>
      <c r="K7" s="454" t="s">
        <v>386</v>
      </c>
    </row>
    <row r="8" spans="1:11" ht="12" customHeight="1" x14ac:dyDescent="0.2">
      <c r="A8" s="119">
        <v>1</v>
      </c>
      <c r="B8" s="119">
        <v>2</v>
      </c>
      <c r="C8" s="121">
        <v>3</v>
      </c>
      <c r="D8" s="119">
        <v>4</v>
      </c>
      <c r="E8" s="121">
        <v>5</v>
      </c>
      <c r="F8" s="119">
        <v>6</v>
      </c>
      <c r="G8" s="121">
        <v>7</v>
      </c>
      <c r="H8" s="119">
        <v>8</v>
      </c>
      <c r="I8" s="121">
        <v>9</v>
      </c>
      <c r="J8" s="119">
        <v>10</v>
      </c>
      <c r="K8" s="121">
        <v>11</v>
      </c>
    </row>
    <row r="9" spans="1:11" ht="14.25" customHeight="1" x14ac:dyDescent="0.2">
      <c r="A9" s="58">
        <v>1</v>
      </c>
      <c r="B9" s="25" t="s">
        <v>902</v>
      </c>
      <c r="C9" s="58" t="s">
        <v>959</v>
      </c>
      <c r="D9" s="58" t="s">
        <v>900</v>
      </c>
      <c r="E9" s="25"/>
      <c r="F9" s="58">
        <v>375</v>
      </c>
      <c r="G9" s="406"/>
      <c r="H9" s="406" t="s">
        <v>856</v>
      </c>
      <c r="I9" s="455" t="s">
        <v>857</v>
      </c>
      <c r="J9" s="87"/>
      <c r="K9" s="25"/>
    </row>
    <row r="10" spans="1:11" ht="14.25" customHeight="1" x14ac:dyDescent="0.2">
      <c r="A10" s="58">
        <v>2</v>
      </c>
      <c r="B10" s="25" t="s">
        <v>903</v>
      </c>
      <c r="C10" s="58" t="s">
        <v>837</v>
      </c>
      <c r="D10" s="25" t="s">
        <v>901</v>
      </c>
      <c r="E10" s="25"/>
      <c r="F10" s="58">
        <v>875</v>
      </c>
      <c r="G10" s="406">
        <v>20901073056</v>
      </c>
      <c r="H10" s="406" t="s">
        <v>598</v>
      </c>
      <c r="I10" s="455" t="s">
        <v>858</v>
      </c>
      <c r="J10" s="76"/>
      <c r="K10" s="25"/>
    </row>
    <row r="11" spans="1:11" ht="14.25" customHeight="1" x14ac:dyDescent="0.2">
      <c r="A11" s="58">
        <v>3</v>
      </c>
      <c r="B11" s="25" t="s">
        <v>904</v>
      </c>
      <c r="C11" s="58" t="s">
        <v>837</v>
      </c>
      <c r="D11" s="58" t="s">
        <v>837</v>
      </c>
      <c r="E11" s="25"/>
      <c r="F11" s="58">
        <v>750</v>
      </c>
      <c r="G11" s="406">
        <v>40001016867</v>
      </c>
      <c r="H11" s="406" t="s">
        <v>859</v>
      </c>
      <c r="I11" s="455" t="s">
        <v>624</v>
      </c>
      <c r="J11" s="76"/>
      <c r="K11" s="25"/>
    </row>
    <row r="12" spans="1:11" ht="14.25" customHeight="1" x14ac:dyDescent="0.2">
      <c r="A12" s="58">
        <v>4</v>
      </c>
      <c r="B12" s="25" t="s">
        <v>905</v>
      </c>
      <c r="C12" s="58" t="s">
        <v>837</v>
      </c>
      <c r="D12" s="58" t="s">
        <v>837</v>
      </c>
      <c r="E12" s="25"/>
      <c r="F12" s="58">
        <v>4025</v>
      </c>
      <c r="G12" s="406">
        <v>101703328</v>
      </c>
      <c r="H12" s="406" t="s">
        <v>860</v>
      </c>
      <c r="I12" s="455" t="s">
        <v>861</v>
      </c>
      <c r="J12" s="76"/>
      <c r="K12" s="25"/>
    </row>
    <row r="13" spans="1:11" ht="14.25" customHeight="1" x14ac:dyDescent="0.2">
      <c r="A13" s="58">
        <v>5</v>
      </c>
      <c r="B13" s="25" t="s">
        <v>906</v>
      </c>
      <c r="C13" s="58" t="s">
        <v>837</v>
      </c>
      <c r="D13" s="58" t="s">
        <v>837</v>
      </c>
      <c r="E13" s="25"/>
      <c r="F13" s="58">
        <v>625</v>
      </c>
      <c r="G13" s="406">
        <v>21001006430</v>
      </c>
      <c r="H13" s="406" t="s">
        <v>674</v>
      </c>
      <c r="I13" s="455" t="s">
        <v>862</v>
      </c>
      <c r="J13" s="76"/>
      <c r="K13" s="25"/>
    </row>
    <row r="14" spans="1:11" ht="14.25" customHeight="1" x14ac:dyDescent="0.2">
      <c r="A14" s="58">
        <v>6</v>
      </c>
      <c r="B14" s="25" t="s">
        <v>907</v>
      </c>
      <c r="C14" s="58" t="s">
        <v>837</v>
      </c>
      <c r="D14" s="58" t="s">
        <v>837</v>
      </c>
      <c r="E14" s="25"/>
      <c r="F14" s="58">
        <v>375</v>
      </c>
      <c r="G14" s="406">
        <v>33001019936</v>
      </c>
      <c r="H14" s="406" t="s">
        <v>560</v>
      </c>
      <c r="I14" s="455" t="s">
        <v>863</v>
      </c>
      <c r="J14" s="76"/>
      <c r="K14" s="25"/>
    </row>
    <row r="15" spans="1:11" ht="14.25" customHeight="1" x14ac:dyDescent="0.2">
      <c r="A15" s="58">
        <v>7</v>
      </c>
      <c r="B15" s="25" t="s">
        <v>908</v>
      </c>
      <c r="C15" s="58" t="s">
        <v>837</v>
      </c>
      <c r="D15" s="58" t="s">
        <v>837</v>
      </c>
      <c r="E15" s="25"/>
      <c r="F15" s="58">
        <v>500</v>
      </c>
      <c r="G15" s="406">
        <v>58001003180</v>
      </c>
      <c r="H15" s="406" t="s">
        <v>864</v>
      </c>
      <c r="I15" s="455" t="s">
        <v>865</v>
      </c>
      <c r="J15" s="76"/>
      <c r="K15" s="25"/>
    </row>
    <row r="16" spans="1:11" ht="14.25" customHeight="1" x14ac:dyDescent="0.2">
      <c r="A16" s="58">
        <v>8</v>
      </c>
      <c r="B16" s="25" t="s">
        <v>909</v>
      </c>
      <c r="C16" s="58" t="s">
        <v>837</v>
      </c>
      <c r="D16" s="58" t="s">
        <v>837</v>
      </c>
      <c r="E16" s="25"/>
      <c r="F16" s="58">
        <v>1000</v>
      </c>
      <c r="G16" s="406">
        <v>18001008568</v>
      </c>
      <c r="H16" s="406" t="s">
        <v>674</v>
      </c>
      <c r="I16" s="455" t="s">
        <v>866</v>
      </c>
      <c r="J16" s="76"/>
      <c r="K16" s="25"/>
    </row>
    <row r="17" spans="1:11" ht="14.25" customHeight="1" x14ac:dyDescent="0.2">
      <c r="A17" s="58">
        <v>9</v>
      </c>
      <c r="B17" s="25" t="s">
        <v>910</v>
      </c>
      <c r="C17" s="58" t="s">
        <v>837</v>
      </c>
      <c r="D17" s="58" t="s">
        <v>837</v>
      </c>
      <c r="E17" s="25"/>
      <c r="F17" s="58">
        <v>250</v>
      </c>
      <c r="G17" s="406">
        <v>41001004835</v>
      </c>
      <c r="H17" s="406" t="s">
        <v>867</v>
      </c>
      <c r="I17" s="455" t="s">
        <v>857</v>
      </c>
      <c r="J17" s="76"/>
      <c r="K17" s="25"/>
    </row>
    <row r="18" spans="1:11" ht="14.25" customHeight="1" x14ac:dyDescent="0.2">
      <c r="A18" s="58">
        <v>10</v>
      </c>
      <c r="B18" s="25" t="s">
        <v>911</v>
      </c>
      <c r="C18" s="58" t="s">
        <v>837</v>
      </c>
      <c r="D18" s="58" t="s">
        <v>837</v>
      </c>
      <c r="E18" s="25"/>
      <c r="F18" s="58">
        <v>750</v>
      </c>
      <c r="G18" s="406">
        <v>17001003015</v>
      </c>
      <c r="H18" s="406" t="s">
        <v>868</v>
      </c>
      <c r="I18" s="455" t="s">
        <v>869</v>
      </c>
      <c r="J18" s="76"/>
      <c r="K18" s="25"/>
    </row>
    <row r="19" spans="1:11" ht="14.25" customHeight="1" x14ac:dyDescent="0.2">
      <c r="A19" s="58">
        <v>11</v>
      </c>
      <c r="B19" s="25" t="s">
        <v>912</v>
      </c>
      <c r="C19" s="58" t="s">
        <v>837</v>
      </c>
      <c r="D19" s="58" t="s">
        <v>837</v>
      </c>
      <c r="E19" s="25"/>
      <c r="F19" s="58">
        <v>750</v>
      </c>
      <c r="G19" s="406">
        <v>24001044043</v>
      </c>
      <c r="H19" s="406" t="s">
        <v>870</v>
      </c>
      <c r="I19" s="455" t="s">
        <v>871</v>
      </c>
      <c r="J19" s="76"/>
      <c r="K19" s="25"/>
    </row>
    <row r="20" spans="1:11" ht="14.25" customHeight="1" x14ac:dyDescent="0.2">
      <c r="A20" s="58">
        <v>12</v>
      </c>
      <c r="B20" s="25" t="s">
        <v>913</v>
      </c>
      <c r="C20" s="58" t="s">
        <v>837</v>
      </c>
      <c r="D20" s="58" t="s">
        <v>837</v>
      </c>
      <c r="E20" s="25"/>
      <c r="F20" s="58">
        <v>750</v>
      </c>
      <c r="G20" s="406">
        <v>1002021360</v>
      </c>
      <c r="H20" s="406" t="s">
        <v>872</v>
      </c>
      <c r="I20" s="455" t="s">
        <v>873</v>
      </c>
      <c r="J20" s="76"/>
      <c r="K20" s="25"/>
    </row>
    <row r="21" spans="1:11" ht="14.25" customHeight="1" x14ac:dyDescent="0.2">
      <c r="A21" s="58">
        <v>13</v>
      </c>
      <c r="B21" s="25" t="s">
        <v>914</v>
      </c>
      <c r="C21" s="58" t="s">
        <v>837</v>
      </c>
      <c r="D21" s="58" t="s">
        <v>837</v>
      </c>
      <c r="E21" s="25"/>
      <c r="F21" s="58">
        <v>750</v>
      </c>
      <c r="G21" s="406">
        <v>9001013029</v>
      </c>
      <c r="H21" s="406" t="s">
        <v>874</v>
      </c>
      <c r="I21" s="455" t="s">
        <v>875</v>
      </c>
      <c r="J21" s="76"/>
      <c r="K21" s="25"/>
    </row>
    <row r="22" spans="1:11" ht="14.25" customHeight="1" x14ac:dyDescent="0.2">
      <c r="A22" s="58">
        <v>14</v>
      </c>
      <c r="B22" s="25" t="s">
        <v>915</v>
      </c>
      <c r="C22" s="58" t="s">
        <v>837</v>
      </c>
      <c r="D22" s="58" t="s">
        <v>837</v>
      </c>
      <c r="E22" s="25"/>
      <c r="F22" s="58">
        <v>375</v>
      </c>
      <c r="G22" s="406">
        <v>10190335294</v>
      </c>
      <c r="H22" s="406" t="s">
        <v>672</v>
      </c>
      <c r="I22" s="455" t="s">
        <v>876</v>
      </c>
      <c r="J22" s="76"/>
      <c r="K22" s="25"/>
    </row>
    <row r="23" spans="1:11" ht="14.25" customHeight="1" x14ac:dyDescent="0.2">
      <c r="A23" s="58">
        <v>15</v>
      </c>
      <c r="B23" s="25" t="s">
        <v>916</v>
      </c>
      <c r="C23" s="58" t="s">
        <v>837</v>
      </c>
      <c r="D23" s="58" t="s">
        <v>837</v>
      </c>
      <c r="E23" s="25"/>
      <c r="F23" s="58">
        <v>1375</v>
      </c>
      <c r="G23" s="406">
        <v>1020004097</v>
      </c>
      <c r="H23" s="406" t="s">
        <v>598</v>
      </c>
      <c r="I23" s="455" t="s">
        <v>877</v>
      </c>
      <c r="J23" s="76"/>
      <c r="K23" s="25"/>
    </row>
    <row r="24" spans="1:11" ht="14.25" customHeight="1" x14ac:dyDescent="0.2">
      <c r="A24" s="58">
        <v>16</v>
      </c>
      <c r="B24" s="25" t="s">
        <v>917</v>
      </c>
      <c r="C24" s="58" t="s">
        <v>837</v>
      </c>
      <c r="D24" s="58" t="s">
        <v>837</v>
      </c>
      <c r="E24" s="25"/>
      <c r="F24" s="58">
        <v>750</v>
      </c>
      <c r="G24" s="406">
        <v>500100097</v>
      </c>
      <c r="H24" s="406" t="s">
        <v>623</v>
      </c>
      <c r="I24" s="455" t="s">
        <v>688</v>
      </c>
      <c r="J24" s="76"/>
      <c r="K24" s="25"/>
    </row>
    <row r="25" spans="1:11" ht="14.25" customHeight="1" x14ac:dyDescent="0.2">
      <c r="A25" s="58">
        <v>17</v>
      </c>
      <c r="B25" s="25" t="s">
        <v>918</v>
      </c>
      <c r="C25" s="58" t="s">
        <v>837</v>
      </c>
      <c r="D25" s="58" t="s">
        <v>837</v>
      </c>
      <c r="E25" s="25"/>
      <c r="F25" s="58">
        <v>750</v>
      </c>
      <c r="G25" s="406">
        <v>56001020260</v>
      </c>
      <c r="H25" s="406" t="s">
        <v>619</v>
      </c>
      <c r="I25" s="455" t="s">
        <v>879</v>
      </c>
      <c r="J25" s="76"/>
      <c r="K25" s="25"/>
    </row>
    <row r="26" spans="1:11" ht="14.25" customHeight="1" x14ac:dyDescent="0.2">
      <c r="A26" s="58">
        <v>18</v>
      </c>
      <c r="B26" s="25" t="s">
        <v>919</v>
      </c>
      <c r="C26" s="58" t="s">
        <v>837</v>
      </c>
      <c r="D26" s="58" t="s">
        <v>837</v>
      </c>
      <c r="E26" s="25"/>
      <c r="F26" s="58">
        <v>187.5</v>
      </c>
      <c r="G26" s="406">
        <v>39001024421</v>
      </c>
      <c r="H26" s="406" t="s">
        <v>880</v>
      </c>
      <c r="I26" s="455" t="s">
        <v>881</v>
      </c>
      <c r="J26" s="76"/>
      <c r="K26" s="25"/>
    </row>
    <row r="27" spans="1:11" ht="14.25" customHeight="1" x14ac:dyDescent="0.2">
      <c r="A27" s="58">
        <v>19</v>
      </c>
      <c r="B27" s="25" t="s">
        <v>920</v>
      </c>
      <c r="C27" s="58" t="s">
        <v>837</v>
      </c>
      <c r="D27" s="58" t="s">
        <v>837</v>
      </c>
      <c r="E27" s="25"/>
      <c r="F27" s="58">
        <v>875</v>
      </c>
      <c r="G27" s="406">
        <v>38001040779</v>
      </c>
      <c r="H27" s="406" t="s">
        <v>882</v>
      </c>
      <c r="I27" s="455" t="s">
        <v>883</v>
      </c>
      <c r="J27" s="76"/>
      <c r="K27" s="25"/>
    </row>
    <row r="28" spans="1:11" ht="14.25" customHeight="1" x14ac:dyDescent="0.2">
      <c r="A28" s="58">
        <v>20</v>
      </c>
      <c r="B28" s="25" t="s">
        <v>921</v>
      </c>
      <c r="C28" s="58" t="s">
        <v>837</v>
      </c>
      <c r="D28" s="58" t="s">
        <v>837</v>
      </c>
      <c r="E28" s="25"/>
      <c r="F28" s="58">
        <v>1250</v>
      </c>
      <c r="G28" s="406">
        <v>42001025632</v>
      </c>
      <c r="H28" s="406" t="s">
        <v>884</v>
      </c>
      <c r="I28" s="455" t="s">
        <v>885</v>
      </c>
      <c r="J28" s="76"/>
      <c r="K28" s="25"/>
    </row>
    <row r="29" spans="1:11" ht="14.25" customHeight="1" x14ac:dyDescent="0.2">
      <c r="A29" s="58">
        <v>21</v>
      </c>
      <c r="B29" s="25" t="s">
        <v>922</v>
      </c>
      <c r="C29" s="58" t="s">
        <v>837</v>
      </c>
      <c r="D29" s="58" t="s">
        <v>837</v>
      </c>
      <c r="E29" s="25"/>
      <c r="F29" s="58">
        <v>1000</v>
      </c>
      <c r="G29" s="406">
        <v>53001049272</v>
      </c>
      <c r="H29" s="406" t="s">
        <v>886</v>
      </c>
      <c r="I29" s="455" t="s">
        <v>887</v>
      </c>
      <c r="J29" s="76"/>
      <c r="K29" s="25"/>
    </row>
    <row r="30" spans="1:11" ht="14.25" customHeight="1" x14ac:dyDescent="0.2">
      <c r="A30" s="58">
        <v>22</v>
      </c>
      <c r="B30" s="25" t="s">
        <v>923</v>
      </c>
      <c r="C30" s="58" t="s">
        <v>837</v>
      </c>
      <c r="D30" s="58" t="s">
        <v>837</v>
      </c>
      <c r="E30" s="25"/>
      <c r="F30" s="58">
        <v>1000</v>
      </c>
      <c r="G30" s="406">
        <v>16001003970</v>
      </c>
      <c r="H30" s="406" t="s">
        <v>749</v>
      </c>
      <c r="I30" s="455" t="s">
        <v>888</v>
      </c>
      <c r="J30" s="76"/>
      <c r="K30" s="25"/>
    </row>
    <row r="31" spans="1:11" ht="14.25" customHeight="1" x14ac:dyDescent="0.2">
      <c r="A31" s="58">
        <v>23</v>
      </c>
      <c r="B31" s="25" t="s">
        <v>924</v>
      </c>
      <c r="C31" s="58" t="s">
        <v>837</v>
      </c>
      <c r="D31" s="58" t="s">
        <v>837</v>
      </c>
      <c r="E31" s="25"/>
      <c r="F31" s="58">
        <v>1000</v>
      </c>
      <c r="G31" s="406">
        <v>1008050009</v>
      </c>
      <c r="H31" s="406" t="s">
        <v>592</v>
      </c>
      <c r="I31" s="455" t="s">
        <v>889</v>
      </c>
      <c r="J31" s="76"/>
      <c r="K31" s="25"/>
    </row>
    <row r="32" spans="1:11" ht="14.25" customHeight="1" x14ac:dyDescent="0.2">
      <c r="A32" s="58">
        <v>24</v>
      </c>
      <c r="B32" s="25" t="s">
        <v>925</v>
      </c>
      <c r="C32" s="58" t="s">
        <v>837</v>
      </c>
      <c r="D32" s="58" t="s">
        <v>837</v>
      </c>
      <c r="E32" s="25"/>
      <c r="F32" s="58">
        <v>750</v>
      </c>
      <c r="G32" s="406">
        <v>31001009472</v>
      </c>
      <c r="H32" s="406" t="s">
        <v>609</v>
      </c>
      <c r="I32" s="455" t="s">
        <v>890</v>
      </c>
      <c r="J32" s="76"/>
      <c r="K32" s="25"/>
    </row>
    <row r="33" spans="1:11" ht="14.25" customHeight="1" x14ac:dyDescent="0.2">
      <c r="A33" s="58">
        <v>25</v>
      </c>
      <c r="B33" s="25" t="s">
        <v>926</v>
      </c>
      <c r="C33" s="58" t="s">
        <v>837</v>
      </c>
      <c r="D33" s="58" t="s">
        <v>837</v>
      </c>
      <c r="E33" s="25"/>
      <c r="F33" s="58">
        <v>250</v>
      </c>
      <c r="G33" s="406">
        <v>400100938</v>
      </c>
      <c r="H33" s="406" t="s">
        <v>864</v>
      </c>
      <c r="I33" s="455" t="s">
        <v>891</v>
      </c>
      <c r="J33" s="76"/>
      <c r="K33" s="25"/>
    </row>
    <row r="34" spans="1:11" ht="14.25" customHeight="1" x14ac:dyDescent="0.2">
      <c r="A34" s="58">
        <v>26</v>
      </c>
      <c r="B34" s="25" t="s">
        <v>927</v>
      </c>
      <c r="C34" s="58" t="s">
        <v>837</v>
      </c>
      <c r="D34" s="58" t="s">
        <v>837</v>
      </c>
      <c r="E34" s="25"/>
      <c r="F34" s="58">
        <v>1875</v>
      </c>
      <c r="G34" s="406">
        <v>59201132977</v>
      </c>
      <c r="H34" s="406" t="s">
        <v>662</v>
      </c>
      <c r="I34" s="455" t="s">
        <v>892</v>
      </c>
      <c r="J34" s="76"/>
      <c r="K34" s="25"/>
    </row>
    <row r="35" spans="1:11" ht="14.25" customHeight="1" x14ac:dyDescent="0.2">
      <c r="A35" s="58">
        <v>27</v>
      </c>
      <c r="B35" s="25"/>
      <c r="C35" s="58"/>
      <c r="D35" s="58" t="s">
        <v>837</v>
      </c>
      <c r="E35" s="25"/>
      <c r="F35" s="58">
        <v>250</v>
      </c>
      <c r="G35" s="406">
        <v>19001069375</v>
      </c>
      <c r="H35" s="406" t="s">
        <v>694</v>
      </c>
      <c r="I35" s="455" t="s">
        <v>696</v>
      </c>
      <c r="J35" s="76"/>
      <c r="K35" s="25"/>
    </row>
    <row r="36" spans="1:11" ht="14.25" customHeight="1" x14ac:dyDescent="0.2">
      <c r="A36" s="58">
        <v>28</v>
      </c>
      <c r="B36" s="25"/>
      <c r="C36" s="58"/>
      <c r="D36" s="58" t="s">
        <v>837</v>
      </c>
      <c r="E36" s="25"/>
      <c r="F36" s="58">
        <v>750</v>
      </c>
      <c r="G36" s="407">
        <v>60002012470</v>
      </c>
      <c r="H36" s="406" t="s">
        <v>609</v>
      </c>
      <c r="I36" s="455" t="s">
        <v>893</v>
      </c>
      <c r="J36" s="76"/>
      <c r="K36" s="25"/>
    </row>
    <row r="37" spans="1:11" ht="14.25" customHeight="1" x14ac:dyDescent="0.2">
      <c r="A37" s="58">
        <v>29</v>
      </c>
      <c r="B37" s="25" t="s">
        <v>923</v>
      </c>
      <c r="C37" s="58" t="s">
        <v>837</v>
      </c>
      <c r="D37" s="58" t="s">
        <v>837</v>
      </c>
      <c r="E37" s="25"/>
      <c r="F37" s="58">
        <v>360</v>
      </c>
      <c r="G37" s="58"/>
      <c r="H37" s="210" t="s">
        <v>897</v>
      </c>
      <c r="I37" s="402" t="s">
        <v>896</v>
      </c>
      <c r="J37" s="58">
        <v>16001002868</v>
      </c>
      <c r="K37" s="25"/>
    </row>
    <row r="38" spans="1:11" ht="14.25" customHeight="1" x14ac:dyDescent="0.2">
      <c r="A38" s="58">
        <v>30</v>
      </c>
      <c r="B38" s="25" t="s">
        <v>928</v>
      </c>
      <c r="C38" s="58" t="s">
        <v>837</v>
      </c>
      <c r="D38" s="58" t="s">
        <v>837</v>
      </c>
      <c r="E38" s="25"/>
      <c r="F38" s="58">
        <v>480</v>
      </c>
      <c r="G38" s="58"/>
      <c r="H38" s="210" t="s">
        <v>898</v>
      </c>
      <c r="I38" s="402" t="s">
        <v>853</v>
      </c>
      <c r="J38" s="58">
        <v>1000100400</v>
      </c>
      <c r="K38" s="25"/>
    </row>
    <row r="39" spans="1:11" ht="14.25" customHeight="1" x14ac:dyDescent="0.2">
      <c r="A39" s="58">
        <v>31</v>
      </c>
      <c r="B39" s="25" t="s">
        <v>929</v>
      </c>
      <c r="C39" s="58" t="s">
        <v>837</v>
      </c>
      <c r="D39" s="58" t="s">
        <v>837</v>
      </c>
      <c r="E39" s="25"/>
      <c r="F39" s="58">
        <v>300</v>
      </c>
      <c r="G39" s="58"/>
      <c r="H39" s="210" t="s">
        <v>899</v>
      </c>
      <c r="I39" s="402" t="s">
        <v>876</v>
      </c>
      <c r="J39" s="58">
        <v>1019035294</v>
      </c>
      <c r="K39" s="25"/>
    </row>
    <row r="40" spans="1:11" ht="14.25" customHeight="1" x14ac:dyDescent="0.2">
      <c r="A40" s="58"/>
      <c r="B40" s="25"/>
      <c r="C40" s="58"/>
      <c r="D40" s="58"/>
      <c r="E40" s="25"/>
      <c r="F40" s="58">
        <v>600</v>
      </c>
      <c r="G40" s="58"/>
      <c r="H40" s="210" t="s">
        <v>977</v>
      </c>
      <c r="I40" s="402" t="s">
        <v>978</v>
      </c>
      <c r="J40" s="416"/>
      <c r="K40" s="25"/>
    </row>
    <row r="41" spans="1:11" ht="14.25" customHeight="1" x14ac:dyDescent="0.2">
      <c r="A41" s="58">
        <v>32</v>
      </c>
      <c r="B41" s="25"/>
      <c r="C41" s="58"/>
      <c r="D41" s="58"/>
      <c r="E41" s="25"/>
      <c r="F41" s="58">
        <v>600</v>
      </c>
      <c r="G41" s="25"/>
      <c r="H41" s="210"/>
      <c r="I41" s="402"/>
      <c r="J41" s="416">
        <v>205236966</v>
      </c>
      <c r="K41" s="25" t="s">
        <v>960</v>
      </c>
    </row>
    <row r="42" spans="1:11" ht="14.25" customHeight="1" x14ac:dyDescent="0.2">
      <c r="A42" s="58">
        <v>33</v>
      </c>
      <c r="B42" s="25"/>
      <c r="C42" s="58"/>
      <c r="D42" s="58"/>
      <c r="E42" s="25"/>
      <c r="F42" s="58">
        <v>15000</v>
      </c>
      <c r="G42" s="25"/>
      <c r="H42" s="210"/>
      <c r="I42" s="402"/>
      <c r="J42" s="416">
        <v>203836625</v>
      </c>
      <c r="K42" s="456" t="s">
        <v>930</v>
      </c>
    </row>
    <row r="43" spans="1:11" ht="14.25" customHeight="1" x14ac:dyDescent="0.2">
      <c r="A43" s="58">
        <v>34</v>
      </c>
      <c r="B43" s="25"/>
      <c r="C43" s="58"/>
      <c r="D43" s="25"/>
      <c r="E43" s="25"/>
      <c r="F43" s="58">
        <v>673</v>
      </c>
      <c r="G43" s="25"/>
      <c r="H43" s="210"/>
      <c r="I43" s="210"/>
      <c r="J43" s="416">
        <v>203842333</v>
      </c>
      <c r="K43" s="25" t="s">
        <v>931</v>
      </c>
    </row>
    <row r="44" spans="1:11" ht="14.25" customHeight="1" x14ac:dyDescent="0.2">
      <c r="A44" s="58">
        <v>35</v>
      </c>
      <c r="B44" s="25"/>
      <c r="C44" s="25"/>
      <c r="D44" s="25"/>
      <c r="E44" s="25"/>
      <c r="F44" s="58">
        <v>170</v>
      </c>
      <c r="G44" s="25"/>
      <c r="H44" s="210"/>
      <c r="I44" s="210"/>
      <c r="J44" s="416">
        <v>204858859</v>
      </c>
      <c r="K44" s="25" t="s">
        <v>932</v>
      </c>
    </row>
    <row r="45" spans="1:11" ht="14.25" customHeight="1" x14ac:dyDescent="0.2">
      <c r="A45" s="58">
        <v>36</v>
      </c>
      <c r="B45" s="25"/>
      <c r="C45" s="25"/>
      <c r="D45" s="25"/>
      <c r="E45" s="25"/>
      <c r="F45" s="58">
        <v>2500</v>
      </c>
      <c r="G45" s="25"/>
      <c r="H45" s="210"/>
      <c r="I45" s="210"/>
      <c r="J45" s="416"/>
      <c r="K45" s="25" t="s">
        <v>979</v>
      </c>
    </row>
    <row r="46" spans="1:11" ht="8.25" customHeight="1" x14ac:dyDescent="0.2">
      <c r="A46" s="58"/>
      <c r="B46" s="25"/>
      <c r="C46" s="25"/>
      <c r="D46" s="25"/>
      <c r="E46" s="25"/>
      <c r="F46" s="25"/>
      <c r="G46" s="25"/>
      <c r="H46" s="210"/>
      <c r="I46" s="210"/>
      <c r="J46" s="210"/>
      <c r="K46" s="25"/>
    </row>
    <row r="47" spans="1:11" ht="14.25" customHeight="1" x14ac:dyDescent="0.2">
      <c r="A47" s="58">
        <v>37</v>
      </c>
      <c r="B47" s="25"/>
      <c r="C47" s="25"/>
      <c r="D47" s="25"/>
      <c r="E47" s="58" t="s">
        <v>980</v>
      </c>
      <c r="F47" s="58">
        <v>44895</v>
      </c>
      <c r="G47" s="25"/>
      <c r="H47" s="210"/>
      <c r="I47" s="210"/>
      <c r="J47" s="210"/>
      <c r="K47" s="25"/>
    </row>
    <row r="48" spans="1:11" ht="3" customHeight="1" x14ac:dyDescent="0.2">
      <c r="A48" s="58"/>
      <c r="B48" s="25"/>
      <c r="C48" s="25"/>
      <c r="D48" s="25"/>
      <c r="E48" s="25"/>
      <c r="F48" s="25"/>
      <c r="G48" s="25"/>
      <c r="H48" s="210"/>
      <c r="I48" s="210"/>
      <c r="J48" s="210"/>
      <c r="K48" s="25"/>
    </row>
    <row r="49" spans="1:11" ht="3" customHeight="1" x14ac:dyDescent="0.2">
      <c r="A49" s="58"/>
      <c r="B49" s="25"/>
      <c r="C49" s="25"/>
      <c r="D49" s="25"/>
      <c r="E49" s="25"/>
      <c r="F49" s="25"/>
      <c r="G49" s="25"/>
      <c r="H49" s="210"/>
      <c r="I49" s="210"/>
      <c r="J49" s="210"/>
      <c r="K49" s="25"/>
    </row>
    <row r="50" spans="1:11" ht="3" customHeight="1" x14ac:dyDescent="0.2">
      <c r="A50" s="58"/>
      <c r="B50" s="25"/>
      <c r="C50" s="25"/>
      <c r="D50" s="25"/>
      <c r="E50" s="25"/>
      <c r="F50" s="25"/>
      <c r="G50" s="25"/>
      <c r="H50" s="210"/>
      <c r="I50" s="210"/>
      <c r="J50" s="210"/>
      <c r="K50" s="25"/>
    </row>
    <row r="51" spans="1:11" ht="3" customHeight="1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3" customHeight="1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</row>
    <row r="53" spans="1:11" ht="3" customHeight="1" x14ac:dyDescent="0.2">
      <c r="A53" s="24"/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ht="15" x14ac:dyDescent="0.3">
      <c r="A54" s="2"/>
      <c r="B54" s="62" t="s">
        <v>106</v>
      </c>
      <c r="C54" s="2"/>
      <c r="D54" s="2"/>
      <c r="E54" s="5"/>
      <c r="F54" s="2"/>
      <c r="G54" s="2"/>
      <c r="H54" s="2"/>
      <c r="I54" s="2"/>
      <c r="J54" s="2"/>
      <c r="K54" s="2"/>
    </row>
    <row r="55" spans="1:11" ht="4.5" customHeight="1" x14ac:dyDescent="0.3">
      <c r="A55" s="2"/>
      <c r="B55" s="2"/>
      <c r="C55" s="486"/>
      <c r="D55" s="486"/>
      <c r="F55" s="61"/>
      <c r="G55" s="64"/>
    </row>
    <row r="56" spans="1:11" ht="15" x14ac:dyDescent="0.3">
      <c r="B56" s="2"/>
      <c r="C56" s="60" t="s">
        <v>265</v>
      </c>
      <c r="D56" s="2"/>
      <c r="F56" s="12" t="s">
        <v>983</v>
      </c>
    </row>
    <row r="57" spans="1:11" ht="2.25" customHeight="1" x14ac:dyDescent="0.3">
      <c r="B57" s="2"/>
      <c r="C57" s="2"/>
      <c r="D57" s="2"/>
      <c r="F57" s="2"/>
    </row>
    <row r="58" spans="1:11" ht="12" customHeight="1" x14ac:dyDescent="0.3">
      <c r="B58" s="2"/>
      <c r="C58" s="56" t="s">
        <v>138</v>
      </c>
    </row>
  </sheetData>
  <mergeCells count="1">
    <mergeCell ref="C55:D55"/>
  </mergeCells>
  <pageMargins left="0.7" right="0.7" top="0.75" bottom="0.75" header="0.3" footer="0.3"/>
  <pageSetup scale="61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C1" zoomScale="80" zoomScaleSheetLayoutView="80" workbookViewId="0">
      <selection activeCell="I40" sqref="I40"/>
    </sheetView>
  </sheetViews>
  <sheetFormatPr defaultRowHeight="12.75" x14ac:dyDescent="0.2"/>
  <cols>
    <col min="1" max="1" width="6.85546875" style="175" customWidth="1"/>
    <col min="2" max="2" width="21.140625" style="175" customWidth="1"/>
    <col min="3" max="3" width="21.5703125" style="175" customWidth="1"/>
    <col min="4" max="4" width="19.140625" style="175" customWidth="1"/>
    <col min="5" max="5" width="15.140625" style="175" customWidth="1"/>
    <col min="6" max="6" width="20.85546875" style="175" customWidth="1"/>
    <col min="7" max="7" width="23.85546875" style="175" customWidth="1"/>
    <col min="8" max="8" width="19" style="175" customWidth="1"/>
    <col min="9" max="9" width="21.140625" style="175" customWidth="1"/>
    <col min="10" max="10" width="17" style="175" customWidth="1"/>
    <col min="11" max="11" width="21.5703125" style="175" customWidth="1"/>
    <col min="12" max="12" width="24.42578125" style="175" customWidth="1"/>
    <col min="13" max="16384" width="9.140625" style="175"/>
  </cols>
  <sheetData>
    <row r="1" spans="1:13" customFormat="1" ht="15" x14ac:dyDescent="0.2">
      <c r="A1" s="122" t="s">
        <v>459</v>
      </c>
      <c r="B1" s="122"/>
      <c r="C1" s="123"/>
      <c r="D1" s="123"/>
      <c r="E1" s="123"/>
      <c r="F1" s="123"/>
      <c r="G1" s="123"/>
      <c r="H1" s="123"/>
      <c r="I1" s="123"/>
      <c r="J1" s="123"/>
      <c r="K1" s="129"/>
      <c r="L1" s="69" t="s">
        <v>108</v>
      </c>
    </row>
    <row r="2" spans="1:13" customFormat="1" ht="15" x14ac:dyDescent="0.3">
      <c r="A2" s="94" t="s">
        <v>139</v>
      </c>
      <c r="B2" s="94"/>
      <c r="C2" s="123"/>
      <c r="D2" s="123"/>
      <c r="E2" s="123"/>
      <c r="F2" s="123"/>
      <c r="G2" s="123"/>
      <c r="H2" s="123"/>
      <c r="I2" s="123"/>
      <c r="J2" s="123"/>
      <c r="K2" s="129"/>
      <c r="L2" s="413" t="s">
        <v>549</v>
      </c>
    </row>
    <row r="3" spans="1:13" customFormat="1" ht="15" x14ac:dyDescent="0.2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6"/>
      <c r="L3" s="126"/>
      <c r="M3" s="175"/>
    </row>
    <row r="4" spans="1:13" customFormat="1" ht="15" x14ac:dyDescent="0.3">
      <c r="A4" s="67" t="str">
        <f>'ფორმა N2'!A4</f>
        <v>ანგარიშვალდებული პირის დასახელება:</v>
      </c>
      <c r="B4" s="67"/>
      <c r="C4" s="67"/>
      <c r="D4" s="67"/>
      <c r="E4" s="68"/>
      <c r="F4" s="132"/>
      <c r="G4" s="123"/>
      <c r="H4" s="123"/>
      <c r="I4" s="123"/>
      <c r="J4" s="123"/>
      <c r="K4" s="123"/>
      <c r="L4" s="123"/>
    </row>
    <row r="5" spans="1:13" ht="15" x14ac:dyDescent="0.3">
      <c r="A5" s="212"/>
      <c r="B5" s="212"/>
      <c r="C5" s="71"/>
      <c r="D5" s="71" t="s">
        <v>547</v>
      </c>
      <c r="E5" s="71"/>
      <c r="F5" s="213"/>
      <c r="G5" s="214"/>
      <c r="H5" s="214"/>
      <c r="I5" s="214"/>
      <c r="J5" s="214"/>
      <c r="K5" s="214"/>
      <c r="L5" s="213"/>
    </row>
    <row r="6" spans="1:13" customFormat="1" ht="13.5" x14ac:dyDescent="0.2">
      <c r="A6" s="127"/>
      <c r="B6" s="127"/>
      <c r="C6" s="128"/>
      <c r="D6" s="128"/>
      <c r="E6" s="128"/>
      <c r="F6" s="123"/>
      <c r="G6" s="123"/>
      <c r="H6" s="123"/>
      <c r="I6" s="123"/>
      <c r="J6" s="123"/>
      <c r="K6" s="123"/>
      <c r="L6" s="123"/>
    </row>
    <row r="7" spans="1:13" customFormat="1" ht="60" x14ac:dyDescent="0.2">
      <c r="A7" s="135" t="s">
        <v>63</v>
      </c>
      <c r="B7" s="119" t="s">
        <v>245</v>
      </c>
      <c r="C7" s="121" t="s">
        <v>241</v>
      </c>
      <c r="D7" s="121" t="s">
        <v>242</v>
      </c>
      <c r="E7" s="121" t="s">
        <v>351</v>
      </c>
      <c r="F7" s="121" t="s">
        <v>244</v>
      </c>
      <c r="G7" s="121" t="s">
        <v>388</v>
      </c>
      <c r="H7" s="121" t="s">
        <v>390</v>
      </c>
      <c r="I7" s="121" t="s">
        <v>384</v>
      </c>
      <c r="J7" s="121" t="s">
        <v>385</v>
      </c>
      <c r="K7" s="121" t="s">
        <v>397</v>
      </c>
      <c r="L7" s="121" t="s">
        <v>386</v>
      </c>
    </row>
    <row r="8" spans="1:13" customFormat="1" ht="15" x14ac:dyDescent="0.2">
      <c r="A8" s="119">
        <v>1</v>
      </c>
      <c r="B8" s="119">
        <v>2</v>
      </c>
      <c r="C8" s="121">
        <v>3</v>
      </c>
      <c r="D8" s="119">
        <v>4</v>
      </c>
      <c r="E8" s="121">
        <v>5</v>
      </c>
      <c r="F8" s="119">
        <v>6</v>
      </c>
      <c r="G8" s="121">
        <v>7</v>
      </c>
      <c r="H8" s="119">
        <v>8</v>
      </c>
      <c r="I8" s="119">
        <v>9</v>
      </c>
      <c r="J8" s="119">
        <v>10</v>
      </c>
      <c r="K8" s="121">
        <v>11</v>
      </c>
      <c r="L8" s="121">
        <v>12</v>
      </c>
    </row>
    <row r="9" spans="1:13" customFormat="1" ht="15" x14ac:dyDescent="0.2">
      <c r="A9" s="58">
        <v>1</v>
      </c>
      <c r="B9" s="58"/>
      <c r="C9" s="25"/>
      <c r="D9" s="25"/>
      <c r="E9" s="25"/>
      <c r="F9" s="25"/>
      <c r="G9" s="25"/>
      <c r="H9" s="25"/>
      <c r="I9" s="210"/>
      <c r="J9" s="210"/>
      <c r="K9" s="210"/>
      <c r="L9" s="25"/>
    </row>
    <row r="10" spans="1:13" customFormat="1" ht="15" x14ac:dyDescent="0.2">
      <c r="A10" s="58">
        <v>2</v>
      </c>
      <c r="B10" s="58"/>
      <c r="C10" s="25"/>
      <c r="D10" s="25"/>
      <c r="E10" s="25"/>
      <c r="F10" s="25"/>
      <c r="G10" s="25"/>
      <c r="H10" s="25"/>
      <c r="I10" s="210"/>
      <c r="J10" s="210"/>
      <c r="K10" s="210"/>
      <c r="L10" s="25"/>
    </row>
    <row r="11" spans="1:13" customFormat="1" ht="15" x14ac:dyDescent="0.2">
      <c r="A11" s="58">
        <v>3</v>
      </c>
      <c r="B11" s="58"/>
      <c r="C11" s="25"/>
      <c r="D11" s="25"/>
      <c r="E11" s="25"/>
      <c r="F11" s="25"/>
      <c r="G11" s="25"/>
      <c r="H11" s="25"/>
      <c r="I11" s="210"/>
      <c r="J11" s="210"/>
      <c r="K11" s="210"/>
      <c r="L11" s="25"/>
    </row>
    <row r="12" spans="1:13" customFormat="1" ht="15" x14ac:dyDescent="0.2">
      <c r="A12" s="58">
        <v>4</v>
      </c>
      <c r="B12" s="58"/>
      <c r="C12" s="25"/>
      <c r="D12" s="25"/>
      <c r="E12" s="25"/>
      <c r="F12" s="25"/>
      <c r="G12" s="25"/>
      <c r="H12" s="25"/>
      <c r="I12" s="210"/>
      <c r="J12" s="210"/>
      <c r="K12" s="210"/>
      <c r="L12" s="25"/>
    </row>
    <row r="13" spans="1:13" customFormat="1" ht="15" x14ac:dyDescent="0.2">
      <c r="A13" s="58">
        <v>5</v>
      </c>
      <c r="B13" s="58"/>
      <c r="C13" s="25"/>
      <c r="D13" s="25"/>
      <c r="E13" s="25"/>
      <c r="F13" s="25"/>
      <c r="G13" s="25"/>
      <c r="H13" s="25"/>
      <c r="I13" s="210"/>
      <c r="J13" s="210"/>
      <c r="K13" s="210"/>
      <c r="L13" s="25"/>
    </row>
    <row r="14" spans="1:13" customFormat="1" ht="15" x14ac:dyDescent="0.2">
      <c r="A14" s="58">
        <v>6</v>
      </c>
      <c r="B14" s="58"/>
      <c r="C14" s="25"/>
      <c r="D14" s="25"/>
      <c r="E14" s="25"/>
      <c r="F14" s="25"/>
      <c r="G14" s="25"/>
      <c r="H14" s="25"/>
      <c r="I14" s="210"/>
      <c r="J14" s="210"/>
      <c r="K14" s="210"/>
      <c r="L14" s="25"/>
    </row>
    <row r="15" spans="1:13" customFormat="1" ht="15" x14ac:dyDescent="0.2">
      <c r="A15" s="58">
        <v>7</v>
      </c>
      <c r="B15" s="58"/>
      <c r="C15" s="25"/>
      <c r="D15" s="25"/>
      <c r="E15" s="25"/>
      <c r="F15" s="25"/>
      <c r="G15" s="25"/>
      <c r="H15" s="25"/>
      <c r="I15" s="210"/>
      <c r="J15" s="210"/>
      <c r="K15" s="210"/>
      <c r="L15" s="25"/>
    </row>
    <row r="16" spans="1:13" customFormat="1" ht="15" x14ac:dyDescent="0.2">
      <c r="A16" s="58">
        <v>8</v>
      </c>
      <c r="B16" s="58"/>
      <c r="C16" s="25"/>
      <c r="D16" s="25"/>
      <c r="E16" s="25"/>
      <c r="F16" s="25"/>
      <c r="G16" s="25"/>
      <c r="H16" s="25"/>
      <c r="I16" s="210"/>
      <c r="J16" s="210"/>
      <c r="K16" s="210"/>
      <c r="L16" s="25"/>
    </row>
    <row r="17" spans="1:12" customFormat="1" ht="15" x14ac:dyDescent="0.2">
      <c r="A17" s="58">
        <v>9</v>
      </c>
      <c r="B17" s="58"/>
      <c r="C17" s="25"/>
      <c r="D17" s="25"/>
      <c r="E17" s="25"/>
      <c r="F17" s="25"/>
      <c r="G17" s="25"/>
      <c r="H17" s="25"/>
      <c r="I17" s="210"/>
      <c r="J17" s="210"/>
      <c r="K17" s="210"/>
      <c r="L17" s="25"/>
    </row>
    <row r="18" spans="1:12" customFormat="1" ht="15" x14ac:dyDescent="0.2">
      <c r="A18" s="58">
        <v>10</v>
      </c>
      <c r="B18" s="58"/>
      <c r="C18" s="25"/>
      <c r="D18" s="25"/>
      <c r="E18" s="25"/>
      <c r="F18" s="25"/>
      <c r="G18" s="25"/>
      <c r="H18" s="25"/>
      <c r="I18" s="210"/>
      <c r="J18" s="210"/>
      <c r="K18" s="210"/>
      <c r="L18" s="25"/>
    </row>
    <row r="19" spans="1:12" customFormat="1" ht="15" x14ac:dyDescent="0.2">
      <c r="A19" s="58">
        <v>11</v>
      </c>
      <c r="B19" s="58"/>
      <c r="C19" s="25"/>
      <c r="D19" s="25"/>
      <c r="E19" s="25"/>
      <c r="F19" s="25"/>
      <c r="G19" s="25"/>
      <c r="H19" s="25"/>
      <c r="I19" s="210"/>
      <c r="J19" s="210"/>
      <c r="K19" s="210"/>
      <c r="L19" s="25"/>
    </row>
    <row r="20" spans="1:12" customFormat="1" ht="15" x14ac:dyDescent="0.2">
      <c r="A20" s="58">
        <v>12</v>
      </c>
      <c r="B20" s="58"/>
      <c r="C20" s="25"/>
      <c r="D20" s="25"/>
      <c r="E20" s="25"/>
      <c r="F20" s="25"/>
      <c r="G20" s="25"/>
      <c r="H20" s="25"/>
      <c r="I20" s="210"/>
      <c r="J20" s="210"/>
      <c r="K20" s="210"/>
      <c r="L20" s="25"/>
    </row>
    <row r="21" spans="1:12" customFormat="1" ht="15" x14ac:dyDescent="0.2">
      <c r="A21" s="58">
        <v>13</v>
      </c>
      <c r="B21" s="58"/>
      <c r="C21" s="25"/>
      <c r="D21" s="25"/>
      <c r="E21" s="25"/>
      <c r="F21" s="25"/>
      <c r="G21" s="25"/>
      <c r="H21" s="25"/>
      <c r="I21" s="210"/>
      <c r="J21" s="210"/>
      <c r="K21" s="210"/>
      <c r="L21" s="25"/>
    </row>
    <row r="22" spans="1:12" customFormat="1" ht="15" x14ac:dyDescent="0.2">
      <c r="A22" s="58">
        <v>14</v>
      </c>
      <c r="B22" s="58"/>
      <c r="C22" s="25"/>
      <c r="D22" s="25"/>
      <c r="E22" s="25"/>
      <c r="F22" s="25"/>
      <c r="G22" s="25"/>
      <c r="H22" s="25"/>
      <c r="I22" s="210"/>
      <c r="J22" s="210"/>
      <c r="K22" s="210"/>
      <c r="L22" s="25"/>
    </row>
    <row r="23" spans="1:12" customFormat="1" ht="15" x14ac:dyDescent="0.2">
      <c r="A23" s="58">
        <v>15</v>
      </c>
      <c r="B23" s="58"/>
      <c r="C23" s="25"/>
      <c r="D23" s="25"/>
      <c r="E23" s="25"/>
      <c r="F23" s="25"/>
      <c r="G23" s="25"/>
      <c r="H23" s="25"/>
      <c r="I23" s="210"/>
      <c r="J23" s="210"/>
      <c r="K23" s="210"/>
      <c r="L23" s="25"/>
    </row>
    <row r="24" spans="1:12" customFormat="1" ht="15" x14ac:dyDescent="0.2">
      <c r="A24" s="58">
        <v>16</v>
      </c>
      <c r="B24" s="58"/>
      <c r="C24" s="25"/>
      <c r="D24" s="25"/>
      <c r="E24" s="25"/>
      <c r="F24" s="25"/>
      <c r="G24" s="25"/>
      <c r="H24" s="25"/>
      <c r="I24" s="210"/>
      <c r="J24" s="210"/>
      <c r="K24" s="210"/>
      <c r="L24" s="25"/>
    </row>
    <row r="25" spans="1:12" customFormat="1" ht="15" x14ac:dyDescent="0.2">
      <c r="A25" s="58">
        <v>17</v>
      </c>
      <c r="B25" s="58"/>
      <c r="C25" s="25"/>
      <c r="D25" s="25"/>
      <c r="E25" s="25"/>
      <c r="F25" s="25"/>
      <c r="G25" s="25"/>
      <c r="H25" s="25"/>
      <c r="I25" s="210"/>
      <c r="J25" s="210"/>
      <c r="K25" s="210"/>
      <c r="L25" s="25"/>
    </row>
    <row r="26" spans="1:12" customFormat="1" ht="15" x14ac:dyDescent="0.2">
      <c r="A26" s="58">
        <v>18</v>
      </c>
      <c r="B26" s="58"/>
      <c r="C26" s="25"/>
      <c r="D26" s="25"/>
      <c r="E26" s="25"/>
      <c r="F26" s="25"/>
      <c r="G26" s="25"/>
      <c r="H26" s="25"/>
      <c r="I26" s="210"/>
      <c r="J26" s="210"/>
      <c r="K26" s="210"/>
      <c r="L26" s="25"/>
    </row>
    <row r="27" spans="1:12" customFormat="1" ht="15" x14ac:dyDescent="0.2">
      <c r="A27" s="58" t="s">
        <v>275</v>
      </c>
      <c r="B27" s="58"/>
      <c r="C27" s="25"/>
      <c r="D27" s="25"/>
      <c r="E27" s="25"/>
      <c r="F27" s="25"/>
      <c r="G27" s="25"/>
      <c r="H27" s="25"/>
      <c r="I27" s="210"/>
      <c r="J27" s="210"/>
      <c r="K27" s="210"/>
      <c r="L27" s="25"/>
    </row>
    <row r="28" spans="1:12" x14ac:dyDescent="0.2">
      <c r="A28" s="216"/>
      <c r="B28" s="216"/>
      <c r="C28" s="216"/>
      <c r="D28" s="216"/>
      <c r="E28" s="216"/>
      <c r="F28" s="216"/>
      <c r="G28" s="216"/>
      <c r="H28" s="216"/>
      <c r="I28" s="216"/>
      <c r="J28" s="216"/>
      <c r="K28" s="216"/>
      <c r="L28" s="216"/>
    </row>
    <row r="29" spans="1:12" x14ac:dyDescent="0.2">
      <c r="A29" s="216"/>
      <c r="B29" s="216"/>
      <c r="C29" s="216"/>
      <c r="D29" s="216"/>
      <c r="E29" s="216"/>
      <c r="F29" s="216"/>
      <c r="G29" s="216"/>
      <c r="H29" s="216"/>
      <c r="I29" s="216"/>
      <c r="J29" s="216"/>
      <c r="K29" s="216"/>
      <c r="L29" s="216"/>
    </row>
    <row r="30" spans="1:12" x14ac:dyDescent="0.2">
      <c r="A30" s="217"/>
      <c r="B30" s="217"/>
      <c r="C30" s="216"/>
      <c r="D30" s="216"/>
      <c r="E30" s="216"/>
      <c r="F30" s="216"/>
      <c r="G30" s="216"/>
      <c r="H30" s="216"/>
      <c r="I30" s="216"/>
      <c r="J30" s="216"/>
      <c r="K30" s="216"/>
      <c r="L30" s="216"/>
    </row>
    <row r="31" spans="1:12" ht="15" x14ac:dyDescent="0.3">
      <c r="A31" s="174"/>
      <c r="B31" s="174"/>
      <c r="C31" s="176" t="s">
        <v>106</v>
      </c>
      <c r="D31" s="174"/>
      <c r="E31" s="174"/>
      <c r="F31" s="177"/>
      <c r="G31" s="174"/>
      <c r="H31" s="174"/>
      <c r="I31" s="174"/>
      <c r="J31" s="174"/>
      <c r="K31" s="174"/>
      <c r="L31" s="174"/>
    </row>
    <row r="32" spans="1:12" ht="15" x14ac:dyDescent="0.3">
      <c r="A32" s="174"/>
      <c r="B32" s="174"/>
      <c r="C32" s="174"/>
      <c r="D32" s="178"/>
      <c r="E32" s="174"/>
      <c r="G32" s="178"/>
      <c r="H32" s="222"/>
    </row>
    <row r="33" spans="3:7" ht="15" x14ac:dyDescent="0.3">
      <c r="C33" s="174"/>
      <c r="D33" s="180" t="s">
        <v>265</v>
      </c>
      <c r="E33" s="174"/>
      <c r="G33" s="181" t="s">
        <v>270</v>
      </c>
    </row>
    <row r="34" spans="3:7" ht="15" x14ac:dyDescent="0.3">
      <c r="C34" s="174"/>
      <c r="D34" s="182" t="s">
        <v>138</v>
      </c>
      <c r="E34" s="174"/>
      <c r="G34" s="174" t="s">
        <v>266</v>
      </c>
    </row>
    <row r="35" spans="3:7" ht="15" x14ac:dyDescent="0.3">
      <c r="C35" s="174"/>
      <c r="D35" s="182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M16" sqref="M16"/>
    </sheetView>
  </sheetViews>
  <sheetFormatPr defaultRowHeight="12.75" x14ac:dyDescent="0.2"/>
  <cols>
    <col min="1" max="1" width="11.7109375" style="175" customWidth="1"/>
    <col min="2" max="2" width="21.5703125" style="175" customWidth="1"/>
    <col min="3" max="3" width="19.140625" style="175" customWidth="1"/>
    <col min="4" max="4" width="23.7109375" style="175" customWidth="1"/>
    <col min="5" max="6" width="16.5703125" style="175" bestFit="1" customWidth="1"/>
    <col min="7" max="7" width="17" style="175" customWidth="1"/>
    <col min="8" max="8" width="19" style="175" customWidth="1"/>
    <col min="9" max="9" width="24.42578125" style="175" customWidth="1"/>
    <col min="10" max="16384" width="9.140625" style="175"/>
  </cols>
  <sheetData>
    <row r="1" spans="1:13" customFormat="1" ht="15" x14ac:dyDescent="0.2">
      <c r="A1" s="122" t="s">
        <v>460</v>
      </c>
      <c r="B1" s="123"/>
      <c r="C1" s="123"/>
      <c r="D1" s="123"/>
      <c r="E1" s="123"/>
      <c r="F1" s="123"/>
      <c r="G1" s="123"/>
      <c r="H1" s="129"/>
      <c r="I1" s="69" t="s">
        <v>108</v>
      </c>
    </row>
    <row r="2" spans="1:13" customFormat="1" ht="15" x14ac:dyDescent="0.3">
      <c r="A2" s="94" t="s">
        <v>139</v>
      </c>
      <c r="B2" s="123"/>
      <c r="C2" s="123"/>
      <c r="D2" s="123"/>
      <c r="E2" s="123"/>
      <c r="F2" s="123"/>
      <c r="G2" s="123"/>
      <c r="H2" s="129"/>
      <c r="I2" s="413" t="s">
        <v>549</v>
      </c>
    </row>
    <row r="3" spans="1:13" customFormat="1" ht="15" x14ac:dyDescent="0.2">
      <c r="A3" s="123"/>
      <c r="B3" s="123"/>
      <c r="C3" s="123"/>
      <c r="D3" s="123"/>
      <c r="E3" s="123"/>
      <c r="F3" s="123"/>
      <c r="G3" s="123"/>
      <c r="H3" s="126"/>
      <c r="I3" s="126"/>
      <c r="M3" s="175"/>
    </row>
    <row r="4" spans="1:13" customFormat="1" ht="15" x14ac:dyDescent="0.3">
      <c r="A4" s="67" t="str">
        <f>'ფორმა N2'!A4</f>
        <v>ანგარიშვალდებული პირის დასახელება:</v>
      </c>
      <c r="B4" s="67"/>
      <c r="C4" s="67"/>
      <c r="D4" s="123"/>
      <c r="E4" s="123"/>
      <c r="F4" s="123"/>
      <c r="G4" s="123"/>
      <c r="H4" s="123"/>
      <c r="I4" s="132"/>
    </row>
    <row r="5" spans="1:13" ht="15" x14ac:dyDescent="0.3">
      <c r="A5" s="212"/>
      <c r="B5" s="71"/>
      <c r="C5" s="71"/>
      <c r="D5" s="214" t="s">
        <v>547</v>
      </c>
      <c r="E5" s="214"/>
      <c r="F5" s="214"/>
      <c r="G5" s="214"/>
      <c r="H5" s="214"/>
      <c r="I5" s="213"/>
    </row>
    <row r="6" spans="1:13" customFormat="1" ht="13.5" x14ac:dyDescent="0.2">
      <c r="A6" s="127"/>
      <c r="B6" s="128"/>
      <c r="C6" s="128"/>
      <c r="D6" s="123"/>
      <c r="E6" s="123"/>
      <c r="F6" s="123"/>
      <c r="G6" s="123"/>
      <c r="H6" s="123"/>
      <c r="I6" s="123"/>
    </row>
    <row r="7" spans="1:13" customFormat="1" ht="60" x14ac:dyDescent="0.2">
      <c r="A7" s="135" t="s">
        <v>63</v>
      </c>
      <c r="B7" s="121" t="s">
        <v>382</v>
      </c>
      <c r="C7" s="121" t="s">
        <v>383</v>
      </c>
      <c r="D7" s="121" t="s">
        <v>388</v>
      </c>
      <c r="E7" s="121" t="s">
        <v>390</v>
      </c>
      <c r="F7" s="121" t="s">
        <v>384</v>
      </c>
      <c r="G7" s="121" t="s">
        <v>385</v>
      </c>
      <c r="H7" s="121" t="s">
        <v>397</v>
      </c>
      <c r="I7" s="121" t="s">
        <v>386</v>
      </c>
    </row>
    <row r="8" spans="1:13" customFormat="1" ht="15" x14ac:dyDescent="0.2">
      <c r="A8" s="119">
        <v>1</v>
      </c>
      <c r="B8" s="119">
        <v>2</v>
      </c>
      <c r="C8" s="121">
        <v>3</v>
      </c>
      <c r="D8" s="119">
        <v>6</v>
      </c>
      <c r="E8" s="121">
        <v>7</v>
      </c>
      <c r="F8" s="119">
        <v>8</v>
      </c>
      <c r="G8" s="119">
        <v>9</v>
      </c>
      <c r="H8" s="119">
        <v>10</v>
      </c>
      <c r="I8" s="121">
        <v>11</v>
      </c>
    </row>
    <row r="9" spans="1:13" customFormat="1" ht="15" x14ac:dyDescent="0.2">
      <c r="A9" s="58">
        <v>1</v>
      </c>
      <c r="B9" s="25"/>
      <c r="C9" s="25"/>
      <c r="D9" s="25"/>
      <c r="E9" s="25"/>
      <c r="F9" s="210"/>
      <c r="G9" s="210"/>
      <c r="H9" s="210"/>
      <c r="I9" s="25"/>
    </row>
    <row r="10" spans="1:13" customFormat="1" ht="15" x14ac:dyDescent="0.2">
      <c r="A10" s="58">
        <v>2</v>
      </c>
      <c r="B10" s="25"/>
      <c r="C10" s="25"/>
      <c r="D10" s="25"/>
      <c r="E10" s="25"/>
      <c r="F10" s="210"/>
      <c r="G10" s="210"/>
      <c r="H10" s="210"/>
      <c r="I10" s="25"/>
    </row>
    <row r="11" spans="1:13" customFormat="1" ht="15" x14ac:dyDescent="0.2">
      <c r="A11" s="58">
        <v>3</v>
      </c>
      <c r="B11" s="25"/>
      <c r="C11" s="25"/>
      <c r="D11" s="25"/>
      <c r="E11" s="25"/>
      <c r="F11" s="210"/>
      <c r="G11" s="210"/>
      <c r="H11" s="210"/>
      <c r="I11" s="25"/>
    </row>
    <row r="12" spans="1:13" customFormat="1" ht="15" x14ac:dyDescent="0.2">
      <c r="A12" s="58">
        <v>4</v>
      </c>
      <c r="B12" s="25"/>
      <c r="C12" s="25"/>
      <c r="D12" s="25"/>
      <c r="E12" s="25"/>
      <c r="F12" s="210"/>
      <c r="G12" s="210"/>
      <c r="H12" s="210"/>
      <c r="I12" s="25"/>
    </row>
    <row r="13" spans="1:13" customFormat="1" ht="15" x14ac:dyDescent="0.2">
      <c r="A13" s="58">
        <v>5</v>
      </c>
      <c r="B13" s="25"/>
      <c r="C13" s="25"/>
      <c r="D13" s="25"/>
      <c r="E13" s="25"/>
      <c r="F13" s="210"/>
      <c r="G13" s="210"/>
      <c r="H13" s="210"/>
      <c r="I13" s="25"/>
    </row>
    <row r="14" spans="1:13" customFormat="1" ht="15" x14ac:dyDescent="0.2">
      <c r="A14" s="58">
        <v>6</v>
      </c>
      <c r="B14" s="25"/>
      <c r="C14" s="25"/>
      <c r="D14" s="25"/>
      <c r="E14" s="25"/>
      <c r="F14" s="210"/>
      <c r="G14" s="210"/>
      <c r="H14" s="210"/>
      <c r="I14" s="25"/>
    </row>
    <row r="15" spans="1:13" customFormat="1" ht="15" x14ac:dyDescent="0.2">
      <c r="A15" s="58">
        <v>7</v>
      </c>
      <c r="B15" s="25"/>
      <c r="C15" s="25"/>
      <c r="D15" s="25"/>
      <c r="E15" s="25"/>
      <c r="F15" s="210"/>
      <c r="G15" s="210"/>
      <c r="H15" s="210"/>
      <c r="I15" s="25"/>
    </row>
    <row r="16" spans="1:13" customFormat="1" ht="15" x14ac:dyDescent="0.2">
      <c r="A16" s="58">
        <v>8</v>
      </c>
      <c r="B16" s="25"/>
      <c r="C16" s="25"/>
      <c r="D16" s="25"/>
      <c r="E16" s="25"/>
      <c r="F16" s="210"/>
      <c r="G16" s="210"/>
      <c r="H16" s="210"/>
      <c r="I16" s="25"/>
    </row>
    <row r="17" spans="1:9" customFormat="1" ht="15" x14ac:dyDescent="0.2">
      <c r="A17" s="58">
        <v>9</v>
      </c>
      <c r="B17" s="25"/>
      <c r="C17" s="25"/>
      <c r="D17" s="25"/>
      <c r="E17" s="25"/>
      <c r="F17" s="210"/>
      <c r="G17" s="210"/>
      <c r="H17" s="210"/>
      <c r="I17" s="25"/>
    </row>
    <row r="18" spans="1:9" customFormat="1" ht="15" x14ac:dyDescent="0.2">
      <c r="A18" s="58">
        <v>10</v>
      </c>
      <c r="B18" s="25"/>
      <c r="C18" s="25"/>
      <c r="D18" s="25"/>
      <c r="E18" s="25"/>
      <c r="F18" s="210"/>
      <c r="G18" s="210"/>
      <c r="H18" s="210"/>
      <c r="I18" s="25"/>
    </row>
    <row r="19" spans="1:9" customFormat="1" ht="15" x14ac:dyDescent="0.2">
      <c r="A19" s="58">
        <v>11</v>
      </c>
      <c r="B19" s="25"/>
      <c r="C19" s="25"/>
      <c r="D19" s="25"/>
      <c r="E19" s="25"/>
      <c r="F19" s="210"/>
      <c r="G19" s="210"/>
      <c r="H19" s="210"/>
      <c r="I19" s="25"/>
    </row>
    <row r="20" spans="1:9" customFormat="1" ht="15" x14ac:dyDescent="0.2">
      <c r="A20" s="58">
        <v>12</v>
      </c>
      <c r="B20" s="25"/>
      <c r="C20" s="25"/>
      <c r="D20" s="25"/>
      <c r="E20" s="25"/>
      <c r="F20" s="210"/>
      <c r="G20" s="210"/>
      <c r="H20" s="210"/>
      <c r="I20" s="25"/>
    </row>
    <row r="21" spans="1:9" customFormat="1" ht="15" x14ac:dyDescent="0.2">
      <c r="A21" s="58">
        <v>13</v>
      </c>
      <c r="B21" s="25"/>
      <c r="C21" s="25"/>
      <c r="D21" s="25"/>
      <c r="E21" s="25"/>
      <c r="F21" s="210"/>
      <c r="G21" s="210"/>
      <c r="H21" s="210"/>
      <c r="I21" s="25"/>
    </row>
    <row r="22" spans="1:9" customFormat="1" ht="15" x14ac:dyDescent="0.2">
      <c r="A22" s="58">
        <v>14</v>
      </c>
      <c r="B22" s="25"/>
      <c r="C22" s="25"/>
      <c r="D22" s="25"/>
      <c r="E22" s="25"/>
      <c r="F22" s="210"/>
      <c r="G22" s="210"/>
      <c r="H22" s="210"/>
      <c r="I22" s="25"/>
    </row>
    <row r="23" spans="1:9" customFormat="1" ht="15" x14ac:dyDescent="0.2">
      <c r="A23" s="58">
        <v>15</v>
      </c>
      <c r="B23" s="25"/>
      <c r="C23" s="25"/>
      <c r="D23" s="25"/>
      <c r="E23" s="25"/>
      <c r="F23" s="210"/>
      <c r="G23" s="210"/>
      <c r="H23" s="210"/>
      <c r="I23" s="25"/>
    </row>
    <row r="24" spans="1:9" customFormat="1" ht="15" x14ac:dyDescent="0.2">
      <c r="A24" s="58">
        <v>16</v>
      </c>
      <c r="B24" s="25"/>
      <c r="C24" s="25"/>
      <c r="D24" s="25"/>
      <c r="E24" s="25"/>
      <c r="F24" s="210"/>
      <c r="G24" s="210"/>
      <c r="H24" s="210"/>
      <c r="I24" s="25"/>
    </row>
    <row r="25" spans="1:9" customFormat="1" ht="15" x14ac:dyDescent="0.2">
      <c r="A25" s="58">
        <v>17</v>
      </c>
      <c r="B25" s="25"/>
      <c r="C25" s="25"/>
      <c r="D25" s="25"/>
      <c r="E25" s="25"/>
      <c r="F25" s="210"/>
      <c r="G25" s="210"/>
      <c r="H25" s="210"/>
      <c r="I25" s="25"/>
    </row>
    <row r="26" spans="1:9" customFormat="1" ht="15" x14ac:dyDescent="0.2">
      <c r="A26" s="58">
        <v>18</v>
      </c>
      <c r="B26" s="25"/>
      <c r="C26" s="25"/>
      <c r="D26" s="25"/>
      <c r="E26" s="25"/>
      <c r="F26" s="210"/>
      <c r="G26" s="210"/>
      <c r="H26" s="210"/>
      <c r="I26" s="25"/>
    </row>
    <row r="27" spans="1:9" customFormat="1" ht="15" x14ac:dyDescent="0.2">
      <c r="A27" s="58" t="s">
        <v>275</v>
      </c>
      <c r="B27" s="25"/>
      <c r="C27" s="25"/>
      <c r="D27" s="25"/>
      <c r="E27" s="25"/>
      <c r="F27" s="210"/>
      <c r="G27" s="210"/>
      <c r="H27" s="210"/>
      <c r="I27" s="25"/>
    </row>
    <row r="28" spans="1:9" x14ac:dyDescent="0.2">
      <c r="A28" s="216"/>
      <c r="B28" s="216"/>
      <c r="C28" s="216"/>
      <c r="D28" s="216"/>
      <c r="E28" s="216"/>
      <c r="F28" s="216"/>
      <c r="G28" s="216"/>
      <c r="H28" s="216"/>
      <c r="I28" s="216"/>
    </row>
    <row r="29" spans="1:9" x14ac:dyDescent="0.2">
      <c r="A29" s="216"/>
      <c r="B29" s="216"/>
      <c r="C29" s="216"/>
      <c r="D29" s="216"/>
      <c r="E29" s="216"/>
      <c r="F29" s="216"/>
      <c r="G29" s="216"/>
      <c r="H29" s="216"/>
      <c r="I29" s="216"/>
    </row>
    <row r="30" spans="1:9" x14ac:dyDescent="0.2">
      <c r="A30" s="217"/>
      <c r="B30" s="216"/>
      <c r="C30" s="216"/>
      <c r="D30" s="216"/>
      <c r="E30" s="216"/>
      <c r="F30" s="216"/>
      <c r="G30" s="216"/>
      <c r="H30" s="216"/>
      <c r="I30" s="216"/>
    </row>
    <row r="31" spans="1:9" ht="15" x14ac:dyDescent="0.3">
      <c r="A31" s="174"/>
      <c r="B31" s="176" t="s">
        <v>106</v>
      </c>
      <c r="C31" s="174"/>
      <c r="D31" s="174"/>
      <c r="E31" s="177"/>
      <c r="F31" s="174"/>
      <c r="G31" s="174"/>
      <c r="H31" s="174"/>
      <c r="I31" s="174"/>
    </row>
    <row r="32" spans="1:9" ht="15" x14ac:dyDescent="0.3">
      <c r="A32" s="174"/>
      <c r="B32" s="174"/>
      <c r="C32" s="178"/>
      <c r="D32" s="174"/>
      <c r="F32" s="178"/>
      <c r="G32" s="222"/>
    </row>
    <row r="33" spans="2:6" ht="15" x14ac:dyDescent="0.3">
      <c r="B33" s="174"/>
      <c r="C33" s="180" t="s">
        <v>265</v>
      </c>
      <c r="D33" s="174"/>
      <c r="F33" s="181" t="s">
        <v>270</v>
      </c>
    </row>
    <row r="34" spans="2:6" ht="15" x14ac:dyDescent="0.3">
      <c r="B34" s="174"/>
      <c r="C34" s="182" t="s">
        <v>138</v>
      </c>
      <c r="D34" s="174"/>
      <c r="F34" s="174" t="s">
        <v>266</v>
      </c>
    </row>
    <row r="35" spans="2:6" ht="15" x14ac:dyDescent="0.3">
      <c r="B35" s="174"/>
      <c r="C35" s="182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D42" sqref="D42"/>
    </sheetView>
  </sheetViews>
  <sheetFormatPr defaultRowHeight="15" x14ac:dyDescent="0.3"/>
  <cols>
    <col min="1" max="1" width="10" style="174" customWidth="1"/>
    <col min="2" max="2" width="20.28515625" style="174" customWidth="1"/>
    <col min="3" max="3" width="30" style="174" customWidth="1"/>
    <col min="4" max="4" width="29" style="174" customWidth="1"/>
    <col min="5" max="5" width="22.5703125" style="174" customWidth="1"/>
    <col min="6" max="6" width="20" style="174" customWidth="1"/>
    <col min="7" max="7" width="29.28515625" style="174" customWidth="1"/>
    <col min="8" max="8" width="27.140625" style="174" customWidth="1"/>
    <col min="9" max="9" width="26.42578125" style="174" customWidth="1"/>
    <col min="10" max="10" width="0.5703125" style="174" customWidth="1"/>
    <col min="11" max="16384" width="9.140625" style="174"/>
  </cols>
  <sheetData>
    <row r="1" spans="1:10" x14ac:dyDescent="0.3">
      <c r="A1" s="65" t="s">
        <v>402</v>
      </c>
      <c r="B1" s="67"/>
      <c r="C1" s="67"/>
      <c r="D1" s="67"/>
      <c r="E1" s="67"/>
      <c r="F1" s="67"/>
      <c r="G1" s="67"/>
      <c r="H1" s="67"/>
      <c r="I1" s="153" t="s">
        <v>195</v>
      </c>
      <c r="J1" s="154"/>
    </row>
    <row r="2" spans="1:10" x14ac:dyDescent="0.3">
      <c r="A2" s="67" t="s">
        <v>139</v>
      </c>
      <c r="B2" s="67"/>
      <c r="C2" s="67"/>
      <c r="D2" s="67"/>
      <c r="E2" s="67"/>
      <c r="F2" s="67"/>
      <c r="G2" s="67"/>
      <c r="H2" s="67"/>
      <c r="I2" s="155" t="s">
        <v>549</v>
      </c>
      <c r="J2" s="154"/>
    </row>
    <row r="3" spans="1:10" x14ac:dyDescent="0.3">
      <c r="A3" s="67"/>
      <c r="B3" s="67"/>
      <c r="C3" s="67"/>
      <c r="D3" s="67"/>
      <c r="E3" s="67"/>
      <c r="F3" s="67"/>
      <c r="G3" s="67"/>
      <c r="H3" s="67"/>
      <c r="I3" s="91"/>
      <c r="J3" s="154"/>
    </row>
    <row r="4" spans="1:10" x14ac:dyDescent="0.3">
      <c r="A4" s="68" t="str">
        <f>'[2]ფორმა N2'!A4</f>
        <v>ანგარიშვალდებული პირის დასახელება:</v>
      </c>
      <c r="B4" s="67"/>
      <c r="C4" s="67"/>
      <c r="D4" s="67"/>
      <c r="E4" s="67"/>
      <c r="F4" s="67"/>
      <c r="G4" s="67"/>
      <c r="H4" s="67"/>
      <c r="I4" s="67"/>
      <c r="J4" s="93"/>
    </row>
    <row r="5" spans="1:10" x14ac:dyDescent="0.3">
      <c r="A5" s="212"/>
      <c r="B5" s="212"/>
      <c r="C5" s="212"/>
      <c r="D5" s="212" t="s">
        <v>547</v>
      </c>
      <c r="E5" s="212"/>
      <c r="F5" s="212"/>
      <c r="G5" s="212"/>
      <c r="H5" s="212"/>
      <c r="I5" s="212"/>
      <c r="J5" s="181"/>
    </row>
    <row r="6" spans="1:10" x14ac:dyDescent="0.3">
      <c r="A6" s="68"/>
      <c r="B6" s="67"/>
      <c r="C6" s="67"/>
      <c r="D6" s="67"/>
      <c r="E6" s="67"/>
      <c r="F6" s="67"/>
      <c r="G6" s="67"/>
      <c r="H6" s="67"/>
      <c r="I6" s="67"/>
      <c r="J6" s="93"/>
    </row>
    <row r="7" spans="1:10" x14ac:dyDescent="0.3">
      <c r="A7" s="67"/>
      <c r="B7" s="67"/>
      <c r="C7" s="67"/>
      <c r="D7" s="67"/>
      <c r="E7" s="67"/>
      <c r="F7" s="67"/>
      <c r="G7" s="67"/>
      <c r="H7" s="67"/>
      <c r="I7" s="67"/>
      <c r="J7" s="94"/>
    </row>
    <row r="8" spans="1:10" ht="63.75" customHeight="1" x14ac:dyDescent="0.3">
      <c r="A8" s="156" t="s">
        <v>63</v>
      </c>
      <c r="B8" s="379" t="s">
        <v>374</v>
      </c>
      <c r="C8" s="380" t="s">
        <v>436</v>
      </c>
      <c r="D8" s="380" t="s">
        <v>437</v>
      </c>
      <c r="E8" s="380" t="s">
        <v>375</v>
      </c>
      <c r="F8" s="380" t="s">
        <v>394</v>
      </c>
      <c r="G8" s="380" t="s">
        <v>395</v>
      </c>
      <c r="H8" s="380" t="s">
        <v>441</v>
      </c>
      <c r="I8" s="157" t="s">
        <v>396</v>
      </c>
      <c r="J8" s="94"/>
    </row>
    <row r="9" spans="1:10" ht="30" x14ac:dyDescent="0.3">
      <c r="A9" s="159">
        <v>1</v>
      </c>
      <c r="B9" s="197"/>
      <c r="C9" s="164" t="s">
        <v>955</v>
      </c>
      <c r="D9" s="164"/>
      <c r="E9" s="163"/>
      <c r="F9" s="159">
        <v>65461</v>
      </c>
      <c r="G9" s="163"/>
      <c r="H9" s="163"/>
      <c r="I9" s="159">
        <v>65461</v>
      </c>
      <c r="J9" s="94"/>
    </row>
    <row r="10" spans="1:10" x14ac:dyDescent="0.3">
      <c r="A10" s="159">
        <v>2</v>
      </c>
      <c r="B10" s="197"/>
      <c r="C10" s="164"/>
      <c r="D10" s="164"/>
      <c r="E10" s="163"/>
      <c r="F10" s="163"/>
      <c r="G10" s="163"/>
      <c r="H10" s="163"/>
      <c r="I10" s="163"/>
      <c r="J10" s="94"/>
    </row>
    <row r="11" spans="1:10" x14ac:dyDescent="0.3">
      <c r="A11" s="159">
        <v>3</v>
      </c>
      <c r="B11" s="197"/>
      <c r="C11" s="164"/>
      <c r="D11" s="164"/>
      <c r="E11" s="163"/>
      <c r="F11" s="163"/>
      <c r="G11" s="163"/>
      <c r="H11" s="163"/>
      <c r="I11" s="163"/>
      <c r="J11" s="94"/>
    </row>
    <row r="12" spans="1:10" x14ac:dyDescent="0.3">
      <c r="A12" s="159">
        <v>4</v>
      </c>
      <c r="B12" s="197"/>
      <c r="C12" s="164"/>
      <c r="D12" s="164"/>
      <c r="E12" s="163"/>
      <c r="F12" s="163"/>
      <c r="G12" s="163"/>
      <c r="H12" s="163"/>
      <c r="I12" s="163"/>
      <c r="J12" s="94"/>
    </row>
    <row r="13" spans="1:10" x14ac:dyDescent="0.3">
      <c r="A13" s="159">
        <v>5</v>
      </c>
      <c r="B13" s="197"/>
      <c r="C13" s="164"/>
      <c r="D13" s="164"/>
      <c r="E13" s="163"/>
      <c r="F13" s="163"/>
      <c r="G13" s="163"/>
      <c r="H13" s="163"/>
      <c r="I13" s="163"/>
      <c r="J13" s="94"/>
    </row>
    <row r="14" spans="1:10" x14ac:dyDescent="0.3">
      <c r="A14" s="159">
        <v>6</v>
      </c>
      <c r="B14" s="197"/>
      <c r="C14" s="164"/>
      <c r="D14" s="164"/>
      <c r="E14" s="163"/>
      <c r="F14" s="163"/>
      <c r="G14" s="163"/>
      <c r="H14" s="163"/>
      <c r="I14" s="163"/>
      <c r="J14" s="94"/>
    </row>
    <row r="15" spans="1:10" x14ac:dyDescent="0.3">
      <c r="A15" s="159">
        <v>7</v>
      </c>
      <c r="B15" s="197"/>
      <c r="C15" s="164"/>
      <c r="D15" s="164"/>
      <c r="E15" s="163"/>
      <c r="F15" s="163"/>
      <c r="G15" s="163"/>
      <c r="H15" s="163"/>
      <c r="I15" s="163"/>
      <c r="J15" s="94"/>
    </row>
    <row r="16" spans="1:10" x14ac:dyDescent="0.3">
      <c r="A16" s="159">
        <v>8</v>
      </c>
      <c r="B16" s="197"/>
      <c r="C16" s="164"/>
      <c r="D16" s="164"/>
      <c r="E16" s="163"/>
      <c r="F16" s="163"/>
      <c r="G16" s="163"/>
      <c r="H16" s="163"/>
      <c r="I16" s="163"/>
      <c r="J16" s="94"/>
    </row>
    <row r="17" spans="1:10" x14ac:dyDescent="0.3">
      <c r="A17" s="159">
        <v>9</v>
      </c>
      <c r="B17" s="197"/>
      <c r="C17" s="164"/>
      <c r="D17" s="164"/>
      <c r="E17" s="163"/>
      <c r="F17" s="163"/>
      <c r="G17" s="163"/>
      <c r="H17" s="163"/>
      <c r="I17" s="163"/>
      <c r="J17" s="94"/>
    </row>
    <row r="18" spans="1:10" x14ac:dyDescent="0.3">
      <c r="A18" s="159">
        <v>10</v>
      </c>
      <c r="B18" s="197"/>
      <c r="C18" s="164"/>
      <c r="D18" s="164"/>
      <c r="E18" s="163"/>
      <c r="F18" s="163"/>
      <c r="G18" s="163"/>
      <c r="H18" s="163"/>
      <c r="I18" s="163"/>
      <c r="J18" s="94"/>
    </row>
    <row r="19" spans="1:10" x14ac:dyDescent="0.3">
      <c r="A19" s="159">
        <v>11</v>
      </c>
      <c r="B19" s="197"/>
      <c r="C19" s="164"/>
      <c r="D19" s="164"/>
      <c r="E19" s="163"/>
      <c r="F19" s="163"/>
      <c r="G19" s="163"/>
      <c r="H19" s="163"/>
      <c r="I19" s="163"/>
      <c r="J19" s="94"/>
    </row>
    <row r="20" spans="1:10" x14ac:dyDescent="0.3">
      <c r="A20" s="159">
        <v>12</v>
      </c>
      <c r="B20" s="197"/>
      <c r="C20" s="164"/>
      <c r="D20" s="164"/>
      <c r="E20" s="163"/>
      <c r="F20" s="163"/>
      <c r="G20" s="163"/>
      <c r="H20" s="163"/>
      <c r="I20" s="163"/>
      <c r="J20" s="94"/>
    </row>
    <row r="21" spans="1:10" x14ac:dyDescent="0.3">
      <c r="A21" s="159">
        <v>13</v>
      </c>
      <c r="B21" s="197"/>
      <c r="C21" s="164"/>
      <c r="D21" s="164"/>
      <c r="E21" s="163"/>
      <c r="F21" s="163"/>
      <c r="G21" s="163"/>
      <c r="H21" s="163"/>
      <c r="I21" s="163"/>
      <c r="J21" s="94"/>
    </row>
    <row r="22" spans="1:10" x14ac:dyDescent="0.3">
      <c r="A22" s="159">
        <v>14</v>
      </c>
      <c r="B22" s="197"/>
      <c r="C22" s="164"/>
      <c r="D22" s="164"/>
      <c r="E22" s="163"/>
      <c r="F22" s="163"/>
      <c r="G22" s="163"/>
      <c r="H22" s="163"/>
      <c r="I22" s="163"/>
      <c r="J22" s="94"/>
    </row>
    <row r="23" spans="1:10" x14ac:dyDescent="0.3">
      <c r="A23" s="159">
        <v>15</v>
      </c>
      <c r="B23" s="197"/>
      <c r="C23" s="164"/>
      <c r="D23" s="164"/>
      <c r="E23" s="163"/>
      <c r="F23" s="163"/>
      <c r="G23" s="163"/>
      <c r="H23" s="163"/>
      <c r="I23" s="163"/>
      <c r="J23" s="94"/>
    </row>
    <row r="24" spans="1:10" x14ac:dyDescent="0.3">
      <c r="A24" s="159">
        <v>16</v>
      </c>
      <c r="B24" s="197"/>
      <c r="C24" s="164"/>
      <c r="D24" s="164"/>
      <c r="E24" s="163"/>
      <c r="F24" s="163"/>
      <c r="G24" s="163"/>
      <c r="H24" s="163"/>
      <c r="I24" s="163"/>
      <c r="J24" s="94"/>
    </row>
    <row r="25" spans="1:10" x14ac:dyDescent="0.3">
      <c r="A25" s="159">
        <v>17</v>
      </c>
      <c r="B25" s="197"/>
      <c r="C25" s="164"/>
      <c r="D25" s="164"/>
      <c r="E25" s="163"/>
      <c r="F25" s="163"/>
      <c r="G25" s="163"/>
      <c r="H25" s="163"/>
      <c r="I25" s="163"/>
      <c r="J25" s="94"/>
    </row>
    <row r="26" spans="1:10" x14ac:dyDescent="0.3">
      <c r="A26" s="159">
        <v>18</v>
      </c>
      <c r="B26" s="197"/>
      <c r="C26" s="164"/>
      <c r="D26" s="164"/>
      <c r="E26" s="163"/>
      <c r="F26" s="163"/>
      <c r="G26" s="163"/>
      <c r="H26" s="163"/>
      <c r="I26" s="163"/>
      <c r="J26" s="94"/>
    </row>
    <row r="27" spans="1:10" x14ac:dyDescent="0.3">
      <c r="A27" s="159">
        <v>19</v>
      </c>
      <c r="B27" s="197"/>
      <c r="C27" s="164"/>
      <c r="D27" s="164"/>
      <c r="E27" s="163"/>
      <c r="F27" s="163"/>
      <c r="G27" s="163"/>
      <c r="H27" s="163"/>
      <c r="I27" s="163"/>
      <c r="J27" s="94"/>
    </row>
    <row r="28" spans="1:10" x14ac:dyDescent="0.3">
      <c r="A28" s="159">
        <v>20</v>
      </c>
      <c r="B28" s="197"/>
      <c r="C28" s="164"/>
      <c r="D28" s="164"/>
      <c r="E28" s="163"/>
      <c r="F28" s="163"/>
      <c r="G28" s="163"/>
      <c r="H28" s="163"/>
      <c r="I28" s="163"/>
      <c r="J28" s="94"/>
    </row>
    <row r="29" spans="1:10" x14ac:dyDescent="0.3">
      <c r="A29" s="159">
        <v>21</v>
      </c>
      <c r="B29" s="197"/>
      <c r="C29" s="167"/>
      <c r="D29" s="167"/>
      <c r="E29" s="166"/>
      <c r="F29" s="166"/>
      <c r="G29" s="166"/>
      <c r="H29" s="266"/>
      <c r="I29" s="163"/>
      <c r="J29" s="94"/>
    </row>
    <row r="30" spans="1:10" x14ac:dyDescent="0.3">
      <c r="A30" s="159">
        <v>22</v>
      </c>
      <c r="B30" s="197"/>
      <c r="C30" s="167"/>
      <c r="D30" s="167"/>
      <c r="E30" s="166"/>
      <c r="F30" s="166"/>
      <c r="G30" s="166"/>
      <c r="H30" s="266"/>
      <c r="I30" s="163"/>
      <c r="J30" s="94"/>
    </row>
    <row r="31" spans="1:10" x14ac:dyDescent="0.3">
      <c r="A31" s="159">
        <v>23</v>
      </c>
      <c r="B31" s="197"/>
      <c r="C31" s="167"/>
      <c r="D31" s="167"/>
      <c r="E31" s="166"/>
      <c r="F31" s="166"/>
      <c r="G31" s="166"/>
      <c r="H31" s="266"/>
      <c r="I31" s="163"/>
      <c r="J31" s="94"/>
    </row>
    <row r="32" spans="1:10" x14ac:dyDescent="0.3">
      <c r="A32" s="159">
        <v>24</v>
      </c>
      <c r="B32" s="197"/>
      <c r="C32" s="167"/>
      <c r="D32" s="167"/>
      <c r="E32" s="166"/>
      <c r="F32" s="166"/>
      <c r="G32" s="166"/>
      <c r="H32" s="266"/>
      <c r="I32" s="163"/>
      <c r="J32" s="94"/>
    </row>
    <row r="33" spans="1:12" x14ac:dyDescent="0.3">
      <c r="A33" s="159">
        <v>25</v>
      </c>
      <c r="B33" s="197"/>
      <c r="C33" s="167"/>
      <c r="D33" s="167"/>
      <c r="E33" s="166"/>
      <c r="F33" s="166"/>
      <c r="G33" s="166"/>
      <c r="H33" s="266"/>
      <c r="I33" s="163"/>
      <c r="J33" s="94"/>
    </row>
    <row r="34" spans="1:12" x14ac:dyDescent="0.3">
      <c r="A34" s="159">
        <v>26</v>
      </c>
      <c r="B34" s="197"/>
      <c r="C34" s="167"/>
      <c r="D34" s="167"/>
      <c r="E34" s="166"/>
      <c r="F34" s="166"/>
      <c r="G34" s="166"/>
      <c r="H34" s="266"/>
      <c r="I34" s="163"/>
      <c r="J34" s="94"/>
    </row>
    <row r="35" spans="1:12" x14ac:dyDescent="0.3">
      <c r="A35" s="159">
        <v>27</v>
      </c>
      <c r="B35" s="197"/>
      <c r="C35" s="167"/>
      <c r="D35" s="167"/>
      <c r="E35" s="166"/>
      <c r="F35" s="166"/>
      <c r="G35" s="166"/>
      <c r="H35" s="266"/>
      <c r="I35" s="163"/>
      <c r="J35" s="94"/>
    </row>
    <row r="36" spans="1:12" x14ac:dyDescent="0.3">
      <c r="A36" s="159">
        <v>28</v>
      </c>
      <c r="B36" s="197"/>
      <c r="C36" s="167"/>
      <c r="D36" s="167"/>
      <c r="E36" s="166"/>
      <c r="F36" s="166"/>
      <c r="G36" s="166"/>
      <c r="H36" s="266"/>
      <c r="I36" s="163"/>
      <c r="J36" s="94"/>
    </row>
    <row r="37" spans="1:12" x14ac:dyDescent="0.3">
      <c r="A37" s="159">
        <v>29</v>
      </c>
      <c r="B37" s="197"/>
      <c r="C37" s="167"/>
      <c r="D37" s="167"/>
      <c r="E37" s="166"/>
      <c r="F37" s="166"/>
      <c r="G37" s="166"/>
      <c r="H37" s="266"/>
      <c r="I37" s="163"/>
      <c r="J37" s="94"/>
    </row>
    <row r="38" spans="1:12" x14ac:dyDescent="0.3">
      <c r="A38" s="159" t="s">
        <v>275</v>
      </c>
      <c r="B38" s="197"/>
      <c r="C38" s="167"/>
      <c r="D38" s="167"/>
      <c r="E38" s="166"/>
      <c r="F38" s="166"/>
      <c r="G38" s="267"/>
      <c r="H38" s="271" t="s">
        <v>429</v>
      </c>
      <c r="I38" s="414">
        <f>SUM(I9:I37)</f>
        <v>65461</v>
      </c>
      <c r="J38" s="94"/>
    </row>
    <row r="40" spans="1:12" x14ac:dyDescent="0.3">
      <c r="A40" s="174" t="s">
        <v>461</v>
      </c>
    </row>
    <row r="42" spans="1:12" x14ac:dyDescent="0.3">
      <c r="B42" s="176" t="s">
        <v>106</v>
      </c>
      <c r="F42" s="177"/>
    </row>
    <row r="43" spans="1:12" x14ac:dyDescent="0.3">
      <c r="F43" s="175"/>
      <c r="I43" s="175"/>
      <c r="J43" s="175"/>
      <c r="K43" s="175"/>
      <c r="L43" s="175"/>
    </row>
    <row r="44" spans="1:12" x14ac:dyDescent="0.3">
      <c r="C44" s="178"/>
      <c r="F44" s="178"/>
      <c r="G44" s="178"/>
      <c r="H44" s="181"/>
      <c r="I44" s="179"/>
      <c r="J44" s="175"/>
      <c r="K44" s="175"/>
      <c r="L44" s="175"/>
    </row>
    <row r="45" spans="1:12" x14ac:dyDescent="0.3">
      <c r="A45" s="175"/>
      <c r="C45" s="180" t="s">
        <v>265</v>
      </c>
      <c r="F45" s="181" t="s">
        <v>270</v>
      </c>
      <c r="G45" s="180"/>
      <c r="H45" s="180"/>
      <c r="I45" s="179"/>
      <c r="J45" s="175"/>
      <c r="K45" s="175"/>
      <c r="L45" s="175"/>
    </row>
    <row r="46" spans="1:12" x14ac:dyDescent="0.3">
      <c r="A46" s="175"/>
      <c r="C46" s="182" t="s">
        <v>138</v>
      </c>
      <c r="F46" s="174" t="s">
        <v>266</v>
      </c>
      <c r="I46" s="175"/>
      <c r="J46" s="175"/>
      <c r="K46" s="175"/>
      <c r="L46" s="175"/>
    </row>
    <row r="47" spans="1:12" s="175" customFormat="1" x14ac:dyDescent="0.3">
      <c r="B47" s="174"/>
      <c r="C47" s="182"/>
      <c r="G47" s="182"/>
      <c r="H47" s="182"/>
    </row>
    <row r="48" spans="1:12" s="175" customFormat="1" ht="12.75" x14ac:dyDescent="0.2"/>
    <row r="49" s="175" customFormat="1" ht="12.75" x14ac:dyDescent="0.2"/>
    <row r="50" s="175" customFormat="1" ht="12.75" x14ac:dyDescent="0.2"/>
    <row r="51" s="175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SheetLayoutView="80" workbookViewId="0">
      <selection activeCell="Q13" sqref="Q13"/>
    </sheetView>
  </sheetViews>
  <sheetFormatPr defaultRowHeight="12.75" x14ac:dyDescent="0.2"/>
  <cols>
    <col min="1" max="1" width="2.7109375" style="187" customWidth="1"/>
    <col min="2" max="2" width="9" style="187" customWidth="1"/>
    <col min="3" max="3" width="23.42578125" style="187" customWidth="1"/>
    <col min="4" max="4" width="13.28515625" style="187" customWidth="1"/>
    <col min="5" max="5" width="9.5703125" style="187" customWidth="1"/>
    <col min="6" max="6" width="11.5703125" style="187" customWidth="1"/>
    <col min="7" max="7" width="12.28515625" style="187" customWidth="1"/>
    <col min="8" max="8" width="15.28515625" style="187" customWidth="1"/>
    <col min="9" max="9" width="17.5703125" style="187" customWidth="1"/>
    <col min="10" max="11" width="12.42578125" style="187" customWidth="1"/>
    <col min="12" max="12" width="23.5703125" style="187" customWidth="1"/>
    <col min="13" max="13" width="18.5703125" style="187" customWidth="1"/>
    <col min="14" max="14" width="0.85546875" style="187" customWidth="1"/>
    <col min="15" max="16384" width="9.140625" style="187"/>
  </cols>
  <sheetData>
    <row r="1" spans="1:14" ht="13.5" x14ac:dyDescent="0.2">
      <c r="A1" s="183" t="s">
        <v>463</v>
      </c>
      <c r="B1" s="184"/>
      <c r="C1" s="184"/>
      <c r="D1" s="184"/>
      <c r="E1" s="184"/>
      <c r="F1" s="184"/>
      <c r="G1" s="184"/>
      <c r="H1" s="184"/>
      <c r="I1" s="188"/>
      <c r="J1" s="254"/>
      <c r="K1" s="254"/>
      <c r="L1" s="254"/>
      <c r="M1" s="254" t="s">
        <v>418</v>
      </c>
      <c r="N1" s="188"/>
    </row>
    <row r="2" spans="1:14" x14ac:dyDescent="0.2">
      <c r="A2" s="188" t="s">
        <v>314</v>
      </c>
      <c r="B2" s="184"/>
      <c r="C2" s="184"/>
      <c r="D2" s="185"/>
      <c r="E2" s="185"/>
      <c r="F2" s="185"/>
      <c r="G2" s="185"/>
      <c r="H2" s="185"/>
      <c r="I2" s="184"/>
      <c r="J2" s="184"/>
      <c r="K2" s="184"/>
      <c r="L2" s="184"/>
      <c r="M2" s="186" t="s">
        <v>549</v>
      </c>
      <c r="N2" s="188"/>
    </row>
    <row r="3" spans="1:14" x14ac:dyDescent="0.2">
      <c r="A3" s="188"/>
      <c r="B3" s="184"/>
      <c r="C3" s="184"/>
      <c r="D3" s="185"/>
      <c r="E3" s="185"/>
      <c r="F3" s="185"/>
      <c r="G3" s="185"/>
      <c r="H3" s="185"/>
      <c r="I3" s="184"/>
      <c r="J3" s="184"/>
      <c r="K3" s="184"/>
      <c r="L3" s="184"/>
      <c r="M3" s="184"/>
      <c r="N3" s="188"/>
    </row>
    <row r="4" spans="1:14" ht="15" x14ac:dyDescent="0.3">
      <c r="A4" s="102" t="s">
        <v>271</v>
      </c>
      <c r="B4" s="184"/>
      <c r="C4" s="184"/>
      <c r="D4" s="189"/>
      <c r="E4" s="255"/>
      <c r="F4" s="189"/>
      <c r="G4" s="185"/>
      <c r="H4" s="185"/>
      <c r="I4" s="185"/>
      <c r="J4" s="185"/>
      <c r="K4" s="185"/>
      <c r="L4" s="184"/>
      <c r="M4" s="185"/>
      <c r="N4" s="188"/>
    </row>
    <row r="5" spans="1:14" x14ac:dyDescent="0.2">
      <c r="A5" s="190"/>
      <c r="B5" s="190"/>
      <c r="C5" s="190"/>
      <c r="D5" s="190" t="s">
        <v>547</v>
      </c>
      <c r="E5" s="191"/>
      <c r="F5" s="191"/>
      <c r="G5" s="191"/>
      <c r="H5" s="191"/>
      <c r="I5" s="191"/>
      <c r="J5" s="191"/>
      <c r="K5" s="191"/>
      <c r="L5" s="191"/>
      <c r="M5" s="191"/>
      <c r="N5" s="188"/>
    </row>
    <row r="6" spans="1:14" ht="13.5" thickBot="1" x14ac:dyDescent="0.25">
      <c r="A6" s="256"/>
      <c r="B6" s="256"/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188"/>
    </row>
    <row r="7" spans="1:14" ht="51" x14ac:dyDescent="0.2">
      <c r="A7" s="257" t="s">
        <v>63</v>
      </c>
      <c r="B7" s="258" t="s">
        <v>419</v>
      </c>
      <c r="C7" s="258" t="s">
        <v>420</v>
      </c>
      <c r="D7" s="259" t="s">
        <v>421</v>
      </c>
      <c r="E7" s="259" t="s">
        <v>272</v>
      </c>
      <c r="F7" s="259" t="s">
        <v>422</v>
      </c>
      <c r="G7" s="259" t="s">
        <v>423</v>
      </c>
      <c r="H7" s="258" t="s">
        <v>424</v>
      </c>
      <c r="I7" s="260" t="s">
        <v>425</v>
      </c>
      <c r="J7" s="260" t="s">
        <v>426</v>
      </c>
      <c r="K7" s="261" t="s">
        <v>427</v>
      </c>
      <c r="L7" s="261" t="s">
        <v>428</v>
      </c>
      <c r="M7" s="259" t="s">
        <v>418</v>
      </c>
      <c r="N7" s="188"/>
    </row>
    <row r="8" spans="1:14" x14ac:dyDescent="0.2">
      <c r="A8" s="193">
        <v>1</v>
      </c>
      <c r="B8" s="194">
        <v>2</v>
      </c>
      <c r="C8" s="194">
        <v>3</v>
      </c>
      <c r="D8" s="195">
        <v>4</v>
      </c>
      <c r="E8" s="195">
        <v>5</v>
      </c>
      <c r="F8" s="195">
        <v>6</v>
      </c>
      <c r="G8" s="195">
        <v>7</v>
      </c>
      <c r="H8" s="195">
        <v>8</v>
      </c>
      <c r="I8" s="195">
        <v>9</v>
      </c>
      <c r="J8" s="195">
        <v>10</v>
      </c>
      <c r="K8" s="195">
        <v>11</v>
      </c>
      <c r="L8" s="195">
        <v>12</v>
      </c>
      <c r="M8" s="195">
        <v>13</v>
      </c>
      <c r="N8" s="188"/>
    </row>
    <row r="9" spans="1:14" ht="15" x14ac:dyDescent="0.25">
      <c r="A9" s="196">
        <v>1</v>
      </c>
      <c r="B9" s="197"/>
      <c r="C9" s="262"/>
      <c r="D9" s="196"/>
      <c r="E9" s="196"/>
      <c r="F9" s="196"/>
      <c r="G9" s="196"/>
      <c r="H9" s="196"/>
      <c r="I9" s="196"/>
      <c r="J9" s="196"/>
      <c r="K9" s="196"/>
      <c r="L9" s="196"/>
      <c r="M9" s="263" t="str">
        <f t="shared" ref="M9:M33" si="0">IF(ISBLANK(B9),"",$M$2)</f>
        <v/>
      </c>
      <c r="N9" s="188"/>
    </row>
    <row r="10" spans="1:14" ht="15" x14ac:dyDescent="0.25">
      <c r="A10" s="196">
        <v>2</v>
      </c>
      <c r="B10" s="197"/>
      <c r="C10" s="262"/>
      <c r="D10" s="196"/>
      <c r="E10" s="196"/>
      <c r="F10" s="196"/>
      <c r="G10" s="196"/>
      <c r="H10" s="196"/>
      <c r="I10" s="196"/>
      <c r="J10" s="196"/>
      <c r="K10" s="196"/>
      <c r="L10" s="196"/>
      <c r="M10" s="263" t="str">
        <f t="shared" si="0"/>
        <v/>
      </c>
      <c r="N10" s="188"/>
    </row>
    <row r="11" spans="1:14" ht="15" x14ac:dyDescent="0.25">
      <c r="A11" s="196">
        <v>3</v>
      </c>
      <c r="B11" s="197"/>
      <c r="C11" s="262"/>
      <c r="D11" s="196"/>
      <c r="E11" s="196"/>
      <c r="F11" s="196"/>
      <c r="G11" s="196"/>
      <c r="H11" s="196"/>
      <c r="I11" s="196"/>
      <c r="J11" s="196"/>
      <c r="K11" s="196"/>
      <c r="L11" s="196"/>
      <c r="M11" s="263" t="str">
        <f t="shared" si="0"/>
        <v/>
      </c>
      <c r="N11" s="188"/>
    </row>
    <row r="12" spans="1:14" ht="15" x14ac:dyDescent="0.25">
      <c r="A12" s="196">
        <v>4</v>
      </c>
      <c r="B12" s="197"/>
      <c r="C12" s="262"/>
      <c r="D12" s="196"/>
      <c r="E12" s="196"/>
      <c r="F12" s="196"/>
      <c r="G12" s="196"/>
      <c r="H12" s="196"/>
      <c r="I12" s="196"/>
      <c r="J12" s="196"/>
      <c r="K12" s="196"/>
      <c r="L12" s="196"/>
      <c r="M12" s="263" t="str">
        <f t="shared" si="0"/>
        <v/>
      </c>
      <c r="N12" s="188"/>
    </row>
    <row r="13" spans="1:14" ht="15" x14ac:dyDescent="0.25">
      <c r="A13" s="196">
        <v>5</v>
      </c>
      <c r="B13" s="197"/>
      <c r="C13" s="262"/>
      <c r="D13" s="196"/>
      <c r="E13" s="196"/>
      <c r="F13" s="196"/>
      <c r="G13" s="196"/>
      <c r="H13" s="196"/>
      <c r="I13" s="196"/>
      <c r="J13" s="196"/>
      <c r="K13" s="196"/>
      <c r="L13" s="196"/>
      <c r="M13" s="263" t="str">
        <f t="shared" si="0"/>
        <v/>
      </c>
      <c r="N13" s="188"/>
    </row>
    <row r="14" spans="1:14" ht="15" x14ac:dyDescent="0.25">
      <c r="A14" s="196">
        <v>6</v>
      </c>
      <c r="B14" s="197"/>
      <c r="C14" s="262"/>
      <c r="D14" s="196"/>
      <c r="E14" s="196"/>
      <c r="F14" s="196"/>
      <c r="G14" s="196"/>
      <c r="H14" s="196"/>
      <c r="I14" s="196"/>
      <c r="J14" s="196"/>
      <c r="K14" s="196"/>
      <c r="L14" s="196"/>
      <c r="M14" s="263" t="str">
        <f t="shared" si="0"/>
        <v/>
      </c>
      <c r="N14" s="188"/>
    </row>
    <row r="15" spans="1:14" ht="15" x14ac:dyDescent="0.25">
      <c r="A15" s="196">
        <v>7</v>
      </c>
      <c r="B15" s="197"/>
      <c r="C15" s="262"/>
      <c r="D15" s="196"/>
      <c r="E15" s="196"/>
      <c r="F15" s="196"/>
      <c r="G15" s="196"/>
      <c r="H15" s="196"/>
      <c r="I15" s="196"/>
      <c r="J15" s="196"/>
      <c r="K15" s="196"/>
      <c r="L15" s="196"/>
      <c r="M15" s="263" t="str">
        <f t="shared" si="0"/>
        <v/>
      </c>
      <c r="N15" s="188"/>
    </row>
    <row r="16" spans="1:14" ht="15" x14ac:dyDescent="0.25">
      <c r="A16" s="196">
        <v>8</v>
      </c>
      <c r="B16" s="197"/>
      <c r="C16" s="262"/>
      <c r="D16" s="196"/>
      <c r="E16" s="196"/>
      <c r="F16" s="196"/>
      <c r="G16" s="196"/>
      <c r="H16" s="196"/>
      <c r="I16" s="196"/>
      <c r="J16" s="196"/>
      <c r="K16" s="196"/>
      <c r="L16" s="196"/>
      <c r="M16" s="263" t="str">
        <f t="shared" si="0"/>
        <v/>
      </c>
      <c r="N16" s="188"/>
    </row>
    <row r="17" spans="1:14" ht="15" x14ac:dyDescent="0.25">
      <c r="A17" s="196">
        <v>9</v>
      </c>
      <c r="B17" s="197"/>
      <c r="C17" s="262"/>
      <c r="D17" s="196"/>
      <c r="E17" s="196"/>
      <c r="F17" s="196"/>
      <c r="G17" s="196"/>
      <c r="H17" s="196"/>
      <c r="I17" s="196"/>
      <c r="J17" s="196"/>
      <c r="K17" s="196"/>
      <c r="L17" s="196"/>
      <c r="M17" s="263" t="str">
        <f t="shared" si="0"/>
        <v/>
      </c>
      <c r="N17" s="188"/>
    </row>
    <row r="18" spans="1:14" ht="15" x14ac:dyDescent="0.25">
      <c r="A18" s="196">
        <v>10</v>
      </c>
      <c r="B18" s="197"/>
      <c r="C18" s="262"/>
      <c r="D18" s="196"/>
      <c r="E18" s="196"/>
      <c r="F18" s="196"/>
      <c r="G18" s="196"/>
      <c r="H18" s="196"/>
      <c r="I18" s="196"/>
      <c r="J18" s="196"/>
      <c r="K18" s="196"/>
      <c r="L18" s="196"/>
      <c r="M18" s="263" t="str">
        <f t="shared" si="0"/>
        <v/>
      </c>
      <c r="N18" s="188"/>
    </row>
    <row r="19" spans="1:14" ht="15" x14ac:dyDescent="0.25">
      <c r="A19" s="196">
        <v>11</v>
      </c>
      <c r="B19" s="197"/>
      <c r="C19" s="262"/>
      <c r="D19" s="196"/>
      <c r="E19" s="196"/>
      <c r="F19" s="196"/>
      <c r="G19" s="196"/>
      <c r="H19" s="196"/>
      <c r="I19" s="196"/>
      <c r="J19" s="196"/>
      <c r="K19" s="196"/>
      <c r="L19" s="196"/>
      <c r="M19" s="263" t="str">
        <f t="shared" si="0"/>
        <v/>
      </c>
      <c r="N19" s="188"/>
    </row>
    <row r="20" spans="1:14" ht="15" x14ac:dyDescent="0.25">
      <c r="A20" s="196">
        <v>12</v>
      </c>
      <c r="B20" s="197"/>
      <c r="C20" s="262"/>
      <c r="D20" s="196"/>
      <c r="E20" s="196"/>
      <c r="F20" s="196"/>
      <c r="G20" s="196"/>
      <c r="H20" s="196"/>
      <c r="I20" s="196"/>
      <c r="J20" s="196"/>
      <c r="K20" s="196"/>
      <c r="L20" s="196"/>
      <c r="M20" s="263" t="str">
        <f t="shared" si="0"/>
        <v/>
      </c>
      <c r="N20" s="188"/>
    </row>
    <row r="21" spans="1:14" ht="15" x14ac:dyDescent="0.25">
      <c r="A21" s="196">
        <v>13</v>
      </c>
      <c r="B21" s="197"/>
      <c r="C21" s="262"/>
      <c r="D21" s="196"/>
      <c r="E21" s="196"/>
      <c r="F21" s="196"/>
      <c r="G21" s="196"/>
      <c r="H21" s="196"/>
      <c r="I21" s="196"/>
      <c r="J21" s="196"/>
      <c r="K21" s="196"/>
      <c r="L21" s="196"/>
      <c r="M21" s="263" t="str">
        <f t="shared" si="0"/>
        <v/>
      </c>
      <c r="N21" s="188"/>
    </row>
    <row r="22" spans="1:14" ht="15" x14ac:dyDescent="0.25">
      <c r="A22" s="196">
        <v>14</v>
      </c>
      <c r="B22" s="197"/>
      <c r="C22" s="262"/>
      <c r="D22" s="196"/>
      <c r="E22" s="196"/>
      <c r="F22" s="196"/>
      <c r="G22" s="196"/>
      <c r="H22" s="196"/>
      <c r="I22" s="196"/>
      <c r="J22" s="196"/>
      <c r="K22" s="196"/>
      <c r="L22" s="196"/>
      <c r="M22" s="263" t="str">
        <f t="shared" si="0"/>
        <v/>
      </c>
      <c r="N22" s="188"/>
    </row>
    <row r="23" spans="1:14" ht="15" x14ac:dyDescent="0.25">
      <c r="A23" s="196">
        <v>15</v>
      </c>
      <c r="B23" s="197"/>
      <c r="C23" s="262"/>
      <c r="D23" s="196"/>
      <c r="E23" s="196"/>
      <c r="F23" s="196"/>
      <c r="G23" s="196"/>
      <c r="H23" s="196"/>
      <c r="I23" s="196"/>
      <c r="J23" s="196"/>
      <c r="K23" s="196"/>
      <c r="L23" s="196"/>
      <c r="M23" s="263" t="str">
        <f t="shared" si="0"/>
        <v/>
      </c>
      <c r="N23" s="188"/>
    </row>
    <row r="24" spans="1:14" ht="15" x14ac:dyDescent="0.25">
      <c r="A24" s="196">
        <v>16</v>
      </c>
      <c r="B24" s="197"/>
      <c r="C24" s="262"/>
      <c r="D24" s="196"/>
      <c r="E24" s="196"/>
      <c r="F24" s="196"/>
      <c r="G24" s="196"/>
      <c r="H24" s="196"/>
      <c r="I24" s="196"/>
      <c r="J24" s="196"/>
      <c r="K24" s="196"/>
      <c r="L24" s="196"/>
      <c r="M24" s="263" t="str">
        <f t="shared" si="0"/>
        <v/>
      </c>
      <c r="N24" s="188"/>
    </row>
    <row r="25" spans="1:14" ht="15" x14ac:dyDescent="0.25">
      <c r="A25" s="196">
        <v>17</v>
      </c>
      <c r="B25" s="197"/>
      <c r="C25" s="262"/>
      <c r="D25" s="196"/>
      <c r="E25" s="196"/>
      <c r="F25" s="196"/>
      <c r="G25" s="196"/>
      <c r="H25" s="196"/>
      <c r="I25" s="196"/>
      <c r="J25" s="196"/>
      <c r="K25" s="196"/>
      <c r="L25" s="196"/>
      <c r="M25" s="263" t="str">
        <f t="shared" si="0"/>
        <v/>
      </c>
      <c r="N25" s="188"/>
    </row>
    <row r="26" spans="1:14" ht="15" x14ac:dyDescent="0.25">
      <c r="A26" s="196">
        <v>18</v>
      </c>
      <c r="B26" s="197"/>
      <c r="C26" s="262"/>
      <c r="D26" s="196"/>
      <c r="E26" s="196"/>
      <c r="F26" s="196"/>
      <c r="G26" s="196"/>
      <c r="H26" s="196"/>
      <c r="I26" s="196"/>
      <c r="J26" s="196"/>
      <c r="K26" s="196"/>
      <c r="L26" s="196"/>
      <c r="M26" s="263" t="str">
        <f t="shared" si="0"/>
        <v/>
      </c>
      <c r="N26" s="188"/>
    </row>
    <row r="27" spans="1:14" ht="15" x14ac:dyDescent="0.25">
      <c r="A27" s="196">
        <v>19</v>
      </c>
      <c r="B27" s="197"/>
      <c r="C27" s="262"/>
      <c r="D27" s="196"/>
      <c r="E27" s="196"/>
      <c r="F27" s="196"/>
      <c r="G27" s="196"/>
      <c r="H27" s="196"/>
      <c r="I27" s="196"/>
      <c r="J27" s="196"/>
      <c r="K27" s="196"/>
      <c r="L27" s="196"/>
      <c r="M27" s="263" t="str">
        <f t="shared" si="0"/>
        <v/>
      </c>
      <c r="N27" s="188"/>
    </row>
    <row r="28" spans="1:14" ht="15" x14ac:dyDescent="0.25">
      <c r="A28" s="196">
        <v>20</v>
      </c>
      <c r="B28" s="197"/>
      <c r="C28" s="262"/>
      <c r="D28" s="196"/>
      <c r="E28" s="196"/>
      <c r="F28" s="196"/>
      <c r="G28" s="196"/>
      <c r="H28" s="196"/>
      <c r="I28" s="196"/>
      <c r="J28" s="196"/>
      <c r="K28" s="196"/>
      <c r="L28" s="196"/>
      <c r="M28" s="263" t="str">
        <f t="shared" si="0"/>
        <v/>
      </c>
      <c r="N28" s="188"/>
    </row>
    <row r="29" spans="1:14" ht="15" x14ac:dyDescent="0.25">
      <c r="A29" s="196">
        <v>21</v>
      </c>
      <c r="B29" s="197"/>
      <c r="C29" s="262"/>
      <c r="D29" s="196"/>
      <c r="E29" s="196"/>
      <c r="F29" s="196"/>
      <c r="G29" s="196"/>
      <c r="H29" s="196"/>
      <c r="I29" s="196"/>
      <c r="J29" s="196"/>
      <c r="K29" s="196"/>
      <c r="L29" s="196"/>
      <c r="M29" s="263" t="str">
        <f t="shared" si="0"/>
        <v/>
      </c>
      <c r="N29" s="188"/>
    </row>
    <row r="30" spans="1:14" ht="15" x14ac:dyDescent="0.25">
      <c r="A30" s="196">
        <v>22</v>
      </c>
      <c r="B30" s="197"/>
      <c r="C30" s="262"/>
      <c r="D30" s="196"/>
      <c r="E30" s="196"/>
      <c r="F30" s="196"/>
      <c r="G30" s="196"/>
      <c r="H30" s="196"/>
      <c r="I30" s="196"/>
      <c r="J30" s="196"/>
      <c r="K30" s="196"/>
      <c r="L30" s="196"/>
      <c r="M30" s="263" t="str">
        <f t="shared" si="0"/>
        <v/>
      </c>
      <c r="N30" s="188"/>
    </row>
    <row r="31" spans="1:14" ht="15" x14ac:dyDescent="0.25">
      <c r="A31" s="196">
        <v>23</v>
      </c>
      <c r="B31" s="197"/>
      <c r="C31" s="262"/>
      <c r="D31" s="196"/>
      <c r="E31" s="196"/>
      <c r="F31" s="196"/>
      <c r="G31" s="196"/>
      <c r="H31" s="196"/>
      <c r="I31" s="196"/>
      <c r="J31" s="196"/>
      <c r="K31" s="196"/>
      <c r="L31" s="196"/>
      <c r="M31" s="263" t="str">
        <f t="shared" si="0"/>
        <v/>
      </c>
      <c r="N31" s="188"/>
    </row>
    <row r="32" spans="1:14" ht="15" x14ac:dyDescent="0.25">
      <c r="A32" s="196">
        <v>24</v>
      </c>
      <c r="B32" s="197"/>
      <c r="C32" s="262"/>
      <c r="D32" s="196"/>
      <c r="E32" s="196"/>
      <c r="F32" s="196"/>
      <c r="G32" s="196"/>
      <c r="H32" s="196"/>
      <c r="I32" s="196"/>
      <c r="J32" s="196"/>
      <c r="K32" s="196"/>
      <c r="L32" s="196"/>
      <c r="M32" s="263" t="str">
        <f t="shared" si="0"/>
        <v/>
      </c>
      <c r="N32" s="188"/>
    </row>
    <row r="33" spans="1:14" ht="15" x14ac:dyDescent="0.25">
      <c r="A33" s="264" t="s">
        <v>275</v>
      </c>
      <c r="B33" s="197"/>
      <c r="C33" s="262"/>
      <c r="D33" s="196"/>
      <c r="E33" s="196"/>
      <c r="F33" s="196"/>
      <c r="G33" s="196"/>
      <c r="H33" s="196"/>
      <c r="I33" s="196"/>
      <c r="J33" s="196"/>
      <c r="K33" s="196"/>
      <c r="L33" s="196"/>
      <c r="M33" s="263" t="str">
        <f t="shared" si="0"/>
        <v/>
      </c>
      <c r="N33" s="188"/>
    </row>
    <row r="34" spans="1:14" s="203" customFormat="1" x14ac:dyDescent="0.2"/>
    <row r="37" spans="1:14" s="21" customFormat="1" ht="15" x14ac:dyDescent="0.3">
      <c r="B37" s="198" t="s">
        <v>106</v>
      </c>
    </row>
    <row r="38" spans="1:14" s="21" customFormat="1" ht="15" x14ac:dyDescent="0.3">
      <c r="B38" s="198"/>
    </row>
    <row r="39" spans="1:14" s="21" customFormat="1" ht="15" x14ac:dyDescent="0.3">
      <c r="C39" s="200"/>
      <c r="D39" s="199"/>
      <c r="E39" s="199"/>
      <c r="H39" s="200"/>
      <c r="I39" s="200"/>
      <c r="J39" s="199"/>
      <c r="K39" s="199"/>
      <c r="L39" s="199"/>
    </row>
    <row r="40" spans="1:14" s="21" customFormat="1" ht="15" x14ac:dyDescent="0.3">
      <c r="C40" s="201" t="s">
        <v>265</v>
      </c>
      <c r="D40" s="199"/>
      <c r="E40" s="199"/>
      <c r="H40" s="198" t="s">
        <v>316</v>
      </c>
      <c r="M40" s="199"/>
    </row>
    <row r="41" spans="1:14" s="21" customFormat="1" ht="15" x14ac:dyDescent="0.3">
      <c r="C41" s="201" t="s">
        <v>138</v>
      </c>
      <c r="D41" s="199"/>
      <c r="E41" s="199"/>
      <c r="H41" s="202" t="s">
        <v>266</v>
      </c>
      <c r="M41" s="199"/>
    </row>
    <row r="42" spans="1:14" ht="15" x14ac:dyDescent="0.3">
      <c r="C42" s="201"/>
      <c r="F42" s="202"/>
      <c r="J42" s="204"/>
      <c r="K42" s="204"/>
      <c r="L42" s="204"/>
      <c r="M42" s="204"/>
    </row>
    <row r="43" spans="1:14" ht="15" x14ac:dyDescent="0.3">
      <c r="C43" s="201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10" zoomScale="80" zoomScaleSheetLayoutView="80" workbookViewId="0">
      <selection activeCell="H18" sqref="H18"/>
    </sheetView>
  </sheetViews>
  <sheetFormatPr defaultRowHeight="15" x14ac:dyDescent="0.3"/>
  <cols>
    <col min="1" max="1" width="14.28515625" style="21" bestFit="1" customWidth="1"/>
    <col min="2" max="2" width="80" style="24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5" t="s">
        <v>269</v>
      </c>
      <c r="B1" s="244"/>
      <c r="C1" s="471" t="s">
        <v>108</v>
      </c>
      <c r="D1" s="471"/>
      <c r="E1" s="101"/>
    </row>
    <row r="2" spans="1:12" s="6" customFormat="1" x14ac:dyDescent="0.3">
      <c r="A2" s="67" t="s">
        <v>139</v>
      </c>
      <c r="B2" s="244"/>
      <c r="C2" s="472" t="s">
        <v>549</v>
      </c>
      <c r="D2" s="473"/>
      <c r="E2" s="101"/>
    </row>
    <row r="3" spans="1:12" s="6" customFormat="1" x14ac:dyDescent="0.3">
      <c r="A3" s="67"/>
      <c r="B3" s="244"/>
      <c r="C3" s="66"/>
      <c r="D3" s="66"/>
      <c r="E3" s="101"/>
    </row>
    <row r="4" spans="1:12" s="2" customFormat="1" x14ac:dyDescent="0.3">
      <c r="A4" s="68" t="str">
        <f>'ფორმა N2'!A4</f>
        <v>ანგარიშვალდებული პირის დასახელება:</v>
      </c>
      <c r="B4" s="245"/>
      <c r="C4" s="67"/>
      <c r="D4" s="67"/>
      <c r="E4" s="96"/>
      <c r="L4" s="6"/>
    </row>
    <row r="5" spans="1:12" s="2" customFormat="1" x14ac:dyDescent="0.3">
      <c r="A5" s="105"/>
      <c r="B5" s="246" t="s">
        <v>547</v>
      </c>
      <c r="C5" s="48"/>
      <c r="D5" s="48"/>
      <c r="E5" s="96"/>
    </row>
    <row r="6" spans="1:12" s="2" customFormat="1" x14ac:dyDescent="0.3">
      <c r="A6" s="68"/>
      <c r="B6" s="245"/>
      <c r="C6" s="67"/>
      <c r="D6" s="67"/>
      <c r="E6" s="96"/>
    </row>
    <row r="7" spans="1:12" s="6" customFormat="1" ht="18" x14ac:dyDescent="0.3">
      <c r="A7" s="89"/>
      <c r="B7" s="100"/>
      <c r="C7" s="69"/>
      <c r="D7" s="69"/>
      <c r="E7" s="101"/>
    </row>
    <row r="8" spans="1:12" s="6" customFormat="1" ht="30" x14ac:dyDescent="0.3">
      <c r="A8" s="95" t="s">
        <v>63</v>
      </c>
      <c r="B8" s="70" t="s">
        <v>246</v>
      </c>
      <c r="C8" s="70" t="s">
        <v>65</v>
      </c>
      <c r="D8" s="70" t="s">
        <v>66</v>
      </c>
      <c r="E8" s="101"/>
      <c r="F8" s="20"/>
    </row>
    <row r="9" spans="1:12" s="7" customFormat="1" x14ac:dyDescent="0.3">
      <c r="A9" s="231">
        <v>1</v>
      </c>
      <c r="B9" s="231" t="s">
        <v>64</v>
      </c>
      <c r="C9" s="394">
        <f>SUM(C10,C26)</f>
        <v>819395</v>
      </c>
      <c r="D9" s="394">
        <f>SUM(D10,D26)</f>
        <v>819395</v>
      </c>
      <c r="E9" s="101"/>
    </row>
    <row r="10" spans="1:12" s="7" customFormat="1" x14ac:dyDescent="0.3">
      <c r="A10" s="76">
        <v>1.1000000000000001</v>
      </c>
      <c r="B10" s="76" t="s">
        <v>79</v>
      </c>
      <c r="C10" s="394">
        <f>SUM(C11,C12,C16,C19,C25,C26)</f>
        <v>819395</v>
      </c>
      <c r="D10" s="394">
        <f>SUM(D11,D12,D16,D19,D24,D25)</f>
        <v>819395</v>
      </c>
      <c r="E10" s="101"/>
    </row>
    <row r="11" spans="1:12" s="9" customFormat="1" ht="18" x14ac:dyDescent="0.3">
      <c r="A11" s="77" t="s">
        <v>29</v>
      </c>
      <c r="B11" s="77" t="s">
        <v>78</v>
      </c>
      <c r="C11" s="396"/>
      <c r="D11" s="396"/>
      <c r="E11" s="101"/>
    </row>
    <row r="12" spans="1:12" s="10" customFormat="1" x14ac:dyDescent="0.3">
      <c r="A12" s="77" t="s">
        <v>30</v>
      </c>
      <c r="B12" s="77" t="s">
        <v>305</v>
      </c>
      <c r="C12" s="240">
        <f>SUM(C14:C15)</f>
        <v>0</v>
      </c>
      <c r="D12" s="240">
        <f>SUM(D14:D15)</f>
        <v>0</v>
      </c>
      <c r="E12" s="101"/>
    </row>
    <row r="13" spans="1:12" s="3" customFormat="1" x14ac:dyDescent="0.3">
      <c r="A13" s="86" t="s">
        <v>80</v>
      </c>
      <c r="B13" s="86" t="s">
        <v>308</v>
      </c>
      <c r="C13" s="396">
        <v>40615</v>
      </c>
      <c r="D13" s="396">
        <v>40615</v>
      </c>
      <c r="E13" s="101"/>
    </row>
    <row r="14" spans="1:12" s="3" customFormat="1" x14ac:dyDescent="0.3">
      <c r="A14" s="86" t="s">
        <v>501</v>
      </c>
      <c r="B14" s="86" t="s">
        <v>500</v>
      </c>
      <c r="C14" s="396"/>
      <c r="D14" s="396"/>
      <c r="E14" s="101"/>
    </row>
    <row r="15" spans="1:12" s="3" customFormat="1" x14ac:dyDescent="0.3">
      <c r="A15" s="86" t="s">
        <v>502</v>
      </c>
      <c r="B15" s="86" t="s">
        <v>96</v>
      </c>
      <c r="C15" s="396"/>
      <c r="D15" s="396"/>
      <c r="E15" s="101"/>
    </row>
    <row r="16" spans="1:12" s="3" customFormat="1" x14ac:dyDescent="0.3">
      <c r="A16" s="77" t="s">
        <v>81</v>
      </c>
      <c r="B16" s="77" t="s">
        <v>82</v>
      </c>
      <c r="C16" s="240">
        <f>SUM(C17:C18)</f>
        <v>437745</v>
      </c>
      <c r="D16" s="240">
        <f>SUM(D17:D18)</f>
        <v>437745</v>
      </c>
      <c r="E16" s="101"/>
    </row>
    <row r="17" spans="1:5" s="3" customFormat="1" x14ac:dyDescent="0.3">
      <c r="A17" s="86" t="s">
        <v>83</v>
      </c>
      <c r="B17" s="86" t="s">
        <v>85</v>
      </c>
      <c r="C17" s="396">
        <v>198258</v>
      </c>
      <c r="D17" s="396">
        <v>198258</v>
      </c>
      <c r="E17" s="101"/>
    </row>
    <row r="18" spans="1:5" s="3" customFormat="1" ht="30" x14ac:dyDescent="0.3">
      <c r="A18" s="86" t="s">
        <v>84</v>
      </c>
      <c r="B18" s="86" t="s">
        <v>944</v>
      </c>
      <c r="C18" s="396">
        <v>239487</v>
      </c>
      <c r="D18" s="396">
        <v>239487</v>
      </c>
      <c r="E18" s="101"/>
    </row>
    <row r="19" spans="1:5" s="3" customFormat="1" x14ac:dyDescent="0.3">
      <c r="A19" s="77" t="s">
        <v>86</v>
      </c>
      <c r="B19" s="77" t="s">
        <v>415</v>
      </c>
      <c r="C19" s="240">
        <f>SUM(C20:C23)</f>
        <v>0</v>
      </c>
      <c r="D19" s="240">
        <f>SUM(D20:D23)</f>
        <v>0</v>
      </c>
      <c r="E19" s="101"/>
    </row>
    <row r="20" spans="1:5" s="3" customFormat="1" x14ac:dyDescent="0.3">
      <c r="A20" s="86" t="s">
        <v>87</v>
      </c>
      <c r="B20" s="86" t="s">
        <v>88</v>
      </c>
      <c r="C20" s="396"/>
      <c r="D20" s="396"/>
      <c r="E20" s="101"/>
    </row>
    <row r="21" spans="1:5" s="3" customFormat="1" ht="30" x14ac:dyDescent="0.3">
      <c r="A21" s="86" t="s">
        <v>91</v>
      </c>
      <c r="B21" s="86" t="s">
        <v>89</v>
      </c>
      <c r="C21" s="396"/>
      <c r="D21" s="396"/>
      <c r="E21" s="101"/>
    </row>
    <row r="22" spans="1:5" s="3" customFormat="1" x14ac:dyDescent="0.3">
      <c r="A22" s="86" t="s">
        <v>92</v>
      </c>
      <c r="B22" s="86" t="s">
        <v>90</v>
      </c>
      <c r="C22" s="396"/>
      <c r="D22" s="396"/>
      <c r="E22" s="101"/>
    </row>
    <row r="23" spans="1:5" s="3" customFormat="1" x14ac:dyDescent="0.3">
      <c r="A23" s="86" t="s">
        <v>93</v>
      </c>
      <c r="B23" s="86" t="s">
        <v>443</v>
      </c>
      <c r="C23" s="396"/>
      <c r="D23" s="396"/>
      <c r="E23" s="101"/>
    </row>
    <row r="24" spans="1:5" s="3" customFormat="1" x14ac:dyDescent="0.3">
      <c r="A24" s="77" t="s">
        <v>94</v>
      </c>
      <c r="B24" s="77" t="s">
        <v>444</v>
      </c>
      <c r="C24" s="431"/>
      <c r="D24" s="396"/>
      <c r="E24" s="101"/>
    </row>
    <row r="25" spans="1:5" s="3" customFormat="1" x14ac:dyDescent="0.3">
      <c r="A25" s="77" t="s">
        <v>248</v>
      </c>
      <c r="B25" s="77" t="s">
        <v>550</v>
      </c>
      <c r="C25" s="396">
        <v>381650</v>
      </c>
      <c r="D25" s="396">
        <v>381650</v>
      </c>
      <c r="E25" s="101"/>
    </row>
    <row r="26" spans="1:5" x14ac:dyDescent="0.3">
      <c r="A26" s="76">
        <v>1.2</v>
      </c>
      <c r="B26" s="76" t="s">
        <v>95</v>
      </c>
      <c r="C26" s="394">
        <f>SUM(C27,C35)</f>
        <v>0</v>
      </c>
      <c r="D26" s="394">
        <f>SUM(D27,D35)</f>
        <v>0</v>
      </c>
      <c r="E26" s="101"/>
    </row>
    <row r="27" spans="1:5" x14ac:dyDescent="0.3">
      <c r="A27" s="77" t="s">
        <v>31</v>
      </c>
      <c r="B27" s="77" t="s">
        <v>308</v>
      </c>
      <c r="C27" s="240">
        <f>SUM(C28:C30)</f>
        <v>0</v>
      </c>
      <c r="D27" s="240">
        <f>SUM(D28:D30)</f>
        <v>0</v>
      </c>
      <c r="E27" s="101"/>
    </row>
    <row r="28" spans="1:5" x14ac:dyDescent="0.3">
      <c r="A28" s="239" t="s">
        <v>97</v>
      </c>
      <c r="B28" s="239" t="s">
        <v>306</v>
      </c>
      <c r="C28" s="396"/>
      <c r="D28" s="396"/>
      <c r="E28" s="101"/>
    </row>
    <row r="29" spans="1:5" x14ac:dyDescent="0.3">
      <c r="A29" s="239" t="s">
        <v>98</v>
      </c>
      <c r="B29" s="239" t="s">
        <v>309</v>
      </c>
      <c r="C29" s="396"/>
      <c r="D29" s="396"/>
      <c r="E29" s="101"/>
    </row>
    <row r="30" spans="1:5" x14ac:dyDescent="0.3">
      <c r="A30" s="239" t="s">
        <v>452</v>
      </c>
      <c r="B30" s="239" t="s">
        <v>307</v>
      </c>
      <c r="C30" s="396"/>
      <c r="D30" s="396"/>
      <c r="E30" s="101"/>
    </row>
    <row r="31" spans="1:5" x14ac:dyDescent="0.3">
      <c r="A31" s="77" t="s">
        <v>32</v>
      </c>
      <c r="B31" s="77" t="s">
        <v>500</v>
      </c>
      <c r="C31" s="240">
        <f>SUM(C32:C34)</f>
        <v>0</v>
      </c>
      <c r="D31" s="240">
        <f>SUM(D32:D34)</f>
        <v>0</v>
      </c>
      <c r="E31" s="101"/>
    </row>
    <row r="32" spans="1:5" x14ac:dyDescent="0.3">
      <c r="A32" s="239" t="s">
        <v>12</v>
      </c>
      <c r="B32" s="239" t="s">
        <v>503</v>
      </c>
      <c r="C32" s="396"/>
      <c r="D32" s="396"/>
      <c r="E32" s="101"/>
    </row>
    <row r="33" spans="1:9" x14ac:dyDescent="0.3">
      <c r="A33" s="239" t="s">
        <v>13</v>
      </c>
      <c r="B33" s="239" t="s">
        <v>504</v>
      </c>
      <c r="C33" s="8"/>
      <c r="D33" s="8"/>
      <c r="E33" s="101"/>
    </row>
    <row r="34" spans="1:9" x14ac:dyDescent="0.3">
      <c r="A34" s="239" t="s">
        <v>278</v>
      </c>
      <c r="B34" s="239" t="s">
        <v>505</v>
      </c>
      <c r="C34" s="8"/>
      <c r="D34" s="8"/>
      <c r="E34" s="101"/>
    </row>
    <row r="35" spans="1:9" s="22" customFormat="1" x14ac:dyDescent="0.3">
      <c r="A35" s="77" t="s">
        <v>33</v>
      </c>
      <c r="B35" s="253" t="s">
        <v>449</v>
      </c>
      <c r="C35" s="8"/>
      <c r="D35" s="8"/>
    </row>
    <row r="36" spans="1:9" s="2" customFormat="1" x14ac:dyDescent="0.3">
      <c r="A36" s="1"/>
      <c r="B36" s="247"/>
      <c r="E36" s="5"/>
    </row>
    <row r="37" spans="1:9" s="2" customFormat="1" x14ac:dyDescent="0.3">
      <c r="B37" s="247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0" t="s">
        <v>106</v>
      </c>
      <c r="B40" s="247"/>
      <c r="E40" s="5"/>
    </row>
    <row r="41" spans="1:9" s="2" customFormat="1" x14ac:dyDescent="0.3">
      <c r="B41" s="247"/>
      <c r="E41"/>
      <c r="F41"/>
      <c r="G41"/>
      <c r="H41"/>
      <c r="I41"/>
    </row>
    <row r="42" spans="1:9" s="2" customFormat="1" x14ac:dyDescent="0.3">
      <c r="B42" s="247"/>
      <c r="D42" s="12"/>
      <c r="E42"/>
      <c r="F42"/>
      <c r="G42"/>
      <c r="H42"/>
      <c r="I42"/>
    </row>
    <row r="43" spans="1:9" s="2" customFormat="1" x14ac:dyDescent="0.3">
      <c r="A43"/>
      <c r="B43" s="249" t="s">
        <v>447</v>
      </c>
      <c r="D43" s="12"/>
      <c r="E43"/>
      <c r="F43"/>
      <c r="G43"/>
      <c r="H43"/>
      <c r="I43"/>
    </row>
    <row r="44" spans="1:9" s="2" customFormat="1" x14ac:dyDescent="0.3">
      <c r="A44"/>
      <c r="B44" s="247" t="s">
        <v>267</v>
      </c>
      <c r="D44" s="12"/>
      <c r="E44"/>
      <c r="F44"/>
      <c r="G44"/>
      <c r="H44"/>
      <c r="I44"/>
    </row>
    <row r="45" spans="1:9" customFormat="1" ht="12.75" x14ac:dyDescent="0.2">
      <c r="B45" s="250" t="s">
        <v>138</v>
      </c>
    </row>
    <row r="46" spans="1:9" customFormat="1" ht="12.75" x14ac:dyDescent="0.2">
      <c r="B46" s="25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216</v>
      </c>
      <c r="C1" t="s">
        <v>196</v>
      </c>
      <c r="E1" t="s">
        <v>223</v>
      </c>
      <c r="G1" t="s">
        <v>233</v>
      </c>
    </row>
    <row r="2" spans="1:7" ht="15" x14ac:dyDescent="0.2">
      <c r="A2" s="51">
        <v>40907</v>
      </c>
      <c r="C2" t="s">
        <v>197</v>
      </c>
      <c r="E2" t="s">
        <v>228</v>
      </c>
      <c r="G2" s="53" t="s">
        <v>234</v>
      </c>
    </row>
    <row r="3" spans="1:7" ht="15" x14ac:dyDescent="0.2">
      <c r="A3" s="51">
        <v>40908</v>
      </c>
      <c r="C3" t="s">
        <v>198</v>
      </c>
      <c r="E3" t="s">
        <v>229</v>
      </c>
      <c r="G3" s="53" t="s">
        <v>235</v>
      </c>
    </row>
    <row r="4" spans="1:7" ht="15" x14ac:dyDescent="0.2">
      <c r="A4" s="51">
        <v>40909</v>
      </c>
      <c r="C4" t="s">
        <v>199</v>
      </c>
      <c r="E4" t="s">
        <v>230</v>
      </c>
      <c r="G4" s="53" t="s">
        <v>236</v>
      </c>
    </row>
    <row r="5" spans="1:7" x14ac:dyDescent="0.2">
      <c r="A5" s="51">
        <v>40910</v>
      </c>
      <c r="C5" t="s">
        <v>200</v>
      </c>
      <c r="E5" t="s">
        <v>231</v>
      </c>
    </row>
    <row r="6" spans="1:7" x14ac:dyDescent="0.2">
      <c r="A6" s="51">
        <v>40911</v>
      </c>
      <c r="C6" t="s">
        <v>201</v>
      </c>
    </row>
    <row r="7" spans="1:7" x14ac:dyDescent="0.2">
      <c r="A7" s="51">
        <v>40912</v>
      </c>
      <c r="C7" t="s">
        <v>202</v>
      </c>
    </row>
    <row r="8" spans="1:7" x14ac:dyDescent="0.2">
      <c r="A8" s="51">
        <v>40913</v>
      </c>
      <c r="C8" t="s">
        <v>203</v>
      </c>
    </row>
    <row r="9" spans="1:7" x14ac:dyDescent="0.2">
      <c r="A9" s="51">
        <v>40914</v>
      </c>
      <c r="C9" t="s">
        <v>204</v>
      </c>
    </row>
    <row r="10" spans="1:7" x14ac:dyDescent="0.2">
      <c r="A10" s="51">
        <v>40915</v>
      </c>
      <c r="C10" t="s">
        <v>205</v>
      </c>
    </row>
    <row r="11" spans="1:7" x14ac:dyDescent="0.2">
      <c r="A11" s="51">
        <v>40916</v>
      </c>
      <c r="C11" t="s">
        <v>206</v>
      </c>
    </row>
    <row r="12" spans="1:7" x14ac:dyDescent="0.2">
      <c r="A12" s="51">
        <v>40917</v>
      </c>
      <c r="C12" t="s">
        <v>207</v>
      </c>
    </row>
    <row r="13" spans="1:7" x14ac:dyDescent="0.2">
      <c r="A13" s="51">
        <v>40918</v>
      </c>
      <c r="C13" t="s">
        <v>208</v>
      </c>
    </row>
    <row r="14" spans="1:7" x14ac:dyDescent="0.2">
      <c r="A14" s="51">
        <v>40919</v>
      </c>
      <c r="C14" t="s">
        <v>209</v>
      </c>
    </row>
    <row r="15" spans="1:7" x14ac:dyDescent="0.2">
      <c r="A15" s="51">
        <v>40920</v>
      </c>
      <c r="C15" t="s">
        <v>210</v>
      </c>
    </row>
    <row r="16" spans="1:7" x14ac:dyDescent="0.2">
      <c r="A16" s="51">
        <v>40921</v>
      </c>
      <c r="C16" t="s">
        <v>211</v>
      </c>
    </row>
    <row r="17" spans="1:3" x14ac:dyDescent="0.2">
      <c r="A17" s="51">
        <v>40922</v>
      </c>
      <c r="C17" t="s">
        <v>212</v>
      </c>
    </row>
    <row r="18" spans="1:3" x14ac:dyDescent="0.2">
      <c r="A18" s="51">
        <v>40923</v>
      </c>
      <c r="C18" t="s">
        <v>213</v>
      </c>
    </row>
    <row r="19" spans="1:3" x14ac:dyDescent="0.2">
      <c r="A19" s="51">
        <v>40924</v>
      </c>
      <c r="C19" t="s">
        <v>214</v>
      </c>
    </row>
    <row r="20" spans="1:3" x14ac:dyDescent="0.2">
      <c r="A20" s="51">
        <v>40925</v>
      </c>
      <c r="C20" t="s">
        <v>215</v>
      </c>
    </row>
    <row r="21" spans="1:3" x14ac:dyDescent="0.2">
      <c r="A21" s="51">
        <v>40926</v>
      </c>
    </row>
    <row r="22" spans="1:3" x14ac:dyDescent="0.2">
      <c r="A22" s="51">
        <v>40927</v>
      </c>
    </row>
    <row r="23" spans="1:3" x14ac:dyDescent="0.2">
      <c r="A23" s="51">
        <v>40928</v>
      </c>
    </row>
    <row r="24" spans="1:3" x14ac:dyDescent="0.2">
      <c r="A24" s="51">
        <v>40929</v>
      </c>
    </row>
    <row r="25" spans="1:3" x14ac:dyDescent="0.2">
      <c r="A25" s="51">
        <v>40930</v>
      </c>
    </row>
    <row r="26" spans="1:3" x14ac:dyDescent="0.2">
      <c r="A26" s="51">
        <v>40931</v>
      </c>
    </row>
    <row r="27" spans="1:3" x14ac:dyDescent="0.2">
      <c r="A27" s="51">
        <v>40932</v>
      </c>
    </row>
    <row r="28" spans="1:3" x14ac:dyDescent="0.2">
      <c r="A28" s="51">
        <v>40933</v>
      </c>
    </row>
    <row r="29" spans="1:3" x14ac:dyDescent="0.2">
      <c r="A29" s="51">
        <v>40934</v>
      </c>
    </row>
    <row r="30" spans="1:3" x14ac:dyDescent="0.2">
      <c r="A30" s="51">
        <v>40935</v>
      </c>
    </row>
    <row r="31" spans="1:3" x14ac:dyDescent="0.2">
      <c r="A31" s="51">
        <v>40936</v>
      </c>
    </row>
    <row r="32" spans="1:3" x14ac:dyDescent="0.2">
      <c r="A32" s="51">
        <v>40937</v>
      </c>
    </row>
    <row r="33" spans="1:1" x14ac:dyDescent="0.2">
      <c r="A33" s="51">
        <v>40938</v>
      </c>
    </row>
    <row r="34" spans="1:1" x14ac:dyDescent="0.2">
      <c r="A34" s="51">
        <v>40939</v>
      </c>
    </row>
    <row r="35" spans="1:1" x14ac:dyDescent="0.2">
      <c r="A35" s="51">
        <v>40941</v>
      </c>
    </row>
    <row r="36" spans="1:1" x14ac:dyDescent="0.2">
      <c r="A36" s="51">
        <v>40942</v>
      </c>
    </row>
    <row r="37" spans="1:1" x14ac:dyDescent="0.2">
      <c r="A37" s="51">
        <v>40943</v>
      </c>
    </row>
    <row r="38" spans="1:1" x14ac:dyDescent="0.2">
      <c r="A38" s="51">
        <v>40944</v>
      </c>
    </row>
    <row r="39" spans="1:1" x14ac:dyDescent="0.2">
      <c r="A39" s="51">
        <v>40945</v>
      </c>
    </row>
    <row r="40" spans="1:1" x14ac:dyDescent="0.2">
      <c r="A40" s="51">
        <v>40946</v>
      </c>
    </row>
    <row r="41" spans="1:1" x14ac:dyDescent="0.2">
      <c r="A41" s="51">
        <v>40947</v>
      </c>
    </row>
    <row r="42" spans="1:1" x14ac:dyDescent="0.2">
      <c r="A42" s="51">
        <v>40948</v>
      </c>
    </row>
    <row r="43" spans="1:1" x14ac:dyDescent="0.2">
      <c r="A43" s="51">
        <v>40949</v>
      </c>
    </row>
    <row r="44" spans="1:1" x14ac:dyDescent="0.2">
      <c r="A44" s="51">
        <v>40950</v>
      </c>
    </row>
    <row r="45" spans="1:1" x14ac:dyDescent="0.2">
      <c r="A45" s="51">
        <v>40951</v>
      </c>
    </row>
    <row r="46" spans="1:1" x14ac:dyDescent="0.2">
      <c r="A46" s="51">
        <v>40952</v>
      </c>
    </row>
    <row r="47" spans="1:1" x14ac:dyDescent="0.2">
      <c r="A47" s="51">
        <v>40953</v>
      </c>
    </row>
    <row r="48" spans="1:1" x14ac:dyDescent="0.2">
      <c r="A48" s="51">
        <v>40954</v>
      </c>
    </row>
    <row r="49" spans="1:1" x14ac:dyDescent="0.2">
      <c r="A49" s="51">
        <v>40955</v>
      </c>
    </row>
    <row r="50" spans="1:1" x14ac:dyDescent="0.2">
      <c r="A50" s="51">
        <v>40956</v>
      </c>
    </row>
    <row r="51" spans="1:1" x14ac:dyDescent="0.2">
      <c r="A51" s="51">
        <v>40957</v>
      </c>
    </row>
    <row r="52" spans="1:1" x14ac:dyDescent="0.2">
      <c r="A52" s="51">
        <v>40958</v>
      </c>
    </row>
    <row r="53" spans="1:1" x14ac:dyDescent="0.2">
      <c r="A53" s="51">
        <v>40959</v>
      </c>
    </row>
    <row r="54" spans="1:1" x14ac:dyDescent="0.2">
      <c r="A54" s="51">
        <v>40960</v>
      </c>
    </row>
    <row r="55" spans="1:1" x14ac:dyDescent="0.2">
      <c r="A55" s="51">
        <v>40961</v>
      </c>
    </row>
    <row r="56" spans="1:1" x14ac:dyDescent="0.2">
      <c r="A56" s="51">
        <v>40962</v>
      </c>
    </row>
    <row r="57" spans="1:1" x14ac:dyDescent="0.2">
      <c r="A57" s="51">
        <v>40963</v>
      </c>
    </row>
    <row r="58" spans="1:1" x14ac:dyDescent="0.2">
      <c r="A58" s="51">
        <v>40964</v>
      </c>
    </row>
    <row r="59" spans="1:1" x14ac:dyDescent="0.2">
      <c r="A59" s="51">
        <v>40965</v>
      </c>
    </row>
    <row r="60" spans="1:1" x14ac:dyDescent="0.2">
      <c r="A60" s="51">
        <v>40966</v>
      </c>
    </row>
    <row r="61" spans="1:1" x14ac:dyDescent="0.2">
      <c r="A61" s="51">
        <v>40967</v>
      </c>
    </row>
    <row r="62" spans="1:1" x14ac:dyDescent="0.2">
      <c r="A62" s="51">
        <v>40968</v>
      </c>
    </row>
    <row r="63" spans="1:1" x14ac:dyDescent="0.2">
      <c r="A63" s="51">
        <v>40969</v>
      </c>
    </row>
    <row r="64" spans="1:1" x14ac:dyDescent="0.2">
      <c r="A64" s="51">
        <v>40970</v>
      </c>
    </row>
    <row r="65" spans="1:1" x14ac:dyDescent="0.2">
      <c r="A65" s="51">
        <v>40971</v>
      </c>
    </row>
    <row r="66" spans="1:1" x14ac:dyDescent="0.2">
      <c r="A66" s="51">
        <v>40972</v>
      </c>
    </row>
    <row r="67" spans="1:1" x14ac:dyDescent="0.2">
      <c r="A67" s="51">
        <v>40973</v>
      </c>
    </row>
    <row r="68" spans="1:1" x14ac:dyDescent="0.2">
      <c r="A68" s="51">
        <v>40974</v>
      </c>
    </row>
    <row r="69" spans="1:1" x14ac:dyDescent="0.2">
      <c r="A69" s="51">
        <v>40975</v>
      </c>
    </row>
    <row r="70" spans="1:1" x14ac:dyDescent="0.2">
      <c r="A70" s="51">
        <v>40976</v>
      </c>
    </row>
    <row r="71" spans="1:1" x14ac:dyDescent="0.2">
      <c r="A71" s="51">
        <v>40977</v>
      </c>
    </row>
    <row r="72" spans="1:1" x14ac:dyDescent="0.2">
      <c r="A72" s="51">
        <v>40978</v>
      </c>
    </row>
    <row r="73" spans="1:1" x14ac:dyDescent="0.2">
      <c r="A73" s="51">
        <v>40979</v>
      </c>
    </row>
    <row r="74" spans="1:1" x14ac:dyDescent="0.2">
      <c r="A74" s="51">
        <v>40980</v>
      </c>
    </row>
    <row r="75" spans="1:1" x14ac:dyDescent="0.2">
      <c r="A75" s="51">
        <v>40981</v>
      </c>
    </row>
    <row r="76" spans="1:1" x14ac:dyDescent="0.2">
      <c r="A76" s="51">
        <v>40982</v>
      </c>
    </row>
    <row r="77" spans="1:1" x14ac:dyDescent="0.2">
      <c r="A77" s="51">
        <v>40983</v>
      </c>
    </row>
    <row r="78" spans="1:1" x14ac:dyDescent="0.2">
      <c r="A78" s="51">
        <v>40984</v>
      </c>
    </row>
    <row r="79" spans="1:1" x14ac:dyDescent="0.2">
      <c r="A79" s="51">
        <v>40985</v>
      </c>
    </row>
    <row r="80" spans="1:1" x14ac:dyDescent="0.2">
      <c r="A80" s="51">
        <v>40986</v>
      </c>
    </row>
    <row r="81" spans="1:1" x14ac:dyDescent="0.2">
      <c r="A81" s="51">
        <v>40987</v>
      </c>
    </row>
    <row r="82" spans="1:1" x14ac:dyDescent="0.2">
      <c r="A82" s="51">
        <v>40988</v>
      </c>
    </row>
    <row r="83" spans="1:1" x14ac:dyDescent="0.2">
      <c r="A83" s="51">
        <v>40989</v>
      </c>
    </row>
    <row r="84" spans="1:1" x14ac:dyDescent="0.2">
      <c r="A84" s="51">
        <v>40990</v>
      </c>
    </row>
    <row r="85" spans="1:1" x14ac:dyDescent="0.2">
      <c r="A85" s="51">
        <v>40991</v>
      </c>
    </row>
    <row r="86" spans="1:1" x14ac:dyDescent="0.2">
      <c r="A86" s="51">
        <v>40992</v>
      </c>
    </row>
    <row r="87" spans="1:1" x14ac:dyDescent="0.2">
      <c r="A87" s="51">
        <v>40993</v>
      </c>
    </row>
    <row r="88" spans="1:1" x14ac:dyDescent="0.2">
      <c r="A88" s="51">
        <v>40994</v>
      </c>
    </row>
    <row r="89" spans="1:1" x14ac:dyDescent="0.2">
      <c r="A89" s="51">
        <v>40995</v>
      </c>
    </row>
    <row r="90" spans="1:1" x14ac:dyDescent="0.2">
      <c r="A90" s="51">
        <v>40996</v>
      </c>
    </row>
    <row r="91" spans="1:1" x14ac:dyDescent="0.2">
      <c r="A91" s="51">
        <v>40997</v>
      </c>
    </row>
    <row r="92" spans="1:1" x14ac:dyDescent="0.2">
      <c r="A92" s="51">
        <v>40998</v>
      </c>
    </row>
    <row r="93" spans="1:1" x14ac:dyDescent="0.2">
      <c r="A93" s="51">
        <v>40999</v>
      </c>
    </row>
    <row r="94" spans="1:1" x14ac:dyDescent="0.2">
      <c r="A94" s="51">
        <v>41000</v>
      </c>
    </row>
    <row r="95" spans="1:1" x14ac:dyDescent="0.2">
      <c r="A95" s="51">
        <v>41001</v>
      </c>
    </row>
    <row r="96" spans="1:1" x14ac:dyDescent="0.2">
      <c r="A96" s="51">
        <v>41002</v>
      </c>
    </row>
    <row r="97" spans="1:1" x14ac:dyDescent="0.2">
      <c r="A97" s="51">
        <v>41003</v>
      </c>
    </row>
    <row r="98" spans="1:1" x14ac:dyDescent="0.2">
      <c r="A98" s="51">
        <v>41004</v>
      </c>
    </row>
    <row r="99" spans="1:1" x14ac:dyDescent="0.2">
      <c r="A99" s="51">
        <v>41005</v>
      </c>
    </row>
    <row r="100" spans="1:1" x14ac:dyDescent="0.2">
      <c r="A100" s="51">
        <v>41006</v>
      </c>
    </row>
    <row r="101" spans="1:1" x14ac:dyDescent="0.2">
      <c r="A101" s="51">
        <v>41007</v>
      </c>
    </row>
    <row r="102" spans="1:1" x14ac:dyDescent="0.2">
      <c r="A102" s="51">
        <v>41008</v>
      </c>
    </row>
    <row r="103" spans="1:1" x14ac:dyDescent="0.2">
      <c r="A103" s="51">
        <v>41009</v>
      </c>
    </row>
    <row r="104" spans="1:1" x14ac:dyDescent="0.2">
      <c r="A104" s="51">
        <v>41010</v>
      </c>
    </row>
    <row r="105" spans="1:1" x14ac:dyDescent="0.2">
      <c r="A105" s="51">
        <v>41011</v>
      </c>
    </row>
    <row r="106" spans="1:1" x14ac:dyDescent="0.2">
      <c r="A106" s="51">
        <v>41012</v>
      </c>
    </row>
    <row r="107" spans="1:1" x14ac:dyDescent="0.2">
      <c r="A107" s="51">
        <v>41013</v>
      </c>
    </row>
    <row r="108" spans="1:1" x14ac:dyDescent="0.2">
      <c r="A108" s="51">
        <v>41014</v>
      </c>
    </row>
    <row r="109" spans="1:1" x14ac:dyDescent="0.2">
      <c r="A109" s="51">
        <v>41015</v>
      </c>
    </row>
    <row r="110" spans="1:1" x14ac:dyDescent="0.2">
      <c r="A110" s="51">
        <v>41016</v>
      </c>
    </row>
    <row r="111" spans="1:1" x14ac:dyDescent="0.2">
      <c r="A111" s="51">
        <v>41017</v>
      </c>
    </row>
    <row r="112" spans="1:1" x14ac:dyDescent="0.2">
      <c r="A112" s="51">
        <v>41018</v>
      </c>
    </row>
    <row r="113" spans="1:1" x14ac:dyDescent="0.2">
      <c r="A113" s="51">
        <v>41019</v>
      </c>
    </row>
    <row r="114" spans="1:1" x14ac:dyDescent="0.2">
      <c r="A114" s="51">
        <v>41020</v>
      </c>
    </row>
    <row r="115" spans="1:1" x14ac:dyDescent="0.2">
      <c r="A115" s="51">
        <v>41021</v>
      </c>
    </row>
    <row r="116" spans="1:1" x14ac:dyDescent="0.2">
      <c r="A116" s="51">
        <v>41022</v>
      </c>
    </row>
    <row r="117" spans="1:1" x14ac:dyDescent="0.2">
      <c r="A117" s="51">
        <v>41023</v>
      </c>
    </row>
    <row r="118" spans="1:1" x14ac:dyDescent="0.2">
      <c r="A118" s="51">
        <v>41024</v>
      </c>
    </row>
    <row r="119" spans="1:1" x14ac:dyDescent="0.2">
      <c r="A119" s="51">
        <v>41025</v>
      </c>
    </row>
    <row r="120" spans="1:1" x14ac:dyDescent="0.2">
      <c r="A120" s="51">
        <v>41026</v>
      </c>
    </row>
    <row r="121" spans="1:1" x14ac:dyDescent="0.2">
      <c r="A121" s="51">
        <v>41027</v>
      </c>
    </row>
    <row r="122" spans="1:1" x14ac:dyDescent="0.2">
      <c r="A122" s="51">
        <v>41028</v>
      </c>
    </row>
    <row r="123" spans="1:1" x14ac:dyDescent="0.2">
      <c r="A123" s="51">
        <v>41029</v>
      </c>
    </row>
    <row r="124" spans="1:1" x14ac:dyDescent="0.2">
      <c r="A124" s="51">
        <v>41030</v>
      </c>
    </row>
    <row r="125" spans="1:1" x14ac:dyDescent="0.2">
      <c r="A125" s="51">
        <v>41031</v>
      </c>
    </row>
    <row r="126" spans="1:1" x14ac:dyDescent="0.2">
      <c r="A126" s="51">
        <v>41032</v>
      </c>
    </row>
    <row r="127" spans="1:1" x14ac:dyDescent="0.2">
      <c r="A127" s="51">
        <v>41033</v>
      </c>
    </row>
    <row r="128" spans="1:1" x14ac:dyDescent="0.2">
      <c r="A128" s="51">
        <v>41034</v>
      </c>
    </row>
    <row r="129" spans="1:1" x14ac:dyDescent="0.2">
      <c r="A129" s="51">
        <v>41035</v>
      </c>
    </row>
    <row r="130" spans="1:1" x14ac:dyDescent="0.2">
      <c r="A130" s="51">
        <v>41036</v>
      </c>
    </row>
    <row r="131" spans="1:1" x14ac:dyDescent="0.2">
      <c r="A131" s="51">
        <v>41037</v>
      </c>
    </row>
    <row r="132" spans="1:1" x14ac:dyDescent="0.2">
      <c r="A132" s="51">
        <v>41038</v>
      </c>
    </row>
    <row r="133" spans="1:1" x14ac:dyDescent="0.2">
      <c r="A133" s="51">
        <v>41039</v>
      </c>
    </row>
    <row r="134" spans="1:1" x14ac:dyDescent="0.2">
      <c r="A134" s="51">
        <v>41040</v>
      </c>
    </row>
    <row r="135" spans="1:1" x14ac:dyDescent="0.2">
      <c r="A135" s="51">
        <v>41041</v>
      </c>
    </row>
    <row r="136" spans="1:1" x14ac:dyDescent="0.2">
      <c r="A136" s="51">
        <v>41042</v>
      </c>
    </row>
    <row r="137" spans="1:1" x14ac:dyDescent="0.2">
      <c r="A137" s="51">
        <v>41043</v>
      </c>
    </row>
    <row r="138" spans="1:1" x14ac:dyDescent="0.2">
      <c r="A138" s="51">
        <v>41044</v>
      </c>
    </row>
    <row r="139" spans="1:1" x14ac:dyDescent="0.2">
      <c r="A139" s="51">
        <v>41045</v>
      </c>
    </row>
    <row r="140" spans="1:1" x14ac:dyDescent="0.2">
      <c r="A140" s="51">
        <v>41046</v>
      </c>
    </row>
    <row r="141" spans="1:1" x14ac:dyDescent="0.2">
      <c r="A141" s="51">
        <v>41047</v>
      </c>
    </row>
    <row r="142" spans="1:1" x14ac:dyDescent="0.2">
      <c r="A142" s="51">
        <v>41048</v>
      </c>
    </row>
    <row r="143" spans="1:1" x14ac:dyDescent="0.2">
      <c r="A143" s="51">
        <v>41049</v>
      </c>
    </row>
    <row r="144" spans="1:1" x14ac:dyDescent="0.2">
      <c r="A144" s="51">
        <v>41050</v>
      </c>
    </row>
    <row r="145" spans="1:1" x14ac:dyDescent="0.2">
      <c r="A145" s="51">
        <v>41051</v>
      </c>
    </row>
    <row r="146" spans="1:1" x14ac:dyDescent="0.2">
      <c r="A146" s="51">
        <v>41052</v>
      </c>
    </row>
    <row r="147" spans="1:1" x14ac:dyDescent="0.2">
      <c r="A147" s="51">
        <v>41053</v>
      </c>
    </row>
    <row r="148" spans="1:1" x14ac:dyDescent="0.2">
      <c r="A148" s="51">
        <v>41054</v>
      </c>
    </row>
    <row r="149" spans="1:1" x14ac:dyDescent="0.2">
      <c r="A149" s="51">
        <v>41055</v>
      </c>
    </row>
    <row r="150" spans="1:1" x14ac:dyDescent="0.2">
      <c r="A150" s="51">
        <v>41056</v>
      </c>
    </row>
    <row r="151" spans="1:1" x14ac:dyDescent="0.2">
      <c r="A151" s="51">
        <v>41057</v>
      </c>
    </row>
    <row r="152" spans="1:1" x14ac:dyDescent="0.2">
      <c r="A152" s="51">
        <v>41058</v>
      </c>
    </row>
    <row r="153" spans="1:1" x14ac:dyDescent="0.2">
      <c r="A153" s="51">
        <v>41059</v>
      </c>
    </row>
    <row r="154" spans="1:1" x14ac:dyDescent="0.2">
      <c r="A154" s="51">
        <v>41060</v>
      </c>
    </row>
    <row r="155" spans="1:1" x14ac:dyDescent="0.2">
      <c r="A155" s="51">
        <v>41061</v>
      </c>
    </row>
    <row r="156" spans="1:1" x14ac:dyDescent="0.2">
      <c r="A156" s="51">
        <v>41062</v>
      </c>
    </row>
    <row r="157" spans="1:1" x14ac:dyDescent="0.2">
      <c r="A157" s="51">
        <v>41063</v>
      </c>
    </row>
    <row r="158" spans="1:1" x14ac:dyDescent="0.2">
      <c r="A158" s="51">
        <v>41064</v>
      </c>
    </row>
    <row r="159" spans="1:1" x14ac:dyDescent="0.2">
      <c r="A159" s="51">
        <v>41065</v>
      </c>
    </row>
    <row r="160" spans="1:1" x14ac:dyDescent="0.2">
      <c r="A160" s="51">
        <v>41066</v>
      </c>
    </row>
    <row r="161" spans="1:1" x14ac:dyDescent="0.2">
      <c r="A161" s="51">
        <v>41067</v>
      </c>
    </row>
    <row r="162" spans="1:1" x14ac:dyDescent="0.2">
      <c r="A162" s="51">
        <v>41068</v>
      </c>
    </row>
    <row r="163" spans="1:1" x14ac:dyDescent="0.2">
      <c r="A163" s="51">
        <v>41069</v>
      </c>
    </row>
    <row r="164" spans="1:1" x14ac:dyDescent="0.2">
      <c r="A164" s="51">
        <v>41070</v>
      </c>
    </row>
    <row r="165" spans="1:1" x14ac:dyDescent="0.2">
      <c r="A165" s="51">
        <v>41071</v>
      </c>
    </row>
    <row r="166" spans="1:1" x14ac:dyDescent="0.2">
      <c r="A166" s="51">
        <v>41072</v>
      </c>
    </row>
    <row r="167" spans="1:1" x14ac:dyDescent="0.2">
      <c r="A167" s="51">
        <v>41073</v>
      </c>
    </row>
    <row r="168" spans="1:1" x14ac:dyDescent="0.2">
      <c r="A168" s="51">
        <v>41074</v>
      </c>
    </row>
    <row r="169" spans="1:1" x14ac:dyDescent="0.2">
      <c r="A169" s="51">
        <v>41075</v>
      </c>
    </row>
    <row r="170" spans="1:1" x14ac:dyDescent="0.2">
      <c r="A170" s="51">
        <v>41076</v>
      </c>
    </row>
    <row r="171" spans="1:1" x14ac:dyDescent="0.2">
      <c r="A171" s="51">
        <v>41077</v>
      </c>
    </row>
    <row r="172" spans="1:1" x14ac:dyDescent="0.2">
      <c r="A172" s="51">
        <v>41078</v>
      </c>
    </row>
    <row r="173" spans="1:1" x14ac:dyDescent="0.2">
      <c r="A173" s="51">
        <v>41079</v>
      </c>
    </row>
    <row r="174" spans="1:1" x14ac:dyDescent="0.2">
      <c r="A174" s="51">
        <v>41080</v>
      </c>
    </row>
    <row r="175" spans="1:1" x14ac:dyDescent="0.2">
      <c r="A175" s="51">
        <v>41081</v>
      </c>
    </row>
    <row r="176" spans="1:1" x14ac:dyDescent="0.2">
      <c r="A176" s="51">
        <v>41082</v>
      </c>
    </row>
    <row r="177" spans="1:1" x14ac:dyDescent="0.2">
      <c r="A177" s="51">
        <v>41083</v>
      </c>
    </row>
    <row r="178" spans="1:1" x14ac:dyDescent="0.2">
      <c r="A178" s="51">
        <v>41084</v>
      </c>
    </row>
    <row r="179" spans="1:1" x14ac:dyDescent="0.2">
      <c r="A179" s="51">
        <v>41085</v>
      </c>
    </row>
    <row r="180" spans="1:1" x14ac:dyDescent="0.2">
      <c r="A180" s="51">
        <v>41086</v>
      </c>
    </row>
    <row r="181" spans="1:1" x14ac:dyDescent="0.2">
      <c r="A181" s="51">
        <v>41087</v>
      </c>
    </row>
    <row r="182" spans="1:1" x14ac:dyDescent="0.2">
      <c r="A182" s="51">
        <v>41088</v>
      </c>
    </row>
    <row r="183" spans="1:1" x14ac:dyDescent="0.2">
      <c r="A183" s="51">
        <v>41089</v>
      </c>
    </row>
    <row r="184" spans="1:1" x14ac:dyDescent="0.2">
      <c r="A184" s="51">
        <v>41090</v>
      </c>
    </row>
    <row r="185" spans="1:1" x14ac:dyDescent="0.2">
      <c r="A185" s="51">
        <v>41091</v>
      </c>
    </row>
    <row r="186" spans="1:1" x14ac:dyDescent="0.2">
      <c r="A186" s="51">
        <v>41092</v>
      </c>
    </row>
    <row r="187" spans="1:1" x14ac:dyDescent="0.2">
      <c r="A187" s="51">
        <v>41093</v>
      </c>
    </row>
    <row r="188" spans="1:1" x14ac:dyDescent="0.2">
      <c r="A188" s="51">
        <v>41094</v>
      </c>
    </row>
    <row r="189" spans="1:1" x14ac:dyDescent="0.2">
      <c r="A189" s="51">
        <v>41095</v>
      </c>
    </row>
    <row r="190" spans="1:1" x14ac:dyDescent="0.2">
      <c r="A190" s="51">
        <v>41096</v>
      </c>
    </row>
    <row r="191" spans="1:1" x14ac:dyDescent="0.2">
      <c r="A191" s="51">
        <v>41097</v>
      </c>
    </row>
    <row r="192" spans="1:1" x14ac:dyDescent="0.2">
      <c r="A192" s="51">
        <v>41098</v>
      </c>
    </row>
    <row r="193" spans="1:1" x14ac:dyDescent="0.2">
      <c r="A193" s="51">
        <v>41099</v>
      </c>
    </row>
    <row r="194" spans="1:1" x14ac:dyDescent="0.2">
      <c r="A194" s="51">
        <v>41100</v>
      </c>
    </row>
    <row r="195" spans="1:1" x14ac:dyDescent="0.2">
      <c r="A195" s="51">
        <v>41101</v>
      </c>
    </row>
    <row r="196" spans="1:1" x14ac:dyDescent="0.2">
      <c r="A196" s="51">
        <v>41102</v>
      </c>
    </row>
    <row r="197" spans="1:1" x14ac:dyDescent="0.2">
      <c r="A197" s="51">
        <v>41103</v>
      </c>
    </row>
    <row r="198" spans="1:1" x14ac:dyDescent="0.2">
      <c r="A198" s="51">
        <v>41104</v>
      </c>
    </row>
    <row r="199" spans="1:1" x14ac:dyDescent="0.2">
      <c r="A199" s="51">
        <v>41105</v>
      </c>
    </row>
    <row r="200" spans="1:1" x14ac:dyDescent="0.2">
      <c r="A200" s="51">
        <v>41106</v>
      </c>
    </row>
    <row r="201" spans="1:1" x14ac:dyDescent="0.2">
      <c r="A201" s="51">
        <v>41107</v>
      </c>
    </row>
    <row r="202" spans="1:1" x14ac:dyDescent="0.2">
      <c r="A202" s="51">
        <v>41108</v>
      </c>
    </row>
    <row r="203" spans="1:1" x14ac:dyDescent="0.2">
      <c r="A203" s="51">
        <v>41109</v>
      </c>
    </row>
    <row r="204" spans="1:1" x14ac:dyDescent="0.2">
      <c r="A204" s="51">
        <v>41110</v>
      </c>
    </row>
    <row r="205" spans="1:1" x14ac:dyDescent="0.2">
      <c r="A205" s="51">
        <v>41111</v>
      </c>
    </row>
    <row r="206" spans="1:1" x14ac:dyDescent="0.2">
      <c r="A206" s="51">
        <v>41112</v>
      </c>
    </row>
    <row r="207" spans="1:1" x14ac:dyDescent="0.2">
      <c r="A207" s="51">
        <v>41113</v>
      </c>
    </row>
    <row r="208" spans="1:1" x14ac:dyDescent="0.2">
      <c r="A208" s="51">
        <v>41114</v>
      </c>
    </row>
    <row r="209" spans="1:1" x14ac:dyDescent="0.2">
      <c r="A209" s="51">
        <v>41115</v>
      </c>
    </row>
    <row r="210" spans="1:1" x14ac:dyDescent="0.2">
      <c r="A210" s="51">
        <v>41116</v>
      </c>
    </row>
    <row r="211" spans="1:1" x14ac:dyDescent="0.2">
      <c r="A211" s="51">
        <v>41117</v>
      </c>
    </row>
    <row r="212" spans="1:1" x14ac:dyDescent="0.2">
      <c r="A212" s="51">
        <v>41118</v>
      </c>
    </row>
    <row r="213" spans="1:1" x14ac:dyDescent="0.2">
      <c r="A213" s="51">
        <v>41119</v>
      </c>
    </row>
    <row r="214" spans="1:1" x14ac:dyDescent="0.2">
      <c r="A214" s="51">
        <v>41120</v>
      </c>
    </row>
    <row r="215" spans="1:1" x14ac:dyDescent="0.2">
      <c r="A215" s="51">
        <v>41121</v>
      </c>
    </row>
    <row r="216" spans="1:1" x14ac:dyDescent="0.2">
      <c r="A216" s="51">
        <v>41122</v>
      </c>
    </row>
    <row r="217" spans="1:1" x14ac:dyDescent="0.2">
      <c r="A217" s="51">
        <v>41123</v>
      </c>
    </row>
    <row r="218" spans="1:1" x14ac:dyDescent="0.2">
      <c r="A218" s="51">
        <v>41124</v>
      </c>
    </row>
    <row r="219" spans="1:1" x14ac:dyDescent="0.2">
      <c r="A219" s="51">
        <v>41125</v>
      </c>
    </row>
    <row r="220" spans="1:1" x14ac:dyDescent="0.2">
      <c r="A220" s="51">
        <v>41126</v>
      </c>
    </row>
    <row r="221" spans="1:1" x14ac:dyDescent="0.2">
      <c r="A221" s="51">
        <v>41127</v>
      </c>
    </row>
    <row r="222" spans="1:1" x14ac:dyDescent="0.2">
      <c r="A222" s="51">
        <v>41128</v>
      </c>
    </row>
    <row r="223" spans="1:1" x14ac:dyDescent="0.2">
      <c r="A223" s="51">
        <v>41129</v>
      </c>
    </row>
    <row r="224" spans="1:1" x14ac:dyDescent="0.2">
      <c r="A224" s="51">
        <v>41130</v>
      </c>
    </row>
    <row r="225" spans="1:1" x14ac:dyDescent="0.2">
      <c r="A225" s="51">
        <v>41131</v>
      </c>
    </row>
    <row r="226" spans="1:1" x14ac:dyDescent="0.2">
      <c r="A226" s="51">
        <v>41132</v>
      </c>
    </row>
    <row r="227" spans="1:1" x14ac:dyDescent="0.2">
      <c r="A227" s="51">
        <v>41133</v>
      </c>
    </row>
    <row r="228" spans="1:1" x14ac:dyDescent="0.2">
      <c r="A228" s="51">
        <v>41134</v>
      </c>
    </row>
    <row r="229" spans="1:1" x14ac:dyDescent="0.2">
      <c r="A229" s="51">
        <v>41135</v>
      </c>
    </row>
    <row r="230" spans="1:1" x14ac:dyDescent="0.2">
      <c r="A230" s="51">
        <v>41136</v>
      </c>
    </row>
    <row r="231" spans="1:1" x14ac:dyDescent="0.2">
      <c r="A231" s="51">
        <v>41137</v>
      </c>
    </row>
    <row r="232" spans="1:1" x14ac:dyDescent="0.2">
      <c r="A232" s="51">
        <v>41138</v>
      </c>
    </row>
    <row r="233" spans="1:1" x14ac:dyDescent="0.2">
      <c r="A233" s="51">
        <v>41139</v>
      </c>
    </row>
    <row r="234" spans="1:1" x14ac:dyDescent="0.2">
      <c r="A234" s="51">
        <v>41140</v>
      </c>
    </row>
    <row r="235" spans="1:1" x14ac:dyDescent="0.2">
      <c r="A235" s="51">
        <v>41141</v>
      </c>
    </row>
    <row r="236" spans="1:1" x14ac:dyDescent="0.2">
      <c r="A236" s="51">
        <v>41142</v>
      </c>
    </row>
    <row r="237" spans="1:1" x14ac:dyDescent="0.2">
      <c r="A237" s="51">
        <v>41143</v>
      </c>
    </row>
    <row r="238" spans="1:1" x14ac:dyDescent="0.2">
      <c r="A238" s="51">
        <v>41144</v>
      </c>
    </row>
    <row r="239" spans="1:1" x14ac:dyDescent="0.2">
      <c r="A239" s="51">
        <v>41145</v>
      </c>
    </row>
    <row r="240" spans="1:1" x14ac:dyDescent="0.2">
      <c r="A240" s="51">
        <v>41146</v>
      </c>
    </row>
    <row r="241" spans="1:1" x14ac:dyDescent="0.2">
      <c r="A241" s="51">
        <v>41147</v>
      </c>
    </row>
    <row r="242" spans="1:1" x14ac:dyDescent="0.2">
      <c r="A242" s="51">
        <v>41148</v>
      </c>
    </row>
    <row r="243" spans="1:1" x14ac:dyDescent="0.2">
      <c r="A243" s="51">
        <v>41149</v>
      </c>
    </row>
    <row r="244" spans="1:1" x14ac:dyDescent="0.2">
      <c r="A244" s="51">
        <v>41150</v>
      </c>
    </row>
    <row r="245" spans="1:1" x14ac:dyDescent="0.2">
      <c r="A245" s="51">
        <v>41151</v>
      </c>
    </row>
    <row r="246" spans="1:1" x14ac:dyDescent="0.2">
      <c r="A246" s="51">
        <v>41152</v>
      </c>
    </row>
    <row r="247" spans="1:1" x14ac:dyDescent="0.2">
      <c r="A247" s="51">
        <v>41153</v>
      </c>
    </row>
    <row r="248" spans="1:1" x14ac:dyDescent="0.2">
      <c r="A248" s="51">
        <v>41154</v>
      </c>
    </row>
    <row r="249" spans="1:1" x14ac:dyDescent="0.2">
      <c r="A249" s="51">
        <v>41155</v>
      </c>
    </row>
    <row r="250" spans="1:1" x14ac:dyDescent="0.2">
      <c r="A250" s="51">
        <v>41156</v>
      </c>
    </row>
    <row r="251" spans="1:1" x14ac:dyDescent="0.2">
      <c r="A251" s="51">
        <v>41157</v>
      </c>
    </row>
    <row r="252" spans="1:1" x14ac:dyDescent="0.2">
      <c r="A252" s="51">
        <v>41158</v>
      </c>
    </row>
    <row r="253" spans="1:1" x14ac:dyDescent="0.2">
      <c r="A253" s="51">
        <v>41159</v>
      </c>
    </row>
    <row r="254" spans="1:1" x14ac:dyDescent="0.2">
      <c r="A254" s="51">
        <v>41160</v>
      </c>
    </row>
    <row r="255" spans="1:1" x14ac:dyDescent="0.2">
      <c r="A255" s="51">
        <v>41161</v>
      </c>
    </row>
    <row r="256" spans="1:1" x14ac:dyDescent="0.2">
      <c r="A256" s="51">
        <v>41162</v>
      </c>
    </row>
    <row r="257" spans="1:1" x14ac:dyDescent="0.2">
      <c r="A257" s="51">
        <v>41163</v>
      </c>
    </row>
    <row r="258" spans="1:1" x14ac:dyDescent="0.2">
      <c r="A258" s="51">
        <v>41164</v>
      </c>
    </row>
    <row r="259" spans="1:1" x14ac:dyDescent="0.2">
      <c r="A259" s="51">
        <v>41165</v>
      </c>
    </row>
    <row r="260" spans="1:1" x14ac:dyDescent="0.2">
      <c r="A260" s="51">
        <v>41166</v>
      </c>
    </row>
    <row r="261" spans="1:1" x14ac:dyDescent="0.2">
      <c r="A261" s="51">
        <v>41167</v>
      </c>
    </row>
    <row r="262" spans="1:1" x14ac:dyDescent="0.2">
      <c r="A262" s="51">
        <v>41168</v>
      </c>
    </row>
    <row r="263" spans="1:1" x14ac:dyDescent="0.2">
      <c r="A263" s="51">
        <v>41169</v>
      </c>
    </row>
    <row r="264" spans="1:1" x14ac:dyDescent="0.2">
      <c r="A264" s="51">
        <v>41170</v>
      </c>
    </row>
    <row r="265" spans="1:1" x14ac:dyDescent="0.2">
      <c r="A265" s="51">
        <v>41171</v>
      </c>
    </row>
    <row r="266" spans="1:1" x14ac:dyDescent="0.2">
      <c r="A266" s="51">
        <v>41172</v>
      </c>
    </row>
    <row r="267" spans="1:1" x14ac:dyDescent="0.2">
      <c r="A267" s="51">
        <v>41173</v>
      </c>
    </row>
    <row r="268" spans="1:1" x14ac:dyDescent="0.2">
      <c r="A268" s="51">
        <v>41174</v>
      </c>
    </row>
    <row r="269" spans="1:1" x14ac:dyDescent="0.2">
      <c r="A269" s="51">
        <v>41175</v>
      </c>
    </row>
    <row r="270" spans="1:1" x14ac:dyDescent="0.2">
      <c r="A270" s="51">
        <v>41176</v>
      </c>
    </row>
    <row r="271" spans="1:1" x14ac:dyDescent="0.2">
      <c r="A271" s="51">
        <v>41177</v>
      </c>
    </row>
    <row r="272" spans="1:1" x14ac:dyDescent="0.2">
      <c r="A272" s="51">
        <v>41178</v>
      </c>
    </row>
    <row r="273" spans="1:1" x14ac:dyDescent="0.2">
      <c r="A273" s="51">
        <v>41179</v>
      </c>
    </row>
    <row r="274" spans="1:1" x14ac:dyDescent="0.2">
      <c r="A274" s="51">
        <v>41180</v>
      </c>
    </row>
    <row r="275" spans="1:1" x14ac:dyDescent="0.2">
      <c r="A275" s="51">
        <v>41181</v>
      </c>
    </row>
    <row r="276" spans="1:1" x14ac:dyDescent="0.2">
      <c r="A276" s="51">
        <v>41182</v>
      </c>
    </row>
    <row r="277" spans="1:1" x14ac:dyDescent="0.2">
      <c r="A277" s="51">
        <v>41183</v>
      </c>
    </row>
    <row r="278" spans="1:1" x14ac:dyDescent="0.2">
      <c r="A278" s="51">
        <v>41184</v>
      </c>
    </row>
    <row r="279" spans="1:1" x14ac:dyDescent="0.2">
      <c r="A279" s="51">
        <v>41185</v>
      </c>
    </row>
    <row r="280" spans="1:1" x14ac:dyDescent="0.2">
      <c r="A280" s="51">
        <v>41186</v>
      </c>
    </row>
    <row r="281" spans="1:1" x14ac:dyDescent="0.2">
      <c r="A281" s="51">
        <v>41187</v>
      </c>
    </row>
    <row r="282" spans="1:1" x14ac:dyDescent="0.2">
      <c r="A282" s="51">
        <v>41188</v>
      </c>
    </row>
    <row r="283" spans="1:1" x14ac:dyDescent="0.2">
      <c r="A283" s="51">
        <v>41189</v>
      </c>
    </row>
    <row r="284" spans="1:1" x14ac:dyDescent="0.2">
      <c r="A284" s="51">
        <v>41190</v>
      </c>
    </row>
    <row r="285" spans="1:1" x14ac:dyDescent="0.2">
      <c r="A285" s="51">
        <v>41191</v>
      </c>
    </row>
    <row r="286" spans="1:1" x14ac:dyDescent="0.2">
      <c r="A286" s="51">
        <v>41192</v>
      </c>
    </row>
    <row r="287" spans="1:1" x14ac:dyDescent="0.2">
      <c r="A287" s="51">
        <v>41193</v>
      </c>
    </row>
    <row r="288" spans="1:1" x14ac:dyDescent="0.2">
      <c r="A288" s="51">
        <v>41194</v>
      </c>
    </row>
    <row r="289" spans="1:1" x14ac:dyDescent="0.2">
      <c r="A289" s="51">
        <v>41195</v>
      </c>
    </row>
    <row r="290" spans="1:1" x14ac:dyDescent="0.2">
      <c r="A290" s="51">
        <v>41196</v>
      </c>
    </row>
    <row r="291" spans="1:1" x14ac:dyDescent="0.2">
      <c r="A291" s="51">
        <v>41197</v>
      </c>
    </row>
    <row r="292" spans="1:1" x14ac:dyDescent="0.2">
      <c r="A292" s="51">
        <v>41198</v>
      </c>
    </row>
    <row r="293" spans="1:1" x14ac:dyDescent="0.2">
      <c r="A293" s="51">
        <v>41199</v>
      </c>
    </row>
    <row r="294" spans="1:1" x14ac:dyDescent="0.2">
      <c r="A294" s="51">
        <v>41200</v>
      </c>
    </row>
    <row r="295" spans="1:1" x14ac:dyDescent="0.2">
      <c r="A295" s="51">
        <v>41201</v>
      </c>
    </row>
    <row r="296" spans="1:1" x14ac:dyDescent="0.2">
      <c r="A296" s="51">
        <v>41202</v>
      </c>
    </row>
    <row r="297" spans="1:1" x14ac:dyDescent="0.2">
      <c r="A297" s="51">
        <v>41203</v>
      </c>
    </row>
    <row r="298" spans="1:1" x14ac:dyDescent="0.2">
      <c r="A298" s="51">
        <v>41204</v>
      </c>
    </row>
    <row r="299" spans="1:1" x14ac:dyDescent="0.2">
      <c r="A299" s="51">
        <v>41205</v>
      </c>
    </row>
    <row r="300" spans="1:1" x14ac:dyDescent="0.2">
      <c r="A300" s="51">
        <v>41206</v>
      </c>
    </row>
    <row r="301" spans="1:1" x14ac:dyDescent="0.2">
      <c r="A301" s="51">
        <v>41207</v>
      </c>
    </row>
    <row r="302" spans="1:1" x14ac:dyDescent="0.2">
      <c r="A302" s="51">
        <v>41208</v>
      </c>
    </row>
    <row r="303" spans="1:1" x14ac:dyDescent="0.2">
      <c r="A303" s="51">
        <v>41209</v>
      </c>
    </row>
    <row r="304" spans="1:1" x14ac:dyDescent="0.2">
      <c r="A304" s="51">
        <v>41210</v>
      </c>
    </row>
    <row r="305" spans="1:1" x14ac:dyDescent="0.2">
      <c r="A305" s="51">
        <v>41211</v>
      </c>
    </row>
    <row r="306" spans="1:1" x14ac:dyDescent="0.2">
      <c r="A306" s="51">
        <v>41212</v>
      </c>
    </row>
    <row r="307" spans="1:1" x14ac:dyDescent="0.2">
      <c r="A307" s="51">
        <v>41213</v>
      </c>
    </row>
    <row r="308" spans="1:1" x14ac:dyDescent="0.2">
      <c r="A308" s="51">
        <v>41214</v>
      </c>
    </row>
    <row r="309" spans="1:1" x14ac:dyDescent="0.2">
      <c r="A309" s="51">
        <v>41215</v>
      </c>
    </row>
    <row r="310" spans="1:1" x14ac:dyDescent="0.2">
      <c r="A310" s="51">
        <v>41216</v>
      </c>
    </row>
    <row r="311" spans="1:1" x14ac:dyDescent="0.2">
      <c r="A311" s="51">
        <v>41217</v>
      </c>
    </row>
    <row r="312" spans="1:1" x14ac:dyDescent="0.2">
      <c r="A312" s="51">
        <v>41218</v>
      </c>
    </row>
    <row r="313" spans="1:1" x14ac:dyDescent="0.2">
      <c r="A313" s="51">
        <v>41219</v>
      </c>
    </row>
    <row r="314" spans="1:1" x14ac:dyDescent="0.2">
      <c r="A314" s="51">
        <v>41220</v>
      </c>
    </row>
    <row r="315" spans="1:1" x14ac:dyDescent="0.2">
      <c r="A315" s="51">
        <v>41221</v>
      </c>
    </row>
    <row r="316" spans="1:1" x14ac:dyDescent="0.2">
      <c r="A316" s="51">
        <v>41222</v>
      </c>
    </row>
    <row r="317" spans="1:1" x14ac:dyDescent="0.2">
      <c r="A317" s="51">
        <v>41223</v>
      </c>
    </row>
    <row r="318" spans="1:1" x14ac:dyDescent="0.2">
      <c r="A318" s="51">
        <v>41224</v>
      </c>
    </row>
    <row r="319" spans="1:1" x14ac:dyDescent="0.2">
      <c r="A319" s="51">
        <v>41225</v>
      </c>
    </row>
    <row r="320" spans="1:1" x14ac:dyDescent="0.2">
      <c r="A320" s="51">
        <v>41226</v>
      </c>
    </row>
    <row r="321" spans="1:1" x14ac:dyDescent="0.2">
      <c r="A321" s="51">
        <v>41227</v>
      </c>
    </row>
    <row r="322" spans="1:1" x14ac:dyDescent="0.2">
      <c r="A322" s="51">
        <v>41228</v>
      </c>
    </row>
    <row r="323" spans="1:1" x14ac:dyDescent="0.2">
      <c r="A323" s="51">
        <v>41229</v>
      </c>
    </row>
    <row r="324" spans="1:1" x14ac:dyDescent="0.2">
      <c r="A324" s="51">
        <v>41230</v>
      </c>
    </row>
    <row r="325" spans="1:1" x14ac:dyDescent="0.2">
      <c r="A325" s="51">
        <v>41231</v>
      </c>
    </row>
    <row r="326" spans="1:1" x14ac:dyDescent="0.2">
      <c r="A326" s="51">
        <v>41232</v>
      </c>
    </row>
    <row r="327" spans="1:1" x14ac:dyDescent="0.2">
      <c r="A327" s="51">
        <v>41233</v>
      </c>
    </row>
    <row r="328" spans="1:1" x14ac:dyDescent="0.2">
      <c r="A328" s="51">
        <v>41234</v>
      </c>
    </row>
    <row r="329" spans="1:1" x14ac:dyDescent="0.2">
      <c r="A329" s="51">
        <v>41235</v>
      </c>
    </row>
    <row r="330" spans="1:1" x14ac:dyDescent="0.2">
      <c r="A330" s="51">
        <v>41236</v>
      </c>
    </row>
    <row r="331" spans="1:1" x14ac:dyDescent="0.2">
      <c r="A331" s="51">
        <v>41237</v>
      </c>
    </row>
    <row r="332" spans="1:1" x14ac:dyDescent="0.2">
      <c r="A332" s="51">
        <v>41238</v>
      </c>
    </row>
    <row r="333" spans="1:1" x14ac:dyDescent="0.2">
      <c r="A333" s="51">
        <v>41239</v>
      </c>
    </row>
    <row r="334" spans="1:1" x14ac:dyDescent="0.2">
      <c r="A334" s="51">
        <v>41240</v>
      </c>
    </row>
    <row r="335" spans="1:1" x14ac:dyDescent="0.2">
      <c r="A335" s="51">
        <v>41241</v>
      </c>
    </row>
    <row r="336" spans="1:1" x14ac:dyDescent="0.2">
      <c r="A336" s="51">
        <v>41242</v>
      </c>
    </row>
    <row r="337" spans="1:1" x14ac:dyDescent="0.2">
      <c r="A337" s="51">
        <v>41243</v>
      </c>
    </row>
    <row r="338" spans="1:1" x14ac:dyDescent="0.2">
      <c r="A338" s="51">
        <v>41244</v>
      </c>
    </row>
    <row r="339" spans="1:1" x14ac:dyDescent="0.2">
      <c r="A339" s="51">
        <v>41245</v>
      </c>
    </row>
    <row r="340" spans="1:1" x14ac:dyDescent="0.2">
      <c r="A340" s="51">
        <v>41246</v>
      </c>
    </row>
    <row r="341" spans="1:1" x14ac:dyDescent="0.2">
      <c r="A341" s="51">
        <v>41247</v>
      </c>
    </row>
    <row r="342" spans="1:1" x14ac:dyDescent="0.2">
      <c r="A342" s="51">
        <v>41248</v>
      </c>
    </row>
    <row r="343" spans="1:1" x14ac:dyDescent="0.2">
      <c r="A343" s="51">
        <v>41249</v>
      </c>
    </row>
    <row r="344" spans="1:1" x14ac:dyDescent="0.2">
      <c r="A344" s="51">
        <v>41250</v>
      </c>
    </row>
    <row r="345" spans="1:1" x14ac:dyDescent="0.2">
      <c r="A345" s="51">
        <v>41251</v>
      </c>
    </row>
    <row r="346" spans="1:1" x14ac:dyDescent="0.2">
      <c r="A346" s="51">
        <v>41252</v>
      </c>
    </row>
    <row r="347" spans="1:1" x14ac:dyDescent="0.2">
      <c r="A347" s="51">
        <v>41253</v>
      </c>
    </row>
    <row r="348" spans="1:1" x14ac:dyDescent="0.2">
      <c r="A348" s="51">
        <v>41254</v>
      </c>
    </row>
    <row r="349" spans="1:1" x14ac:dyDescent="0.2">
      <c r="A349" s="51">
        <v>41255</v>
      </c>
    </row>
    <row r="350" spans="1:1" x14ac:dyDescent="0.2">
      <c r="A350" s="51">
        <v>41256</v>
      </c>
    </row>
    <row r="351" spans="1:1" x14ac:dyDescent="0.2">
      <c r="A351" s="51">
        <v>41257</v>
      </c>
    </row>
    <row r="352" spans="1:1" x14ac:dyDescent="0.2">
      <c r="A352" s="51">
        <v>41258</v>
      </c>
    </row>
    <row r="353" spans="1:1" x14ac:dyDescent="0.2">
      <c r="A353" s="51">
        <v>41259</v>
      </c>
    </row>
    <row r="354" spans="1:1" x14ac:dyDescent="0.2">
      <c r="A354" s="51">
        <v>41260</v>
      </c>
    </row>
    <row r="355" spans="1:1" x14ac:dyDescent="0.2">
      <c r="A355" s="51">
        <v>41261</v>
      </c>
    </row>
    <row r="356" spans="1:1" x14ac:dyDescent="0.2">
      <c r="A356" s="51">
        <v>41262</v>
      </c>
    </row>
    <row r="357" spans="1:1" x14ac:dyDescent="0.2">
      <c r="A357" s="51">
        <v>41263</v>
      </c>
    </row>
    <row r="358" spans="1:1" x14ac:dyDescent="0.2">
      <c r="A358" s="51">
        <v>41264</v>
      </c>
    </row>
    <row r="359" spans="1:1" x14ac:dyDescent="0.2">
      <c r="A359" s="51">
        <v>41265</v>
      </c>
    </row>
    <row r="360" spans="1:1" x14ac:dyDescent="0.2">
      <c r="A360" s="51">
        <v>41266</v>
      </c>
    </row>
    <row r="361" spans="1:1" x14ac:dyDescent="0.2">
      <c r="A361" s="51">
        <v>41267</v>
      </c>
    </row>
    <row r="362" spans="1:1" x14ac:dyDescent="0.2">
      <c r="A362" s="51">
        <v>41268</v>
      </c>
    </row>
    <row r="363" spans="1:1" x14ac:dyDescent="0.2">
      <c r="A363" s="51">
        <v>41269</v>
      </c>
    </row>
    <row r="364" spans="1:1" x14ac:dyDescent="0.2">
      <c r="A364" s="51">
        <v>41270</v>
      </c>
    </row>
    <row r="365" spans="1:1" x14ac:dyDescent="0.2">
      <c r="A365" s="51">
        <v>41271</v>
      </c>
    </row>
    <row r="366" spans="1:1" x14ac:dyDescent="0.2">
      <c r="A366" s="51">
        <v>41272</v>
      </c>
    </row>
    <row r="367" spans="1:1" x14ac:dyDescent="0.2">
      <c r="A367" s="51">
        <v>41273</v>
      </c>
    </row>
    <row r="368" spans="1:1" x14ac:dyDescent="0.2">
      <c r="A368" s="51">
        <v>41274</v>
      </c>
    </row>
    <row r="369" spans="1:1" x14ac:dyDescent="0.2">
      <c r="A369" s="51">
        <v>41275</v>
      </c>
    </row>
    <row r="370" spans="1:1" x14ac:dyDescent="0.2">
      <c r="A370" s="51">
        <v>41276</v>
      </c>
    </row>
    <row r="371" spans="1:1" x14ac:dyDescent="0.2">
      <c r="A371" s="51">
        <v>41277</v>
      </c>
    </row>
    <row r="372" spans="1:1" x14ac:dyDescent="0.2">
      <c r="A372" s="51">
        <v>41278</v>
      </c>
    </row>
    <row r="373" spans="1:1" x14ac:dyDescent="0.2">
      <c r="A373" s="51">
        <v>41279</v>
      </c>
    </row>
    <row r="374" spans="1:1" x14ac:dyDescent="0.2">
      <c r="A374" s="51">
        <v>41280</v>
      </c>
    </row>
    <row r="375" spans="1:1" x14ac:dyDescent="0.2">
      <c r="A375" s="51">
        <v>41281</v>
      </c>
    </row>
    <row r="376" spans="1:1" x14ac:dyDescent="0.2">
      <c r="A376" s="51">
        <v>41282</v>
      </c>
    </row>
    <row r="377" spans="1:1" x14ac:dyDescent="0.2">
      <c r="A377" s="51">
        <v>41283</v>
      </c>
    </row>
    <row r="378" spans="1:1" x14ac:dyDescent="0.2">
      <c r="A378" s="51">
        <v>41284</v>
      </c>
    </row>
    <row r="379" spans="1:1" x14ac:dyDescent="0.2">
      <c r="A379" s="51">
        <v>41285</v>
      </c>
    </row>
    <row r="380" spans="1:1" x14ac:dyDescent="0.2">
      <c r="A380" s="51">
        <v>41286</v>
      </c>
    </row>
    <row r="381" spans="1:1" x14ac:dyDescent="0.2">
      <c r="A381" s="51">
        <v>41287</v>
      </c>
    </row>
    <row r="382" spans="1:1" x14ac:dyDescent="0.2">
      <c r="A382" s="51">
        <v>41288</v>
      </c>
    </row>
    <row r="383" spans="1:1" x14ac:dyDescent="0.2">
      <c r="A383" s="51">
        <v>41289</v>
      </c>
    </row>
    <row r="384" spans="1:1" x14ac:dyDescent="0.2">
      <c r="A384" s="51">
        <v>41290</v>
      </c>
    </row>
    <row r="385" spans="1:1" x14ac:dyDescent="0.2">
      <c r="A385" s="51">
        <v>41291</v>
      </c>
    </row>
    <row r="386" spans="1:1" x14ac:dyDescent="0.2">
      <c r="A386" s="51">
        <v>41292</v>
      </c>
    </row>
    <row r="387" spans="1:1" x14ac:dyDescent="0.2">
      <c r="A387" s="51">
        <v>41293</v>
      </c>
    </row>
    <row r="388" spans="1:1" x14ac:dyDescent="0.2">
      <c r="A388" s="51">
        <v>41294</v>
      </c>
    </row>
    <row r="389" spans="1:1" x14ac:dyDescent="0.2">
      <c r="A389" s="51">
        <v>41295</v>
      </c>
    </row>
    <row r="390" spans="1:1" x14ac:dyDescent="0.2">
      <c r="A390" s="51">
        <v>41296</v>
      </c>
    </row>
    <row r="391" spans="1:1" x14ac:dyDescent="0.2">
      <c r="A391" s="51">
        <v>41297</v>
      </c>
    </row>
    <row r="392" spans="1:1" x14ac:dyDescent="0.2">
      <c r="A392" s="51">
        <v>41298</v>
      </c>
    </row>
    <row r="393" spans="1:1" x14ac:dyDescent="0.2">
      <c r="A393" s="51">
        <v>41299</v>
      </c>
    </row>
    <row r="394" spans="1:1" x14ac:dyDescent="0.2">
      <c r="A394" s="51">
        <v>41300</v>
      </c>
    </row>
    <row r="395" spans="1:1" x14ac:dyDescent="0.2">
      <c r="A395" s="51">
        <v>41301</v>
      </c>
    </row>
    <row r="396" spans="1:1" x14ac:dyDescent="0.2">
      <c r="A396" s="51">
        <v>41302</v>
      </c>
    </row>
    <row r="397" spans="1:1" x14ac:dyDescent="0.2">
      <c r="A397" s="51">
        <v>41303</v>
      </c>
    </row>
    <row r="398" spans="1:1" x14ac:dyDescent="0.2">
      <c r="A398" s="51">
        <v>41304</v>
      </c>
    </row>
    <row r="399" spans="1:1" x14ac:dyDescent="0.2">
      <c r="A399" s="51">
        <v>41305</v>
      </c>
    </row>
    <row r="400" spans="1:1" x14ac:dyDescent="0.2">
      <c r="A400" s="51">
        <v>41306</v>
      </c>
    </row>
    <row r="401" spans="1:1" x14ac:dyDescent="0.2">
      <c r="A401" s="51">
        <v>41307</v>
      </c>
    </row>
    <row r="402" spans="1:1" x14ac:dyDescent="0.2">
      <c r="A402" s="51">
        <v>41308</v>
      </c>
    </row>
    <row r="403" spans="1:1" x14ac:dyDescent="0.2">
      <c r="A403" s="51">
        <v>41309</v>
      </c>
    </row>
    <row r="404" spans="1:1" x14ac:dyDescent="0.2">
      <c r="A404" s="51">
        <v>41310</v>
      </c>
    </row>
    <row r="405" spans="1:1" x14ac:dyDescent="0.2">
      <c r="A405" s="51">
        <v>41311</v>
      </c>
    </row>
    <row r="406" spans="1:1" x14ac:dyDescent="0.2">
      <c r="A406" s="51">
        <v>41312</v>
      </c>
    </row>
    <row r="407" spans="1:1" x14ac:dyDescent="0.2">
      <c r="A407" s="51">
        <v>41313</v>
      </c>
    </row>
    <row r="408" spans="1:1" x14ac:dyDescent="0.2">
      <c r="A408" s="51">
        <v>41314</v>
      </c>
    </row>
    <row r="409" spans="1:1" x14ac:dyDescent="0.2">
      <c r="A409" s="51">
        <v>41315</v>
      </c>
    </row>
    <row r="410" spans="1:1" x14ac:dyDescent="0.2">
      <c r="A410" s="51">
        <v>41316</v>
      </c>
    </row>
    <row r="411" spans="1:1" x14ac:dyDescent="0.2">
      <c r="A411" s="51">
        <v>41317</v>
      </c>
    </row>
    <row r="412" spans="1:1" x14ac:dyDescent="0.2">
      <c r="A412" s="51">
        <v>41318</v>
      </c>
    </row>
    <row r="413" spans="1:1" x14ac:dyDescent="0.2">
      <c r="A413" s="51">
        <v>41319</v>
      </c>
    </row>
    <row r="414" spans="1:1" x14ac:dyDescent="0.2">
      <c r="A414" s="51">
        <v>41320</v>
      </c>
    </row>
    <row r="415" spans="1:1" x14ac:dyDescent="0.2">
      <c r="A415" s="51">
        <v>41321</v>
      </c>
    </row>
    <row r="416" spans="1:1" x14ac:dyDescent="0.2">
      <c r="A416" s="51">
        <v>41322</v>
      </c>
    </row>
    <row r="417" spans="1:1" x14ac:dyDescent="0.2">
      <c r="A417" s="51">
        <v>41323</v>
      </c>
    </row>
    <row r="418" spans="1:1" x14ac:dyDescent="0.2">
      <c r="A418" s="51">
        <v>41324</v>
      </c>
    </row>
    <row r="419" spans="1:1" x14ac:dyDescent="0.2">
      <c r="A419" s="51">
        <v>41325</v>
      </c>
    </row>
    <row r="420" spans="1:1" x14ac:dyDescent="0.2">
      <c r="A420" s="51">
        <v>41326</v>
      </c>
    </row>
    <row r="421" spans="1:1" x14ac:dyDescent="0.2">
      <c r="A421" s="51">
        <v>41327</v>
      </c>
    </row>
    <row r="422" spans="1:1" x14ac:dyDescent="0.2">
      <c r="A422" s="51">
        <v>41328</v>
      </c>
    </row>
    <row r="423" spans="1:1" x14ac:dyDescent="0.2">
      <c r="A423" s="51">
        <v>41329</v>
      </c>
    </row>
    <row r="424" spans="1:1" x14ac:dyDescent="0.2">
      <c r="A424" s="51">
        <v>41330</v>
      </c>
    </row>
    <row r="425" spans="1:1" x14ac:dyDescent="0.2">
      <c r="A425" s="51">
        <v>41331</v>
      </c>
    </row>
    <row r="426" spans="1:1" x14ac:dyDescent="0.2">
      <c r="A426" s="51">
        <v>41332</v>
      </c>
    </row>
    <row r="427" spans="1:1" x14ac:dyDescent="0.2">
      <c r="A427" s="51">
        <v>41333</v>
      </c>
    </row>
    <row r="428" spans="1:1" x14ac:dyDescent="0.2">
      <c r="A428" s="51">
        <v>41334</v>
      </c>
    </row>
    <row r="429" spans="1:1" x14ac:dyDescent="0.2">
      <c r="A429" s="51">
        <v>41335</v>
      </c>
    </row>
    <row r="430" spans="1:1" x14ac:dyDescent="0.2">
      <c r="A430" s="51">
        <v>41336</v>
      </c>
    </row>
    <row r="431" spans="1:1" x14ac:dyDescent="0.2">
      <c r="A431" s="51">
        <v>41337</v>
      </c>
    </row>
    <row r="432" spans="1:1" x14ac:dyDescent="0.2">
      <c r="A432" s="51">
        <v>41338</v>
      </c>
    </row>
    <row r="433" spans="1:1" x14ac:dyDescent="0.2">
      <c r="A433" s="51">
        <v>41339</v>
      </c>
    </row>
    <row r="434" spans="1:1" x14ac:dyDescent="0.2">
      <c r="A434" s="51">
        <v>41340</v>
      </c>
    </row>
    <row r="435" spans="1:1" x14ac:dyDescent="0.2">
      <c r="A435" s="51">
        <v>41341</v>
      </c>
    </row>
    <row r="436" spans="1:1" x14ac:dyDescent="0.2">
      <c r="A436" s="51">
        <v>41342</v>
      </c>
    </row>
    <row r="437" spans="1:1" x14ac:dyDescent="0.2">
      <c r="A437" s="51">
        <v>41343</v>
      </c>
    </row>
    <row r="438" spans="1:1" x14ac:dyDescent="0.2">
      <c r="A438" s="51">
        <v>41344</v>
      </c>
    </row>
    <row r="439" spans="1:1" x14ac:dyDescent="0.2">
      <c r="A439" s="51">
        <v>41345</v>
      </c>
    </row>
    <row r="440" spans="1:1" x14ac:dyDescent="0.2">
      <c r="A440" s="51">
        <v>41346</v>
      </c>
    </row>
    <row r="441" spans="1:1" x14ac:dyDescent="0.2">
      <c r="A441" s="51">
        <v>41347</v>
      </c>
    </row>
    <row r="442" spans="1:1" x14ac:dyDescent="0.2">
      <c r="A442" s="51">
        <v>41348</v>
      </c>
    </row>
    <row r="443" spans="1:1" x14ac:dyDescent="0.2">
      <c r="A443" s="51">
        <v>41349</v>
      </c>
    </row>
    <row r="444" spans="1:1" x14ac:dyDescent="0.2">
      <c r="A444" s="51">
        <v>41350</v>
      </c>
    </row>
    <row r="445" spans="1:1" x14ac:dyDescent="0.2">
      <c r="A445" s="51">
        <v>41351</v>
      </c>
    </row>
    <row r="446" spans="1:1" x14ac:dyDescent="0.2">
      <c r="A446" s="51">
        <v>41352</v>
      </c>
    </row>
    <row r="447" spans="1:1" x14ac:dyDescent="0.2">
      <c r="A447" s="51">
        <v>41353</v>
      </c>
    </row>
    <row r="448" spans="1:1" x14ac:dyDescent="0.2">
      <c r="A448" s="51">
        <v>41354</v>
      </c>
    </row>
    <row r="449" spans="1:1" x14ac:dyDescent="0.2">
      <c r="A449" s="51">
        <v>41355</v>
      </c>
    </row>
    <row r="450" spans="1:1" x14ac:dyDescent="0.2">
      <c r="A450" s="51">
        <v>41356</v>
      </c>
    </row>
    <row r="451" spans="1:1" x14ac:dyDescent="0.2">
      <c r="A451" s="51">
        <v>41357</v>
      </c>
    </row>
    <row r="452" spans="1:1" x14ac:dyDescent="0.2">
      <c r="A452" s="51">
        <v>41358</v>
      </c>
    </row>
    <row r="453" spans="1:1" x14ac:dyDescent="0.2">
      <c r="A453" s="51">
        <v>41359</v>
      </c>
    </row>
    <row r="454" spans="1:1" x14ac:dyDescent="0.2">
      <c r="A454" s="51">
        <v>41360</v>
      </c>
    </row>
    <row r="455" spans="1:1" x14ac:dyDescent="0.2">
      <c r="A455" s="51">
        <v>41361</v>
      </c>
    </row>
    <row r="456" spans="1:1" x14ac:dyDescent="0.2">
      <c r="A456" s="51">
        <v>41362</v>
      </c>
    </row>
    <row r="457" spans="1:1" x14ac:dyDescent="0.2">
      <c r="A457" s="51">
        <v>41363</v>
      </c>
    </row>
    <row r="458" spans="1:1" x14ac:dyDescent="0.2">
      <c r="A458" s="51">
        <v>41364</v>
      </c>
    </row>
    <row r="459" spans="1:1" x14ac:dyDescent="0.2">
      <c r="A459" s="51">
        <v>41365</v>
      </c>
    </row>
    <row r="460" spans="1:1" x14ac:dyDescent="0.2">
      <c r="A460" s="51">
        <v>41366</v>
      </c>
    </row>
    <row r="461" spans="1:1" x14ac:dyDescent="0.2">
      <c r="A461" s="51">
        <v>41367</v>
      </c>
    </row>
    <row r="462" spans="1:1" x14ac:dyDescent="0.2">
      <c r="A462" s="51">
        <v>41368</v>
      </c>
    </row>
    <row r="463" spans="1:1" x14ac:dyDescent="0.2">
      <c r="A463" s="51">
        <v>41369</v>
      </c>
    </row>
    <row r="464" spans="1:1" x14ac:dyDescent="0.2">
      <c r="A464" s="51">
        <v>41370</v>
      </c>
    </row>
    <row r="465" spans="1:1" x14ac:dyDescent="0.2">
      <c r="A465" s="51">
        <v>41371</v>
      </c>
    </row>
    <row r="466" spans="1:1" x14ac:dyDescent="0.2">
      <c r="A466" s="51">
        <v>41372</v>
      </c>
    </row>
    <row r="467" spans="1:1" x14ac:dyDescent="0.2">
      <c r="A467" s="51">
        <v>41373</v>
      </c>
    </row>
    <row r="468" spans="1:1" x14ac:dyDescent="0.2">
      <c r="A468" s="51">
        <v>41374</v>
      </c>
    </row>
    <row r="469" spans="1:1" x14ac:dyDescent="0.2">
      <c r="A469" s="51">
        <v>41375</v>
      </c>
    </row>
    <row r="470" spans="1:1" x14ac:dyDescent="0.2">
      <c r="A470" s="51">
        <v>41376</v>
      </c>
    </row>
    <row r="471" spans="1:1" x14ac:dyDescent="0.2">
      <c r="A471" s="51">
        <v>41377</v>
      </c>
    </row>
    <row r="472" spans="1:1" x14ac:dyDescent="0.2">
      <c r="A472" s="51">
        <v>41378</v>
      </c>
    </row>
    <row r="473" spans="1:1" x14ac:dyDescent="0.2">
      <c r="A473" s="51">
        <v>41379</v>
      </c>
    </row>
    <row r="474" spans="1:1" x14ac:dyDescent="0.2">
      <c r="A474" s="51">
        <v>41380</v>
      </c>
    </row>
    <row r="475" spans="1:1" x14ac:dyDescent="0.2">
      <c r="A475" s="51">
        <v>41381</v>
      </c>
    </row>
    <row r="476" spans="1:1" x14ac:dyDescent="0.2">
      <c r="A476" s="51">
        <v>41382</v>
      </c>
    </row>
    <row r="477" spans="1:1" x14ac:dyDescent="0.2">
      <c r="A477" s="51">
        <v>41383</v>
      </c>
    </row>
    <row r="478" spans="1:1" x14ac:dyDescent="0.2">
      <c r="A478" s="51">
        <v>41384</v>
      </c>
    </row>
    <row r="479" spans="1:1" x14ac:dyDescent="0.2">
      <c r="A479" s="51">
        <v>41385</v>
      </c>
    </row>
    <row r="480" spans="1:1" x14ac:dyDescent="0.2">
      <c r="A480" s="51">
        <v>41386</v>
      </c>
    </row>
    <row r="481" spans="1:1" x14ac:dyDescent="0.2">
      <c r="A481" s="51">
        <v>41387</v>
      </c>
    </row>
    <row r="482" spans="1:1" x14ac:dyDescent="0.2">
      <c r="A482" s="51">
        <v>41388</v>
      </c>
    </row>
    <row r="483" spans="1:1" x14ac:dyDescent="0.2">
      <c r="A483" s="51">
        <v>41389</v>
      </c>
    </row>
    <row r="484" spans="1:1" x14ac:dyDescent="0.2">
      <c r="A484" s="51">
        <v>41390</v>
      </c>
    </row>
    <row r="485" spans="1:1" x14ac:dyDescent="0.2">
      <c r="A485" s="51">
        <v>41391</v>
      </c>
    </row>
    <row r="486" spans="1:1" x14ac:dyDescent="0.2">
      <c r="A486" s="51">
        <v>41392</v>
      </c>
    </row>
    <row r="487" spans="1:1" x14ac:dyDescent="0.2">
      <c r="A487" s="51">
        <v>41393</v>
      </c>
    </row>
    <row r="488" spans="1:1" x14ac:dyDescent="0.2">
      <c r="A488" s="51">
        <v>41394</v>
      </c>
    </row>
    <row r="489" spans="1:1" x14ac:dyDescent="0.2">
      <c r="A489" s="51">
        <v>41395</v>
      </c>
    </row>
    <row r="490" spans="1:1" x14ac:dyDescent="0.2">
      <c r="A490" s="51">
        <v>41396</v>
      </c>
    </row>
    <row r="491" spans="1:1" x14ac:dyDescent="0.2">
      <c r="A491" s="51">
        <v>41397</v>
      </c>
    </row>
    <row r="492" spans="1:1" x14ac:dyDescent="0.2">
      <c r="A492" s="51">
        <v>41398</v>
      </c>
    </row>
    <row r="493" spans="1:1" x14ac:dyDescent="0.2">
      <c r="A493" s="51">
        <v>41399</v>
      </c>
    </row>
    <row r="494" spans="1:1" x14ac:dyDescent="0.2">
      <c r="A494" s="51">
        <v>41400</v>
      </c>
    </row>
    <row r="495" spans="1:1" x14ac:dyDescent="0.2">
      <c r="A495" s="51">
        <v>41401</v>
      </c>
    </row>
    <row r="496" spans="1:1" x14ac:dyDescent="0.2">
      <c r="A496" s="51">
        <v>41402</v>
      </c>
    </row>
    <row r="497" spans="1:1" x14ac:dyDescent="0.2">
      <c r="A497" s="51">
        <v>41403</v>
      </c>
    </row>
    <row r="498" spans="1:1" x14ac:dyDescent="0.2">
      <c r="A498" s="51">
        <v>41404</v>
      </c>
    </row>
    <row r="499" spans="1:1" x14ac:dyDescent="0.2">
      <c r="A499" s="51">
        <v>41405</v>
      </c>
    </row>
    <row r="500" spans="1:1" x14ac:dyDescent="0.2">
      <c r="A500" s="51">
        <v>41406</v>
      </c>
    </row>
    <row r="501" spans="1:1" x14ac:dyDescent="0.2">
      <c r="A501" s="51">
        <v>41407</v>
      </c>
    </row>
    <row r="502" spans="1:1" x14ac:dyDescent="0.2">
      <c r="A502" s="51">
        <v>41408</v>
      </c>
    </row>
    <row r="503" spans="1:1" x14ac:dyDescent="0.2">
      <c r="A503" s="51">
        <v>41409</v>
      </c>
    </row>
    <row r="504" spans="1:1" x14ac:dyDescent="0.2">
      <c r="A504" s="51">
        <v>41410</v>
      </c>
    </row>
    <row r="505" spans="1:1" x14ac:dyDescent="0.2">
      <c r="A505" s="51">
        <v>41411</v>
      </c>
    </row>
    <row r="506" spans="1:1" x14ac:dyDescent="0.2">
      <c r="A506" s="51">
        <v>41412</v>
      </c>
    </row>
    <row r="507" spans="1:1" x14ac:dyDescent="0.2">
      <c r="A507" s="51">
        <v>41413</v>
      </c>
    </row>
    <row r="508" spans="1:1" x14ac:dyDescent="0.2">
      <c r="A508" s="51">
        <v>41414</v>
      </c>
    </row>
    <row r="509" spans="1:1" x14ac:dyDescent="0.2">
      <c r="A509" s="51">
        <v>41415</v>
      </c>
    </row>
    <row r="510" spans="1:1" x14ac:dyDescent="0.2">
      <c r="A510" s="51">
        <v>41416</v>
      </c>
    </row>
    <row r="511" spans="1:1" x14ac:dyDescent="0.2">
      <c r="A511" s="51">
        <v>41417</v>
      </c>
    </row>
    <row r="512" spans="1:1" x14ac:dyDescent="0.2">
      <c r="A512" s="51">
        <v>41418</v>
      </c>
    </row>
    <row r="513" spans="1:1" x14ac:dyDescent="0.2">
      <c r="A513" s="51">
        <v>41419</v>
      </c>
    </row>
    <row r="514" spans="1:1" x14ac:dyDescent="0.2">
      <c r="A514" s="51">
        <v>41420</v>
      </c>
    </row>
    <row r="515" spans="1:1" x14ac:dyDescent="0.2">
      <c r="A515" s="51">
        <v>41421</v>
      </c>
    </row>
    <row r="516" spans="1:1" x14ac:dyDescent="0.2">
      <c r="A516" s="51">
        <v>41422</v>
      </c>
    </row>
    <row r="517" spans="1:1" x14ac:dyDescent="0.2">
      <c r="A517" s="51">
        <v>41423</v>
      </c>
    </row>
    <row r="518" spans="1:1" x14ac:dyDescent="0.2">
      <c r="A518" s="51">
        <v>41424</v>
      </c>
    </row>
    <row r="519" spans="1:1" x14ac:dyDescent="0.2">
      <c r="A519" s="51">
        <v>41425</v>
      </c>
    </row>
    <row r="520" spans="1:1" x14ac:dyDescent="0.2">
      <c r="A520" s="51">
        <v>41426</v>
      </c>
    </row>
    <row r="521" spans="1:1" x14ac:dyDescent="0.2">
      <c r="A521" s="51">
        <v>41427</v>
      </c>
    </row>
    <row r="522" spans="1:1" x14ac:dyDescent="0.2">
      <c r="A522" s="51">
        <v>41428</v>
      </c>
    </row>
    <row r="523" spans="1:1" x14ac:dyDescent="0.2">
      <c r="A523" s="51">
        <v>41429</v>
      </c>
    </row>
    <row r="524" spans="1:1" x14ac:dyDescent="0.2">
      <c r="A524" s="51">
        <v>41430</v>
      </c>
    </row>
    <row r="525" spans="1:1" x14ac:dyDescent="0.2">
      <c r="A525" s="51">
        <v>41431</v>
      </c>
    </row>
    <row r="526" spans="1:1" x14ac:dyDescent="0.2">
      <c r="A526" s="51">
        <v>41432</v>
      </c>
    </row>
    <row r="527" spans="1:1" x14ac:dyDescent="0.2">
      <c r="A527" s="51">
        <v>41433</v>
      </c>
    </row>
    <row r="528" spans="1:1" x14ac:dyDescent="0.2">
      <c r="A528" s="51">
        <v>41434</v>
      </c>
    </row>
    <row r="529" spans="1:1" x14ac:dyDescent="0.2">
      <c r="A529" s="51">
        <v>41435</v>
      </c>
    </row>
    <row r="530" spans="1:1" x14ac:dyDescent="0.2">
      <c r="A530" s="51">
        <v>41436</v>
      </c>
    </row>
    <row r="531" spans="1:1" x14ac:dyDescent="0.2">
      <c r="A531" s="51">
        <v>41437</v>
      </c>
    </row>
    <row r="532" spans="1:1" x14ac:dyDescent="0.2">
      <c r="A532" s="51">
        <v>41438</v>
      </c>
    </row>
    <row r="533" spans="1:1" x14ac:dyDescent="0.2">
      <c r="A533" s="51">
        <v>41439</v>
      </c>
    </row>
    <row r="534" spans="1:1" x14ac:dyDescent="0.2">
      <c r="A534" s="51">
        <v>41440</v>
      </c>
    </row>
    <row r="535" spans="1:1" x14ac:dyDescent="0.2">
      <c r="A535" s="51">
        <v>41441</v>
      </c>
    </row>
    <row r="536" spans="1:1" x14ac:dyDescent="0.2">
      <c r="A536" s="51">
        <v>41442</v>
      </c>
    </row>
    <row r="537" spans="1:1" x14ac:dyDescent="0.2">
      <c r="A537" s="51">
        <v>41443</v>
      </c>
    </row>
    <row r="538" spans="1:1" x14ac:dyDescent="0.2">
      <c r="A538" s="51">
        <v>41444</v>
      </c>
    </row>
    <row r="539" spans="1:1" x14ac:dyDescent="0.2">
      <c r="A539" s="51">
        <v>41445</v>
      </c>
    </row>
    <row r="540" spans="1:1" x14ac:dyDescent="0.2">
      <c r="A540" s="51">
        <v>41446</v>
      </c>
    </row>
    <row r="541" spans="1:1" x14ac:dyDescent="0.2">
      <c r="A541" s="51">
        <v>41447</v>
      </c>
    </row>
    <row r="542" spans="1:1" x14ac:dyDescent="0.2">
      <c r="A542" s="51">
        <v>41448</v>
      </c>
    </row>
    <row r="543" spans="1:1" x14ac:dyDescent="0.2">
      <c r="A543" s="51">
        <v>41449</v>
      </c>
    </row>
    <row r="544" spans="1:1" x14ac:dyDescent="0.2">
      <c r="A544" s="51">
        <v>41450</v>
      </c>
    </row>
    <row r="545" spans="1:1" x14ac:dyDescent="0.2">
      <c r="A545" s="51">
        <v>41451</v>
      </c>
    </row>
    <row r="546" spans="1:1" x14ac:dyDescent="0.2">
      <c r="A546" s="51">
        <v>41452</v>
      </c>
    </row>
    <row r="547" spans="1:1" x14ac:dyDescent="0.2">
      <c r="A547" s="51">
        <v>41453</v>
      </c>
    </row>
    <row r="548" spans="1:1" x14ac:dyDescent="0.2">
      <c r="A548" s="51">
        <v>41454</v>
      </c>
    </row>
    <row r="549" spans="1:1" x14ac:dyDescent="0.2">
      <c r="A549" s="51">
        <v>41455</v>
      </c>
    </row>
    <row r="550" spans="1:1" x14ac:dyDescent="0.2">
      <c r="A550" s="51">
        <v>41456</v>
      </c>
    </row>
    <row r="551" spans="1:1" x14ac:dyDescent="0.2">
      <c r="A551" s="51">
        <v>41457</v>
      </c>
    </row>
    <row r="552" spans="1:1" x14ac:dyDescent="0.2">
      <c r="A552" s="51">
        <v>41458</v>
      </c>
    </row>
    <row r="553" spans="1:1" x14ac:dyDescent="0.2">
      <c r="A553" s="51">
        <v>41459</v>
      </c>
    </row>
    <row r="554" spans="1:1" x14ac:dyDescent="0.2">
      <c r="A554" s="51">
        <v>41460</v>
      </c>
    </row>
    <row r="555" spans="1:1" x14ac:dyDescent="0.2">
      <c r="A555" s="51">
        <v>41461</v>
      </c>
    </row>
    <row r="556" spans="1:1" x14ac:dyDescent="0.2">
      <c r="A556" s="51">
        <v>41462</v>
      </c>
    </row>
    <row r="557" spans="1:1" x14ac:dyDescent="0.2">
      <c r="A557" s="51">
        <v>41463</v>
      </c>
    </row>
    <row r="558" spans="1:1" x14ac:dyDescent="0.2">
      <c r="A558" s="51">
        <v>41464</v>
      </c>
    </row>
    <row r="559" spans="1:1" x14ac:dyDescent="0.2">
      <c r="A559" s="51">
        <v>41465</v>
      </c>
    </row>
    <row r="560" spans="1:1" x14ac:dyDescent="0.2">
      <c r="A560" s="51">
        <v>41466</v>
      </c>
    </row>
    <row r="561" spans="1:1" x14ac:dyDescent="0.2">
      <c r="A561" s="51">
        <v>41467</v>
      </c>
    </row>
    <row r="562" spans="1:1" x14ac:dyDescent="0.2">
      <c r="A562" s="51">
        <v>41468</v>
      </c>
    </row>
    <row r="563" spans="1:1" x14ac:dyDescent="0.2">
      <c r="A563" s="51">
        <v>41469</v>
      </c>
    </row>
    <row r="564" spans="1:1" x14ac:dyDescent="0.2">
      <c r="A564" s="51">
        <v>41470</v>
      </c>
    </row>
    <row r="565" spans="1:1" x14ac:dyDescent="0.2">
      <c r="A565" s="51">
        <v>41471</v>
      </c>
    </row>
    <row r="566" spans="1:1" x14ac:dyDescent="0.2">
      <c r="A566" s="51">
        <v>41472</v>
      </c>
    </row>
    <row r="567" spans="1:1" x14ac:dyDescent="0.2">
      <c r="A567" s="51">
        <v>41473</v>
      </c>
    </row>
    <row r="568" spans="1:1" x14ac:dyDescent="0.2">
      <c r="A568" s="51">
        <v>41474</v>
      </c>
    </row>
    <row r="569" spans="1:1" x14ac:dyDescent="0.2">
      <c r="A569" s="51">
        <v>41475</v>
      </c>
    </row>
    <row r="570" spans="1:1" x14ac:dyDescent="0.2">
      <c r="A570" s="51">
        <v>41476</v>
      </c>
    </row>
    <row r="571" spans="1:1" x14ac:dyDescent="0.2">
      <c r="A571" s="51">
        <v>41477</v>
      </c>
    </row>
    <row r="572" spans="1:1" x14ac:dyDescent="0.2">
      <c r="A572" s="51">
        <v>41478</v>
      </c>
    </row>
    <row r="573" spans="1:1" x14ac:dyDescent="0.2">
      <c r="A573" s="51">
        <v>41479</v>
      </c>
    </row>
    <row r="574" spans="1:1" x14ac:dyDescent="0.2">
      <c r="A574" s="51">
        <v>41480</v>
      </c>
    </row>
    <row r="575" spans="1:1" x14ac:dyDescent="0.2">
      <c r="A575" s="51">
        <v>41481</v>
      </c>
    </row>
    <row r="576" spans="1:1" x14ac:dyDescent="0.2">
      <c r="A576" s="51">
        <v>41482</v>
      </c>
    </row>
    <row r="577" spans="1:1" x14ac:dyDescent="0.2">
      <c r="A577" s="51">
        <v>41483</v>
      </c>
    </row>
    <row r="578" spans="1:1" x14ac:dyDescent="0.2">
      <c r="A578" s="51">
        <v>41484</v>
      </c>
    </row>
    <row r="579" spans="1:1" x14ac:dyDescent="0.2">
      <c r="A579" s="51">
        <v>41485</v>
      </c>
    </row>
    <row r="580" spans="1:1" x14ac:dyDescent="0.2">
      <c r="A580" s="51">
        <v>41486</v>
      </c>
    </row>
    <row r="581" spans="1:1" x14ac:dyDescent="0.2">
      <c r="A581" s="51">
        <v>41487</v>
      </c>
    </row>
    <row r="582" spans="1:1" x14ac:dyDescent="0.2">
      <c r="A582" s="51">
        <v>41488</v>
      </c>
    </row>
    <row r="583" spans="1:1" x14ac:dyDescent="0.2">
      <c r="A583" s="51">
        <v>41489</v>
      </c>
    </row>
    <row r="584" spans="1:1" x14ac:dyDescent="0.2">
      <c r="A584" s="51">
        <v>41490</v>
      </c>
    </row>
    <row r="585" spans="1:1" x14ac:dyDescent="0.2">
      <c r="A585" s="51">
        <v>41491</v>
      </c>
    </row>
    <row r="586" spans="1:1" x14ac:dyDescent="0.2">
      <c r="A586" s="51">
        <v>41492</v>
      </c>
    </row>
    <row r="587" spans="1:1" x14ac:dyDescent="0.2">
      <c r="A587" s="51">
        <v>41493</v>
      </c>
    </row>
    <row r="588" spans="1:1" x14ac:dyDescent="0.2">
      <c r="A588" s="51">
        <v>41494</v>
      </c>
    </row>
    <row r="589" spans="1:1" x14ac:dyDescent="0.2">
      <c r="A589" s="51">
        <v>41495</v>
      </c>
    </row>
    <row r="590" spans="1:1" x14ac:dyDescent="0.2">
      <c r="A590" s="51">
        <v>41496</v>
      </c>
    </row>
    <row r="591" spans="1:1" x14ac:dyDescent="0.2">
      <c r="A591" s="51">
        <v>41497</v>
      </c>
    </row>
    <row r="592" spans="1:1" x14ac:dyDescent="0.2">
      <c r="A592" s="51">
        <v>41498</v>
      </c>
    </row>
    <row r="593" spans="1:1" x14ac:dyDescent="0.2">
      <c r="A593" s="51">
        <v>41499</v>
      </c>
    </row>
    <row r="594" spans="1:1" x14ac:dyDescent="0.2">
      <c r="A594" s="51">
        <v>41500</v>
      </c>
    </row>
    <row r="595" spans="1:1" x14ac:dyDescent="0.2">
      <c r="A595" s="51">
        <v>41501</v>
      </c>
    </row>
    <row r="596" spans="1:1" x14ac:dyDescent="0.2">
      <c r="A596" s="51">
        <v>41502</v>
      </c>
    </row>
    <row r="597" spans="1:1" x14ac:dyDescent="0.2">
      <c r="A597" s="51">
        <v>41503</v>
      </c>
    </row>
    <row r="598" spans="1:1" x14ac:dyDescent="0.2">
      <c r="A598" s="51">
        <v>41504</v>
      </c>
    </row>
    <row r="599" spans="1:1" x14ac:dyDescent="0.2">
      <c r="A599" s="51">
        <v>41505</v>
      </c>
    </row>
    <row r="600" spans="1:1" x14ac:dyDescent="0.2">
      <c r="A600" s="51">
        <v>41506</v>
      </c>
    </row>
    <row r="601" spans="1:1" x14ac:dyDescent="0.2">
      <c r="A601" s="51">
        <v>41507</v>
      </c>
    </row>
    <row r="602" spans="1:1" x14ac:dyDescent="0.2">
      <c r="A602" s="51">
        <v>41508</v>
      </c>
    </row>
    <row r="603" spans="1:1" x14ac:dyDescent="0.2">
      <c r="A603" s="51">
        <v>41509</v>
      </c>
    </row>
    <row r="604" spans="1:1" x14ac:dyDescent="0.2">
      <c r="A604" s="51">
        <v>41510</v>
      </c>
    </row>
    <row r="605" spans="1:1" x14ac:dyDescent="0.2">
      <c r="A605" s="51">
        <v>41511</v>
      </c>
    </row>
    <row r="606" spans="1:1" x14ac:dyDescent="0.2">
      <c r="A606" s="51">
        <v>41512</v>
      </c>
    </row>
    <row r="607" spans="1:1" x14ac:dyDescent="0.2">
      <c r="A607" s="51">
        <v>41513</v>
      </c>
    </row>
    <row r="608" spans="1:1" x14ac:dyDescent="0.2">
      <c r="A608" s="51">
        <v>41514</v>
      </c>
    </row>
    <row r="609" spans="1:1" x14ac:dyDescent="0.2">
      <c r="A609" s="51">
        <v>41515</v>
      </c>
    </row>
    <row r="610" spans="1:1" x14ac:dyDescent="0.2">
      <c r="A610" s="51">
        <v>41516</v>
      </c>
    </row>
    <row r="611" spans="1:1" x14ac:dyDescent="0.2">
      <c r="A611" s="51">
        <v>41517</v>
      </c>
    </row>
    <row r="612" spans="1:1" x14ac:dyDescent="0.2">
      <c r="A612" s="51">
        <v>41518</v>
      </c>
    </row>
    <row r="613" spans="1:1" x14ac:dyDescent="0.2">
      <c r="A613" s="51">
        <v>41519</v>
      </c>
    </row>
    <row r="614" spans="1:1" x14ac:dyDescent="0.2">
      <c r="A614" s="51">
        <v>41520</v>
      </c>
    </row>
    <row r="615" spans="1:1" x14ac:dyDescent="0.2">
      <c r="A615" s="51">
        <v>41521</v>
      </c>
    </row>
    <row r="616" spans="1:1" x14ac:dyDescent="0.2">
      <c r="A616" s="51">
        <v>41522</v>
      </c>
    </row>
    <row r="617" spans="1:1" x14ac:dyDescent="0.2">
      <c r="A617" s="51">
        <v>41523</v>
      </c>
    </row>
    <row r="618" spans="1:1" x14ac:dyDescent="0.2">
      <c r="A618" s="51">
        <v>41524</v>
      </c>
    </row>
    <row r="619" spans="1:1" x14ac:dyDescent="0.2">
      <c r="A619" s="51">
        <v>41525</v>
      </c>
    </row>
    <row r="620" spans="1:1" x14ac:dyDescent="0.2">
      <c r="A620" s="51">
        <v>41526</v>
      </c>
    </row>
    <row r="621" spans="1:1" x14ac:dyDescent="0.2">
      <c r="A621" s="51">
        <v>41527</v>
      </c>
    </row>
    <row r="622" spans="1:1" x14ac:dyDescent="0.2">
      <c r="A622" s="51">
        <v>41528</v>
      </c>
    </row>
    <row r="623" spans="1:1" x14ac:dyDescent="0.2">
      <c r="A623" s="51">
        <v>41529</v>
      </c>
    </row>
    <row r="624" spans="1:1" x14ac:dyDescent="0.2">
      <c r="A624" s="51">
        <v>41530</v>
      </c>
    </row>
    <row r="625" spans="1:1" x14ac:dyDescent="0.2">
      <c r="A625" s="51">
        <v>41531</v>
      </c>
    </row>
    <row r="626" spans="1:1" x14ac:dyDescent="0.2">
      <c r="A626" s="51">
        <v>41532</v>
      </c>
    </row>
    <row r="627" spans="1:1" x14ac:dyDescent="0.2">
      <c r="A627" s="51">
        <v>41533</v>
      </c>
    </row>
    <row r="628" spans="1:1" x14ac:dyDescent="0.2">
      <c r="A628" s="51">
        <v>41534</v>
      </c>
    </row>
    <row r="629" spans="1:1" x14ac:dyDescent="0.2">
      <c r="A629" s="51">
        <v>41535</v>
      </c>
    </row>
    <row r="630" spans="1:1" x14ac:dyDescent="0.2">
      <c r="A630" s="51">
        <v>41536</v>
      </c>
    </row>
    <row r="631" spans="1:1" x14ac:dyDescent="0.2">
      <c r="A631" s="51">
        <v>41537</v>
      </c>
    </row>
    <row r="632" spans="1:1" x14ac:dyDescent="0.2">
      <c r="A632" s="51">
        <v>41538</v>
      </c>
    </row>
    <row r="633" spans="1:1" x14ac:dyDescent="0.2">
      <c r="A633" s="51">
        <v>41539</v>
      </c>
    </row>
    <row r="634" spans="1:1" x14ac:dyDescent="0.2">
      <c r="A634" s="51">
        <v>41540</v>
      </c>
    </row>
    <row r="635" spans="1:1" x14ac:dyDescent="0.2">
      <c r="A635" s="51">
        <v>41541</v>
      </c>
    </row>
    <row r="636" spans="1:1" x14ac:dyDescent="0.2">
      <c r="A636" s="51">
        <v>41542</v>
      </c>
    </row>
    <row r="637" spans="1:1" x14ac:dyDescent="0.2">
      <c r="A637" s="51">
        <v>41543</v>
      </c>
    </row>
    <row r="638" spans="1:1" x14ac:dyDescent="0.2">
      <c r="A638" s="51">
        <v>41544</v>
      </c>
    </row>
    <row r="639" spans="1:1" x14ac:dyDescent="0.2">
      <c r="A639" s="51">
        <v>41545</v>
      </c>
    </row>
    <row r="640" spans="1:1" x14ac:dyDescent="0.2">
      <c r="A640" s="51">
        <v>41546</v>
      </c>
    </row>
    <row r="641" spans="1:1" x14ac:dyDescent="0.2">
      <c r="A641" s="51">
        <v>41547</v>
      </c>
    </row>
    <row r="642" spans="1:1" x14ac:dyDescent="0.2">
      <c r="A642" s="51">
        <v>41548</v>
      </c>
    </row>
    <row r="643" spans="1:1" x14ac:dyDescent="0.2">
      <c r="A643" s="51">
        <v>41549</v>
      </c>
    </row>
    <row r="644" spans="1:1" x14ac:dyDescent="0.2">
      <c r="A644" s="51">
        <v>41550</v>
      </c>
    </row>
    <row r="645" spans="1:1" x14ac:dyDescent="0.2">
      <c r="A645" s="51">
        <v>41551</v>
      </c>
    </row>
    <row r="646" spans="1:1" x14ac:dyDescent="0.2">
      <c r="A646" s="51">
        <v>41552</v>
      </c>
    </row>
    <row r="647" spans="1:1" x14ac:dyDescent="0.2">
      <c r="A647" s="51">
        <v>41553</v>
      </c>
    </row>
    <row r="648" spans="1:1" x14ac:dyDescent="0.2">
      <c r="A648" s="51">
        <v>41554</v>
      </c>
    </row>
    <row r="649" spans="1:1" x14ac:dyDescent="0.2">
      <c r="A649" s="51">
        <v>41555</v>
      </c>
    </row>
    <row r="650" spans="1:1" x14ac:dyDescent="0.2">
      <c r="A650" s="51">
        <v>41556</v>
      </c>
    </row>
    <row r="651" spans="1:1" x14ac:dyDescent="0.2">
      <c r="A651" s="51">
        <v>41557</v>
      </c>
    </row>
    <row r="652" spans="1:1" x14ac:dyDescent="0.2">
      <c r="A652" s="51">
        <v>41558</v>
      </c>
    </row>
    <row r="653" spans="1:1" x14ac:dyDescent="0.2">
      <c r="A653" s="51">
        <v>41559</v>
      </c>
    </row>
    <row r="654" spans="1:1" x14ac:dyDescent="0.2">
      <c r="A654" s="51">
        <v>41560</v>
      </c>
    </row>
    <row r="655" spans="1:1" x14ac:dyDescent="0.2">
      <c r="A655" s="51">
        <v>41561</v>
      </c>
    </row>
    <row r="656" spans="1:1" x14ac:dyDescent="0.2">
      <c r="A656" s="51">
        <v>41562</v>
      </c>
    </row>
    <row r="657" spans="1:1" x14ac:dyDescent="0.2">
      <c r="A657" s="51">
        <v>41563</v>
      </c>
    </row>
    <row r="658" spans="1:1" x14ac:dyDescent="0.2">
      <c r="A658" s="51">
        <v>41564</v>
      </c>
    </row>
    <row r="659" spans="1:1" x14ac:dyDescent="0.2">
      <c r="A659" s="51">
        <v>41565</v>
      </c>
    </row>
    <row r="660" spans="1:1" x14ac:dyDescent="0.2">
      <c r="A660" s="51">
        <v>41566</v>
      </c>
    </row>
    <row r="661" spans="1:1" x14ac:dyDescent="0.2">
      <c r="A661" s="51">
        <v>41567</v>
      </c>
    </row>
    <row r="662" spans="1:1" x14ac:dyDescent="0.2">
      <c r="A662" s="51">
        <v>41568</v>
      </c>
    </row>
    <row r="663" spans="1:1" x14ac:dyDescent="0.2">
      <c r="A663" s="51">
        <v>41569</v>
      </c>
    </row>
    <row r="664" spans="1:1" x14ac:dyDescent="0.2">
      <c r="A664" s="51">
        <v>41570</v>
      </c>
    </row>
    <row r="665" spans="1:1" x14ac:dyDescent="0.2">
      <c r="A665" s="51">
        <v>41571</v>
      </c>
    </row>
    <row r="666" spans="1:1" x14ac:dyDescent="0.2">
      <c r="A666" s="51">
        <v>41572</v>
      </c>
    </row>
    <row r="667" spans="1:1" x14ac:dyDescent="0.2">
      <c r="A667" s="51">
        <v>41573</v>
      </c>
    </row>
    <row r="668" spans="1:1" x14ac:dyDescent="0.2">
      <c r="A668" s="51">
        <v>41574</v>
      </c>
    </row>
    <row r="669" spans="1:1" x14ac:dyDescent="0.2">
      <c r="A669" s="51">
        <v>41575</v>
      </c>
    </row>
    <row r="670" spans="1:1" x14ac:dyDescent="0.2">
      <c r="A670" s="51">
        <v>41576</v>
      </c>
    </row>
    <row r="671" spans="1:1" x14ac:dyDescent="0.2">
      <c r="A671" s="51">
        <v>41577</v>
      </c>
    </row>
    <row r="672" spans="1:1" x14ac:dyDescent="0.2">
      <c r="A672" s="51">
        <v>41578</v>
      </c>
    </row>
    <row r="673" spans="1:1" x14ac:dyDescent="0.2">
      <c r="A673" s="51">
        <v>41579</v>
      </c>
    </row>
    <row r="674" spans="1:1" x14ac:dyDescent="0.2">
      <c r="A674" s="51">
        <v>41580</v>
      </c>
    </row>
    <row r="675" spans="1:1" x14ac:dyDescent="0.2">
      <c r="A675" s="51">
        <v>41581</v>
      </c>
    </row>
    <row r="676" spans="1:1" x14ac:dyDescent="0.2">
      <c r="A676" s="51">
        <v>41582</v>
      </c>
    </row>
    <row r="677" spans="1:1" x14ac:dyDescent="0.2">
      <c r="A677" s="51">
        <v>41583</v>
      </c>
    </row>
    <row r="678" spans="1:1" x14ac:dyDescent="0.2">
      <c r="A678" s="51">
        <v>41584</v>
      </c>
    </row>
    <row r="679" spans="1:1" x14ac:dyDescent="0.2">
      <c r="A679" s="51">
        <v>41585</v>
      </c>
    </row>
    <row r="680" spans="1:1" x14ac:dyDescent="0.2">
      <c r="A680" s="51">
        <v>41586</v>
      </c>
    </row>
    <row r="681" spans="1:1" x14ac:dyDescent="0.2">
      <c r="A681" s="51">
        <v>41587</v>
      </c>
    </row>
    <row r="682" spans="1:1" x14ac:dyDescent="0.2">
      <c r="A682" s="51">
        <v>41588</v>
      </c>
    </row>
    <row r="683" spans="1:1" x14ac:dyDescent="0.2">
      <c r="A683" s="51">
        <v>41589</v>
      </c>
    </row>
    <row r="684" spans="1:1" x14ac:dyDescent="0.2">
      <c r="A684" s="51">
        <v>41590</v>
      </c>
    </row>
    <row r="685" spans="1:1" x14ac:dyDescent="0.2">
      <c r="A685" s="51">
        <v>41591</v>
      </c>
    </row>
    <row r="686" spans="1:1" x14ac:dyDescent="0.2">
      <c r="A686" s="51">
        <v>41592</v>
      </c>
    </row>
    <row r="687" spans="1:1" x14ac:dyDescent="0.2">
      <c r="A687" s="51">
        <v>41593</v>
      </c>
    </row>
    <row r="688" spans="1:1" x14ac:dyDescent="0.2">
      <c r="A688" s="51">
        <v>41594</v>
      </c>
    </row>
    <row r="689" spans="1:1" x14ac:dyDescent="0.2">
      <c r="A689" s="51">
        <v>41595</v>
      </c>
    </row>
    <row r="690" spans="1:1" x14ac:dyDescent="0.2">
      <c r="A690" s="51">
        <v>41596</v>
      </c>
    </row>
    <row r="691" spans="1:1" x14ac:dyDescent="0.2">
      <c r="A691" s="51">
        <v>41597</v>
      </c>
    </row>
    <row r="692" spans="1:1" x14ac:dyDescent="0.2">
      <c r="A692" s="51">
        <v>41598</v>
      </c>
    </row>
    <row r="693" spans="1:1" x14ac:dyDescent="0.2">
      <c r="A693" s="51">
        <v>41599</v>
      </c>
    </row>
    <row r="694" spans="1:1" x14ac:dyDescent="0.2">
      <c r="A694" s="51">
        <v>41600</v>
      </c>
    </row>
    <row r="695" spans="1:1" x14ac:dyDescent="0.2">
      <c r="A695" s="51">
        <v>41601</v>
      </c>
    </row>
    <row r="696" spans="1:1" x14ac:dyDescent="0.2">
      <c r="A696" s="51">
        <v>41602</v>
      </c>
    </row>
    <row r="697" spans="1:1" x14ac:dyDescent="0.2">
      <c r="A697" s="51">
        <v>41603</v>
      </c>
    </row>
    <row r="698" spans="1:1" x14ac:dyDescent="0.2">
      <c r="A698" s="51">
        <v>41604</v>
      </c>
    </row>
    <row r="699" spans="1:1" x14ac:dyDescent="0.2">
      <c r="A699" s="51">
        <v>41605</v>
      </c>
    </row>
    <row r="700" spans="1:1" x14ac:dyDescent="0.2">
      <c r="A700" s="51">
        <v>41606</v>
      </c>
    </row>
    <row r="701" spans="1:1" x14ac:dyDescent="0.2">
      <c r="A701" s="51">
        <v>41607</v>
      </c>
    </row>
    <row r="702" spans="1:1" x14ac:dyDescent="0.2">
      <c r="A702" s="51">
        <v>41608</v>
      </c>
    </row>
    <row r="703" spans="1:1" x14ac:dyDescent="0.2">
      <c r="A703" s="51">
        <v>41609</v>
      </c>
    </row>
    <row r="704" spans="1:1" x14ac:dyDescent="0.2">
      <c r="A704" s="51">
        <v>41610</v>
      </c>
    </row>
    <row r="705" spans="1:1" x14ac:dyDescent="0.2">
      <c r="A705" s="51">
        <v>41611</v>
      </c>
    </row>
    <row r="706" spans="1:1" x14ac:dyDescent="0.2">
      <c r="A706" s="51">
        <v>41612</v>
      </c>
    </row>
    <row r="707" spans="1:1" x14ac:dyDescent="0.2">
      <c r="A707" s="51">
        <v>41613</v>
      </c>
    </row>
    <row r="708" spans="1:1" x14ac:dyDescent="0.2">
      <c r="A708" s="51">
        <v>41614</v>
      </c>
    </row>
    <row r="709" spans="1:1" x14ac:dyDescent="0.2">
      <c r="A709" s="51">
        <v>41615</v>
      </c>
    </row>
    <row r="710" spans="1:1" x14ac:dyDescent="0.2">
      <c r="A710" s="51">
        <v>41616</v>
      </c>
    </row>
    <row r="711" spans="1:1" x14ac:dyDescent="0.2">
      <c r="A711" s="51">
        <v>41617</v>
      </c>
    </row>
    <row r="712" spans="1:1" x14ac:dyDescent="0.2">
      <c r="A712" s="51">
        <v>41618</v>
      </c>
    </row>
    <row r="713" spans="1:1" x14ac:dyDescent="0.2">
      <c r="A713" s="51">
        <v>41619</v>
      </c>
    </row>
    <row r="714" spans="1:1" x14ac:dyDescent="0.2">
      <c r="A714" s="51">
        <v>41620</v>
      </c>
    </row>
    <row r="715" spans="1:1" x14ac:dyDescent="0.2">
      <c r="A715" s="51">
        <v>41621</v>
      </c>
    </row>
    <row r="716" spans="1:1" x14ac:dyDescent="0.2">
      <c r="A716" s="51">
        <v>41622</v>
      </c>
    </row>
    <row r="717" spans="1:1" x14ac:dyDescent="0.2">
      <c r="A717" s="51">
        <v>41623</v>
      </c>
    </row>
    <row r="718" spans="1:1" x14ac:dyDescent="0.2">
      <c r="A718" s="51">
        <v>41624</v>
      </c>
    </row>
    <row r="719" spans="1:1" x14ac:dyDescent="0.2">
      <c r="A719" s="51">
        <v>41625</v>
      </c>
    </row>
    <row r="720" spans="1:1" x14ac:dyDescent="0.2">
      <c r="A720" s="51">
        <v>41626</v>
      </c>
    </row>
    <row r="721" spans="1:1" x14ac:dyDescent="0.2">
      <c r="A721" s="51">
        <v>41627</v>
      </c>
    </row>
    <row r="722" spans="1:1" x14ac:dyDescent="0.2">
      <c r="A722" s="51">
        <v>41628</v>
      </c>
    </row>
    <row r="723" spans="1:1" x14ac:dyDescent="0.2">
      <c r="A723" s="51">
        <v>41629</v>
      </c>
    </row>
    <row r="724" spans="1:1" x14ac:dyDescent="0.2">
      <c r="A724" s="51">
        <v>41630</v>
      </c>
    </row>
    <row r="725" spans="1:1" x14ac:dyDescent="0.2">
      <c r="A725" s="51">
        <v>41631</v>
      </c>
    </row>
    <row r="726" spans="1:1" x14ac:dyDescent="0.2">
      <c r="A726" s="51">
        <v>41632</v>
      </c>
    </row>
    <row r="727" spans="1:1" x14ac:dyDescent="0.2">
      <c r="A727" s="51">
        <v>41633</v>
      </c>
    </row>
    <row r="728" spans="1:1" x14ac:dyDescent="0.2">
      <c r="A728" s="51">
        <v>41634</v>
      </c>
    </row>
    <row r="729" spans="1:1" x14ac:dyDescent="0.2">
      <c r="A729" s="51">
        <v>41635</v>
      </c>
    </row>
    <row r="730" spans="1:1" x14ac:dyDescent="0.2">
      <c r="A730" s="51">
        <v>41636</v>
      </c>
    </row>
    <row r="731" spans="1:1" x14ac:dyDescent="0.2">
      <c r="A731" s="51">
        <v>41637</v>
      </c>
    </row>
    <row r="732" spans="1:1" x14ac:dyDescent="0.2">
      <c r="A732" s="51">
        <v>41638</v>
      </c>
    </row>
    <row r="733" spans="1:1" x14ac:dyDescent="0.2">
      <c r="A733" s="5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52" zoomScale="80" zoomScaleSheetLayoutView="80" workbookViewId="0">
      <selection activeCell="L39" sqref="L39"/>
    </sheetView>
  </sheetViews>
  <sheetFormatPr defaultRowHeight="15" x14ac:dyDescent="0.3"/>
  <cols>
    <col min="1" max="1" width="15.85546875" style="2" customWidth="1"/>
    <col min="2" max="2" width="69.57031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5" t="s">
        <v>403</v>
      </c>
      <c r="B1" s="228"/>
      <c r="C1" s="471" t="s">
        <v>108</v>
      </c>
      <c r="D1" s="471"/>
      <c r="E1" s="80"/>
    </row>
    <row r="2" spans="1:5" s="6" customFormat="1" x14ac:dyDescent="0.3">
      <c r="A2" s="65" t="s">
        <v>404</v>
      </c>
      <c r="B2" s="228"/>
      <c r="C2" s="469" t="s">
        <v>549</v>
      </c>
      <c r="D2" s="470"/>
      <c r="E2" s="80"/>
    </row>
    <row r="3" spans="1:5" s="6" customFormat="1" x14ac:dyDescent="0.3">
      <c r="A3" s="65" t="s">
        <v>405</v>
      </c>
      <c r="B3" s="228"/>
      <c r="C3" s="229"/>
      <c r="D3" s="229"/>
      <c r="E3" s="80"/>
    </row>
    <row r="4" spans="1:5" s="6" customFormat="1" x14ac:dyDescent="0.3">
      <c r="A4" s="67" t="s">
        <v>139</v>
      </c>
      <c r="B4" s="228"/>
      <c r="C4" s="229"/>
      <c r="D4" s="229"/>
      <c r="E4" s="80"/>
    </row>
    <row r="5" spans="1:5" s="6" customFormat="1" x14ac:dyDescent="0.3">
      <c r="A5" s="67"/>
      <c r="B5" s="228"/>
      <c r="C5" s="229"/>
      <c r="D5" s="229"/>
      <c r="E5" s="80"/>
    </row>
    <row r="6" spans="1:5" x14ac:dyDescent="0.3">
      <c r="A6" s="68" t="str">
        <f>'[1]ფორმა N2'!A4</f>
        <v>ანგარიშვალდებული პირის დასახელება:</v>
      </c>
      <c r="B6" s="68"/>
      <c r="C6" s="67"/>
      <c r="D6" s="67"/>
      <c r="E6" s="81"/>
    </row>
    <row r="7" spans="1:5" x14ac:dyDescent="0.3">
      <c r="A7" s="230"/>
      <c r="B7" s="71" t="s">
        <v>547</v>
      </c>
      <c r="C7" s="72"/>
      <c r="D7" s="72"/>
      <c r="E7" s="81"/>
    </row>
    <row r="8" spans="1:5" x14ac:dyDescent="0.3">
      <c r="A8" s="68"/>
      <c r="B8" s="68"/>
      <c r="C8" s="67"/>
      <c r="D8" s="67"/>
      <c r="E8" s="81"/>
    </row>
    <row r="9" spans="1:5" s="6" customFormat="1" x14ac:dyDescent="0.3">
      <c r="A9" s="228"/>
      <c r="B9" s="228"/>
      <c r="C9" s="69"/>
      <c r="D9" s="69"/>
      <c r="E9" s="80"/>
    </row>
    <row r="10" spans="1:5" s="6" customFormat="1" ht="30" x14ac:dyDescent="0.3">
      <c r="A10" s="78" t="s">
        <v>63</v>
      </c>
      <c r="B10" s="79" t="s">
        <v>11</v>
      </c>
      <c r="C10" s="70" t="s">
        <v>10</v>
      </c>
      <c r="D10" s="70" t="s">
        <v>9</v>
      </c>
      <c r="E10" s="80"/>
    </row>
    <row r="11" spans="1:5" s="7" customFormat="1" x14ac:dyDescent="0.2">
      <c r="A11" s="231">
        <v>1</v>
      </c>
      <c r="B11" s="231" t="s">
        <v>56</v>
      </c>
      <c r="C11" s="387">
        <f>SUM(C12,C15,C55,C58,C59,C60,C78)</f>
        <v>274010</v>
      </c>
      <c r="D11" s="387">
        <f>SUM(D12,D15,D55,D58,D59,D60,D66,D74,D75)</f>
        <v>261074</v>
      </c>
      <c r="E11" s="232"/>
    </row>
    <row r="12" spans="1:5" s="9" customFormat="1" ht="18" x14ac:dyDescent="0.2">
      <c r="A12" s="76">
        <v>1.1000000000000001</v>
      </c>
      <c r="B12" s="76" t="s">
        <v>57</v>
      </c>
      <c r="C12" s="408">
        <f>SUM(C13:C14)</f>
        <v>244694</v>
      </c>
      <c r="D12" s="388">
        <f>SUM(D13:D14)</f>
        <v>231758</v>
      </c>
      <c r="E12" s="82"/>
    </row>
    <row r="13" spans="1:5" s="10" customFormat="1" x14ac:dyDescent="0.2">
      <c r="A13" s="77" t="s">
        <v>29</v>
      </c>
      <c r="B13" s="77" t="s">
        <v>58</v>
      </c>
      <c r="C13" s="4">
        <v>243994</v>
      </c>
      <c r="D13" s="4">
        <v>231198</v>
      </c>
      <c r="E13" s="83"/>
    </row>
    <row r="14" spans="1:5" s="3" customFormat="1" x14ac:dyDescent="0.2">
      <c r="A14" s="77" t="s">
        <v>30</v>
      </c>
      <c r="B14" s="77" t="s">
        <v>551</v>
      </c>
      <c r="C14" s="4">
        <v>700</v>
      </c>
      <c r="D14" s="4">
        <v>560</v>
      </c>
      <c r="E14" s="84"/>
    </row>
    <row r="15" spans="1:5" s="7" customFormat="1" x14ac:dyDescent="0.2">
      <c r="A15" s="76">
        <v>1.2</v>
      </c>
      <c r="B15" s="76" t="s">
        <v>59</v>
      </c>
      <c r="C15" s="70">
        <f>SUM(C16,C19,C31,C32,C33,C34,C37,C38,C45:C49,C53,C54)</f>
        <v>29291</v>
      </c>
      <c r="D15" s="70">
        <f>SUM(D16,D19,D31,D32,D33,D34,D37,D38,D45:D49,D53,D54)</f>
        <v>29291</v>
      </c>
      <c r="E15" s="232"/>
    </row>
    <row r="16" spans="1:5" s="3" customFormat="1" x14ac:dyDescent="0.2">
      <c r="A16" s="77" t="s">
        <v>31</v>
      </c>
      <c r="B16" s="77" t="s">
        <v>1</v>
      </c>
      <c r="C16" s="388">
        <f>SUM(C17:C18)</f>
        <v>0</v>
      </c>
      <c r="D16" s="388">
        <f>SUM(D17:D18)</f>
        <v>0</v>
      </c>
      <c r="E16" s="84"/>
    </row>
    <row r="17" spans="1:6" s="3" customFormat="1" x14ac:dyDescent="0.2">
      <c r="A17" s="86" t="s">
        <v>97</v>
      </c>
      <c r="B17" s="86" t="s">
        <v>60</v>
      </c>
      <c r="C17" s="4"/>
      <c r="D17" s="233"/>
      <c r="E17" s="84"/>
    </row>
    <row r="18" spans="1:6" s="3" customFormat="1" x14ac:dyDescent="0.2">
      <c r="A18" s="86" t="s">
        <v>98</v>
      </c>
      <c r="B18" s="86" t="s">
        <v>61</v>
      </c>
      <c r="C18" s="4"/>
      <c r="D18" s="233"/>
      <c r="E18" s="84"/>
    </row>
    <row r="19" spans="1:6" s="3" customFormat="1" x14ac:dyDescent="0.2">
      <c r="A19" s="77" t="s">
        <v>32</v>
      </c>
      <c r="B19" s="77" t="s">
        <v>2</v>
      </c>
      <c r="C19" s="388">
        <f>SUM(C20:C25,C30)</f>
        <v>10175</v>
      </c>
      <c r="D19" s="388">
        <f>SUM(D20:D25,D30)</f>
        <v>10175</v>
      </c>
      <c r="E19" s="234"/>
      <c r="F19" s="235"/>
    </row>
    <row r="20" spans="1:6" s="238" customFormat="1" ht="30" x14ac:dyDescent="0.2">
      <c r="A20" s="86" t="s">
        <v>12</v>
      </c>
      <c r="B20" s="86" t="s">
        <v>247</v>
      </c>
      <c r="C20" s="397">
        <v>815</v>
      </c>
      <c r="D20" s="389">
        <v>815</v>
      </c>
      <c r="E20" s="237"/>
    </row>
    <row r="21" spans="1:6" s="238" customFormat="1" x14ac:dyDescent="0.2">
      <c r="A21" s="86" t="s">
        <v>13</v>
      </c>
      <c r="B21" s="86" t="s">
        <v>14</v>
      </c>
      <c r="C21" s="397"/>
      <c r="D21" s="390"/>
      <c r="E21" s="237"/>
    </row>
    <row r="22" spans="1:6" s="238" customFormat="1" ht="30" x14ac:dyDescent="0.2">
      <c r="A22" s="86" t="s">
        <v>278</v>
      </c>
      <c r="B22" s="86" t="s">
        <v>22</v>
      </c>
      <c r="C22" s="397"/>
      <c r="D22" s="391"/>
      <c r="E22" s="237"/>
    </row>
    <row r="23" spans="1:6" s="238" customFormat="1" ht="16.5" customHeight="1" x14ac:dyDescent="0.2">
      <c r="A23" s="86" t="s">
        <v>279</v>
      </c>
      <c r="B23" s="86" t="s">
        <v>15</v>
      </c>
      <c r="C23" s="397">
        <v>2460</v>
      </c>
      <c r="D23" s="391">
        <v>2460</v>
      </c>
      <c r="E23" s="237"/>
    </row>
    <row r="24" spans="1:6" s="238" customFormat="1" ht="16.5" customHeight="1" x14ac:dyDescent="0.2">
      <c r="A24" s="86" t="s">
        <v>280</v>
      </c>
      <c r="B24" s="86" t="s">
        <v>16</v>
      </c>
      <c r="C24" s="397"/>
      <c r="D24" s="391"/>
      <c r="E24" s="237"/>
    </row>
    <row r="25" spans="1:6" s="238" customFormat="1" ht="16.5" customHeight="1" x14ac:dyDescent="0.2">
      <c r="A25" s="86" t="s">
        <v>281</v>
      </c>
      <c r="B25" s="86" t="s">
        <v>17</v>
      </c>
      <c r="C25" s="388">
        <f>SUM(C26:C29)</f>
        <v>6900</v>
      </c>
      <c r="D25" s="388">
        <f>SUM(D26:D29)</f>
        <v>6900</v>
      </c>
      <c r="E25" s="237"/>
    </row>
    <row r="26" spans="1:6" s="238" customFormat="1" ht="16.5" customHeight="1" x14ac:dyDescent="0.2">
      <c r="A26" s="239" t="s">
        <v>282</v>
      </c>
      <c r="B26" s="239" t="s">
        <v>18</v>
      </c>
      <c r="C26" s="397">
        <v>5491</v>
      </c>
      <c r="D26" s="391">
        <v>5491</v>
      </c>
      <c r="E26" s="237"/>
    </row>
    <row r="27" spans="1:6" s="238" customFormat="1" ht="16.5" customHeight="1" x14ac:dyDescent="0.2">
      <c r="A27" s="239" t="s">
        <v>283</v>
      </c>
      <c r="B27" s="239" t="s">
        <v>19</v>
      </c>
      <c r="C27" s="397">
        <v>1089</v>
      </c>
      <c r="D27" s="391">
        <v>1089</v>
      </c>
      <c r="E27" s="237"/>
    </row>
    <row r="28" spans="1:6" s="238" customFormat="1" ht="16.5" customHeight="1" x14ac:dyDescent="0.2">
      <c r="A28" s="239" t="s">
        <v>284</v>
      </c>
      <c r="B28" s="239" t="s">
        <v>20</v>
      </c>
      <c r="C28" s="397"/>
      <c r="D28" s="391"/>
      <c r="E28" s="237"/>
    </row>
    <row r="29" spans="1:6" s="238" customFormat="1" ht="16.5" customHeight="1" x14ac:dyDescent="0.2">
      <c r="A29" s="239" t="s">
        <v>285</v>
      </c>
      <c r="B29" s="239" t="s">
        <v>552</v>
      </c>
      <c r="C29" s="397">
        <v>320</v>
      </c>
      <c r="D29" s="392">
        <v>320</v>
      </c>
      <c r="E29" s="237"/>
    </row>
    <row r="30" spans="1:6" s="238" customFormat="1" ht="16.5" customHeight="1" x14ac:dyDescent="0.2">
      <c r="A30" s="86" t="s">
        <v>286</v>
      </c>
      <c r="B30" s="86" t="s">
        <v>21</v>
      </c>
      <c r="C30" s="397"/>
      <c r="D30" s="392"/>
      <c r="E30" s="237"/>
    </row>
    <row r="31" spans="1:6" s="3" customFormat="1" ht="16.5" customHeight="1" x14ac:dyDescent="0.2">
      <c r="A31" s="77" t="s">
        <v>33</v>
      </c>
      <c r="B31" s="77" t="s">
        <v>3</v>
      </c>
      <c r="C31" s="4"/>
      <c r="D31" s="233"/>
      <c r="E31" s="234"/>
    </row>
    <row r="32" spans="1:6" s="3" customFormat="1" ht="16.5" customHeight="1" x14ac:dyDescent="0.2">
      <c r="A32" s="77" t="s">
        <v>34</v>
      </c>
      <c r="B32" s="77" t="s">
        <v>4</v>
      </c>
      <c r="C32" s="4">
        <v>1207</v>
      </c>
      <c r="D32" s="233">
        <v>1207</v>
      </c>
      <c r="E32" s="84"/>
    </row>
    <row r="33" spans="1:5" s="3" customFormat="1" ht="16.5" customHeight="1" x14ac:dyDescent="0.2">
      <c r="A33" s="77" t="s">
        <v>35</v>
      </c>
      <c r="B33" s="77" t="s">
        <v>5</v>
      </c>
      <c r="C33" s="4"/>
      <c r="D33" s="233"/>
      <c r="E33" s="84"/>
    </row>
    <row r="34" spans="1:5" s="3" customFormat="1" ht="30" x14ac:dyDescent="0.2">
      <c r="A34" s="77" t="s">
        <v>36</v>
      </c>
      <c r="B34" s="77" t="s">
        <v>62</v>
      </c>
      <c r="C34" s="388">
        <f>SUM(C35:C36)</f>
        <v>4468</v>
      </c>
      <c r="D34" s="388">
        <f>SUM(D35:D36)</f>
        <v>4468</v>
      </c>
      <c r="E34" s="84"/>
    </row>
    <row r="35" spans="1:5" s="3" customFormat="1" ht="16.5" customHeight="1" x14ac:dyDescent="0.2">
      <c r="A35" s="86" t="s">
        <v>287</v>
      </c>
      <c r="B35" s="86" t="s">
        <v>55</v>
      </c>
      <c r="C35" s="4">
        <v>3500</v>
      </c>
      <c r="D35" s="233">
        <v>3500</v>
      </c>
      <c r="E35" s="84"/>
    </row>
    <row r="36" spans="1:5" s="3" customFormat="1" ht="16.5" customHeight="1" x14ac:dyDescent="0.2">
      <c r="A36" s="86" t="s">
        <v>288</v>
      </c>
      <c r="B36" s="86" t="s">
        <v>54</v>
      </c>
      <c r="C36" s="4">
        <v>968</v>
      </c>
      <c r="D36" s="233">
        <v>968</v>
      </c>
      <c r="E36" s="84"/>
    </row>
    <row r="37" spans="1:5" s="3" customFormat="1" ht="16.5" customHeight="1" x14ac:dyDescent="0.2">
      <c r="A37" s="77" t="s">
        <v>37</v>
      </c>
      <c r="B37" s="77" t="s">
        <v>48</v>
      </c>
      <c r="C37" s="4">
        <v>222</v>
      </c>
      <c r="D37" s="233">
        <v>222</v>
      </c>
      <c r="E37" s="84"/>
    </row>
    <row r="38" spans="1:5" s="3" customFormat="1" ht="16.5" customHeight="1" x14ac:dyDescent="0.2">
      <c r="A38" s="77" t="s">
        <v>38</v>
      </c>
      <c r="B38" s="77" t="s">
        <v>406</v>
      </c>
      <c r="C38" s="388">
        <f>SUM(C39:C44)</f>
        <v>1010</v>
      </c>
      <c r="D38" s="388">
        <f>SUM(D39:D44)</f>
        <v>1010</v>
      </c>
      <c r="E38" s="84"/>
    </row>
    <row r="39" spans="1:5" s="3" customFormat="1" ht="16.5" customHeight="1" x14ac:dyDescent="0.2">
      <c r="A39" s="17" t="s">
        <v>352</v>
      </c>
      <c r="B39" s="17" t="s">
        <v>356</v>
      </c>
      <c r="C39" s="4"/>
      <c r="D39" s="233"/>
      <c r="E39" s="84"/>
    </row>
    <row r="40" spans="1:5" s="3" customFormat="1" ht="16.5" customHeight="1" x14ac:dyDescent="0.2">
      <c r="A40" s="17" t="s">
        <v>353</v>
      </c>
      <c r="B40" s="17" t="s">
        <v>357</v>
      </c>
      <c r="C40" s="4">
        <v>410</v>
      </c>
      <c r="D40" s="233">
        <v>410</v>
      </c>
      <c r="E40" s="84"/>
    </row>
    <row r="41" spans="1:5" s="3" customFormat="1" ht="16.5" customHeight="1" x14ac:dyDescent="0.2">
      <c r="A41" s="17" t="s">
        <v>354</v>
      </c>
      <c r="B41" s="17" t="s">
        <v>360</v>
      </c>
      <c r="C41" s="4">
        <v>600</v>
      </c>
      <c r="D41" s="233">
        <v>600</v>
      </c>
      <c r="E41" s="84"/>
    </row>
    <row r="42" spans="1:5" s="3" customFormat="1" ht="16.5" customHeight="1" x14ac:dyDescent="0.2">
      <c r="A42" s="17" t="s">
        <v>359</v>
      </c>
      <c r="B42" s="17" t="s">
        <v>361</v>
      </c>
      <c r="C42" s="4"/>
      <c r="D42" s="233"/>
      <c r="E42" s="84"/>
    </row>
    <row r="43" spans="1:5" s="3" customFormat="1" ht="16.5" customHeight="1" x14ac:dyDescent="0.2">
      <c r="A43" s="17" t="s">
        <v>362</v>
      </c>
      <c r="B43" s="17" t="s">
        <v>493</v>
      </c>
      <c r="C43" s="4"/>
      <c r="D43" s="233"/>
      <c r="E43" s="84"/>
    </row>
    <row r="44" spans="1:5" s="3" customFormat="1" ht="16.5" customHeight="1" x14ac:dyDescent="0.2">
      <c r="A44" s="17" t="s">
        <v>494</v>
      </c>
      <c r="B44" s="17" t="s">
        <v>358</v>
      </c>
      <c r="C44" s="4"/>
      <c r="D44" s="233"/>
      <c r="E44" s="84"/>
    </row>
    <row r="45" spans="1:5" s="3" customFormat="1" ht="30" x14ac:dyDescent="0.2">
      <c r="A45" s="77" t="s">
        <v>39</v>
      </c>
      <c r="B45" s="77" t="s">
        <v>27</v>
      </c>
      <c r="C45" s="4"/>
      <c r="D45" s="233"/>
      <c r="E45" s="84"/>
    </row>
    <row r="46" spans="1:5" s="3" customFormat="1" ht="16.5" customHeight="1" x14ac:dyDescent="0.2">
      <c r="A46" s="77" t="s">
        <v>40</v>
      </c>
      <c r="B46" s="77" t="s">
        <v>23</v>
      </c>
      <c r="C46" s="4"/>
      <c r="D46" s="233"/>
      <c r="E46" s="84"/>
    </row>
    <row r="47" spans="1:5" s="3" customFormat="1" ht="16.5" customHeight="1" x14ac:dyDescent="0.2">
      <c r="A47" s="77" t="s">
        <v>41</v>
      </c>
      <c r="B47" s="77" t="s">
        <v>24</v>
      </c>
      <c r="C47" s="4">
        <v>1500</v>
      </c>
      <c r="D47" s="233">
        <v>1500</v>
      </c>
      <c r="E47" s="84"/>
    </row>
    <row r="48" spans="1:5" s="3" customFormat="1" ht="16.5" customHeight="1" x14ac:dyDescent="0.2">
      <c r="A48" s="77" t="s">
        <v>42</v>
      </c>
      <c r="B48" s="77" t="s">
        <v>25</v>
      </c>
      <c r="C48" s="4"/>
      <c r="D48" s="233"/>
      <c r="E48" s="84"/>
    </row>
    <row r="49" spans="1:6" s="3" customFormat="1" ht="16.5" customHeight="1" x14ac:dyDescent="0.2">
      <c r="A49" s="77" t="s">
        <v>43</v>
      </c>
      <c r="B49" s="77" t="s">
        <v>407</v>
      </c>
      <c r="C49" s="388">
        <f>SUM(C50:C52)</f>
        <v>3100</v>
      </c>
      <c r="D49" s="388">
        <f>SUM(D50:D52)</f>
        <v>3100</v>
      </c>
      <c r="E49" s="84"/>
    </row>
    <row r="50" spans="1:6" s="3" customFormat="1" ht="16.5" customHeight="1" x14ac:dyDescent="0.2">
      <c r="A50" s="86" t="s">
        <v>368</v>
      </c>
      <c r="B50" s="86" t="s">
        <v>371</v>
      </c>
      <c r="C50" s="4">
        <v>3100</v>
      </c>
      <c r="D50" s="233">
        <v>3100</v>
      </c>
      <c r="E50" s="84"/>
    </row>
    <row r="51" spans="1:6" s="3" customFormat="1" ht="16.5" customHeight="1" x14ac:dyDescent="0.2">
      <c r="A51" s="86" t="s">
        <v>369</v>
      </c>
      <c r="B51" s="86" t="s">
        <v>370</v>
      </c>
      <c r="C51" s="4"/>
      <c r="D51" s="233"/>
      <c r="E51" s="84"/>
    </row>
    <row r="52" spans="1:6" s="3" customFormat="1" ht="16.5" customHeight="1" x14ac:dyDescent="0.2">
      <c r="A52" s="86" t="s">
        <v>372</v>
      </c>
      <c r="B52" s="86" t="s">
        <v>373</v>
      </c>
      <c r="C52" s="4"/>
      <c r="D52" s="233"/>
      <c r="E52" s="84"/>
    </row>
    <row r="53" spans="1:6" s="3" customFormat="1" ht="30" x14ac:dyDescent="0.2">
      <c r="A53" s="77" t="s">
        <v>44</v>
      </c>
      <c r="B53" s="77" t="s">
        <v>28</v>
      </c>
      <c r="C53" s="4"/>
      <c r="D53" s="233"/>
      <c r="E53" s="84"/>
    </row>
    <row r="54" spans="1:6" s="3" customFormat="1" ht="16.5" customHeight="1" x14ac:dyDescent="0.2">
      <c r="A54" s="77" t="s">
        <v>45</v>
      </c>
      <c r="B54" s="77" t="s">
        <v>6</v>
      </c>
      <c r="C54" s="4">
        <v>7609</v>
      </c>
      <c r="D54" s="233">
        <v>7609</v>
      </c>
      <c r="E54" s="234"/>
      <c r="F54" s="235"/>
    </row>
    <row r="55" spans="1:6" s="3" customFormat="1" ht="30" x14ac:dyDescent="0.2">
      <c r="A55" s="76">
        <v>1.3</v>
      </c>
      <c r="B55" s="76" t="s">
        <v>412</v>
      </c>
      <c r="C55" s="70">
        <f>SUM(C56:C57)</f>
        <v>0</v>
      </c>
      <c r="D55" s="70">
        <f>SUM(D56:D57)</f>
        <v>0</v>
      </c>
      <c r="E55" s="234"/>
      <c r="F55" s="235"/>
    </row>
    <row r="56" spans="1:6" s="3" customFormat="1" ht="30" x14ac:dyDescent="0.2">
      <c r="A56" s="77" t="s">
        <v>49</v>
      </c>
      <c r="B56" s="77" t="s">
        <v>47</v>
      </c>
      <c r="C56" s="4"/>
      <c r="D56" s="233"/>
      <c r="E56" s="234"/>
      <c r="F56" s="235"/>
    </row>
    <row r="57" spans="1:6" s="3" customFormat="1" ht="16.5" customHeight="1" x14ac:dyDescent="0.2">
      <c r="A57" s="77" t="s">
        <v>50</v>
      </c>
      <c r="B57" s="77" t="s">
        <v>46</v>
      </c>
      <c r="C57" s="4"/>
      <c r="D57" s="233"/>
      <c r="E57" s="234"/>
      <c r="F57" s="235"/>
    </row>
    <row r="58" spans="1:6" s="3" customFormat="1" x14ac:dyDescent="0.2">
      <c r="A58" s="76">
        <v>1.4</v>
      </c>
      <c r="B58" s="76" t="s">
        <v>414</v>
      </c>
      <c r="C58" s="4"/>
      <c r="D58" s="233"/>
      <c r="E58" s="234"/>
      <c r="F58" s="235"/>
    </row>
    <row r="59" spans="1:6" s="238" customFormat="1" x14ac:dyDescent="0.2">
      <c r="A59" s="76">
        <v>1.5</v>
      </c>
      <c r="B59" s="76" t="s">
        <v>7</v>
      </c>
      <c r="C59" s="397">
        <v>25</v>
      </c>
      <c r="D59" s="391">
        <v>25</v>
      </c>
      <c r="E59" s="237"/>
    </row>
    <row r="60" spans="1:6" s="238" customFormat="1" x14ac:dyDescent="0.3">
      <c r="A60" s="76">
        <v>1.6</v>
      </c>
      <c r="B60" s="34" t="s">
        <v>8</v>
      </c>
      <c r="C60" s="394">
        <f>SUM(C61:C65)</f>
        <v>0</v>
      </c>
      <c r="D60" s="393">
        <f>SUM(D61:D65)</f>
        <v>0</v>
      </c>
      <c r="E60" s="237"/>
    </row>
    <row r="61" spans="1:6" s="238" customFormat="1" x14ac:dyDescent="0.2">
      <c r="A61" s="77" t="s">
        <v>294</v>
      </c>
      <c r="B61" s="35" t="s">
        <v>51</v>
      </c>
      <c r="C61" s="397"/>
      <c r="D61" s="391"/>
      <c r="E61" s="237"/>
    </row>
    <row r="62" spans="1:6" s="238" customFormat="1" ht="30" x14ac:dyDescent="0.2">
      <c r="A62" s="77" t="s">
        <v>295</v>
      </c>
      <c r="B62" s="35" t="s">
        <v>53</v>
      </c>
      <c r="C62" s="397"/>
      <c r="D62" s="391"/>
      <c r="E62" s="237"/>
    </row>
    <row r="63" spans="1:6" s="238" customFormat="1" x14ac:dyDescent="0.2">
      <c r="A63" s="77" t="s">
        <v>296</v>
      </c>
      <c r="B63" s="35" t="s">
        <v>52</v>
      </c>
      <c r="C63" s="32"/>
      <c r="D63" s="391"/>
      <c r="E63" s="237"/>
    </row>
    <row r="64" spans="1:6" s="238" customFormat="1" x14ac:dyDescent="0.2">
      <c r="A64" s="77" t="s">
        <v>297</v>
      </c>
      <c r="B64" s="35" t="s">
        <v>26</v>
      </c>
      <c r="C64" s="236"/>
      <c r="D64" s="391"/>
      <c r="E64" s="237"/>
    </row>
    <row r="65" spans="1:5" s="238" customFormat="1" x14ac:dyDescent="0.2">
      <c r="A65" s="77" t="s">
        <v>334</v>
      </c>
      <c r="B65" s="35" t="s">
        <v>335</v>
      </c>
      <c r="C65" s="236"/>
      <c r="D65" s="391"/>
      <c r="E65" s="237"/>
    </row>
    <row r="66" spans="1:5" x14ac:dyDescent="0.3">
      <c r="A66" s="231">
        <v>2</v>
      </c>
      <c r="B66" s="231" t="s">
        <v>408</v>
      </c>
      <c r="C66" s="240"/>
      <c r="D66" s="394">
        <f>SUM(D67:D73)</f>
        <v>0</v>
      </c>
      <c r="E66" s="85"/>
    </row>
    <row r="67" spans="1:5" x14ac:dyDescent="0.3">
      <c r="A67" s="87">
        <v>2.1</v>
      </c>
      <c r="B67" s="241" t="s">
        <v>99</v>
      </c>
      <c r="C67" s="242"/>
      <c r="D67" s="395"/>
      <c r="E67" s="85"/>
    </row>
    <row r="68" spans="1:5" x14ac:dyDescent="0.3">
      <c r="A68" s="87">
        <v>2.2000000000000002</v>
      </c>
      <c r="B68" s="241" t="s">
        <v>409</v>
      </c>
      <c r="C68" s="242"/>
      <c r="D68" s="395"/>
      <c r="E68" s="85"/>
    </row>
    <row r="69" spans="1:5" x14ac:dyDescent="0.3">
      <c r="A69" s="87">
        <v>2.2999999999999998</v>
      </c>
      <c r="B69" s="241" t="s">
        <v>103</v>
      </c>
      <c r="C69" s="242"/>
      <c r="D69" s="395"/>
      <c r="E69" s="85"/>
    </row>
    <row r="70" spans="1:5" x14ac:dyDescent="0.3">
      <c r="A70" s="87">
        <v>2.4</v>
      </c>
      <c r="B70" s="241" t="s">
        <v>102</v>
      </c>
      <c r="C70" s="242"/>
      <c r="D70" s="395"/>
      <c r="E70" s="85"/>
    </row>
    <row r="71" spans="1:5" x14ac:dyDescent="0.3">
      <c r="A71" s="87">
        <v>2.5</v>
      </c>
      <c r="B71" s="241" t="s">
        <v>410</v>
      </c>
      <c r="C71" s="242"/>
      <c r="D71" s="395"/>
      <c r="E71" s="85"/>
    </row>
    <row r="72" spans="1:5" x14ac:dyDescent="0.3">
      <c r="A72" s="87">
        <v>2.6</v>
      </c>
      <c r="B72" s="241" t="s">
        <v>100</v>
      </c>
      <c r="C72" s="242"/>
      <c r="D72" s="395"/>
      <c r="E72" s="85"/>
    </row>
    <row r="73" spans="1:5" x14ac:dyDescent="0.3">
      <c r="A73" s="87">
        <v>2.7</v>
      </c>
      <c r="B73" s="241" t="s">
        <v>101</v>
      </c>
      <c r="C73" s="243"/>
      <c r="D73" s="395"/>
      <c r="E73" s="85"/>
    </row>
    <row r="74" spans="1:5" x14ac:dyDescent="0.3">
      <c r="A74" s="231">
        <v>3</v>
      </c>
      <c r="B74" s="231" t="s">
        <v>448</v>
      </c>
      <c r="C74" s="74"/>
      <c r="D74" s="395"/>
      <c r="E74" s="85"/>
    </row>
    <row r="75" spans="1:5" x14ac:dyDescent="0.3">
      <c r="A75" s="231">
        <v>4</v>
      </c>
      <c r="B75" s="231" t="s">
        <v>249</v>
      </c>
      <c r="C75" s="74"/>
      <c r="D75" s="394">
        <f>SUM(D76:D77)</f>
        <v>0</v>
      </c>
      <c r="E75" s="85"/>
    </row>
    <row r="76" spans="1:5" x14ac:dyDescent="0.3">
      <c r="A76" s="87">
        <v>4.0999999999999996</v>
      </c>
      <c r="B76" s="87" t="s">
        <v>250</v>
      </c>
      <c r="C76" s="242"/>
      <c r="D76" s="396"/>
      <c r="E76" s="85"/>
    </row>
    <row r="77" spans="1:5" x14ac:dyDescent="0.3">
      <c r="A77" s="87">
        <v>4.2</v>
      </c>
      <c r="B77" s="87" t="s">
        <v>251</v>
      </c>
      <c r="C77" s="243"/>
      <c r="D77" s="396"/>
      <c r="E77" s="85"/>
    </row>
    <row r="78" spans="1:5" x14ac:dyDescent="0.3">
      <c r="A78" s="231">
        <v>5</v>
      </c>
      <c r="B78" s="231" t="s">
        <v>276</v>
      </c>
      <c r="C78" s="269"/>
      <c r="D78" s="243"/>
      <c r="E78" s="85"/>
    </row>
    <row r="79" spans="1:5" x14ac:dyDescent="0.3">
      <c r="B79" s="33"/>
    </row>
    <row r="80" spans="1:5" x14ac:dyDescent="0.3">
      <c r="A80" s="474" t="s">
        <v>495</v>
      </c>
      <c r="B80" s="474"/>
      <c r="C80" s="474"/>
      <c r="D80" s="474"/>
      <c r="E80" s="5"/>
    </row>
    <row r="81" spans="1:9" x14ac:dyDescent="0.3">
      <c r="B81" s="33"/>
    </row>
    <row r="82" spans="1:9" s="22" customFormat="1" ht="12.75" x14ac:dyDescent="0.2"/>
    <row r="83" spans="1:9" x14ac:dyDescent="0.3">
      <c r="A83" s="60" t="s">
        <v>106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60" t="s">
        <v>445</v>
      </c>
      <c r="D86" s="12"/>
      <c r="E86"/>
      <c r="F86"/>
      <c r="G86"/>
      <c r="H86"/>
      <c r="I86"/>
    </row>
    <row r="87" spans="1:9" x14ac:dyDescent="0.3">
      <c r="A87"/>
      <c r="B87" s="2" t="s">
        <v>446</v>
      </c>
      <c r="D87" s="12"/>
      <c r="E87"/>
      <c r="F87"/>
      <c r="G87"/>
      <c r="H87"/>
      <c r="I87"/>
    </row>
    <row r="88" spans="1:9" customFormat="1" ht="12.75" x14ac:dyDescent="0.2">
      <c r="B88" s="56" t="s">
        <v>138</v>
      </c>
    </row>
    <row r="89" spans="1:9" s="22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SheetLayoutView="80" workbookViewId="0">
      <selection activeCell="H27" sqref="H27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5" t="s">
        <v>324</v>
      </c>
      <c r="B1" s="68"/>
      <c r="C1" s="471" t="s">
        <v>108</v>
      </c>
      <c r="D1" s="471"/>
      <c r="E1" s="80"/>
    </row>
    <row r="2" spans="1:5" s="6" customFormat="1" x14ac:dyDescent="0.3">
      <c r="A2" s="65" t="s">
        <v>325</v>
      </c>
      <c r="B2" s="68"/>
      <c r="C2" s="469" t="s">
        <v>549</v>
      </c>
      <c r="D2" s="469"/>
      <c r="E2" s="80"/>
    </row>
    <row r="3" spans="1:5" s="6" customFormat="1" x14ac:dyDescent="0.3">
      <c r="A3" s="67" t="s">
        <v>139</v>
      </c>
      <c r="B3" s="65"/>
      <c r="C3" s="150"/>
      <c r="D3" s="150"/>
      <c r="E3" s="80"/>
    </row>
    <row r="4" spans="1:5" s="6" customFormat="1" x14ac:dyDescent="0.3">
      <c r="A4" s="67"/>
      <c r="B4" s="67"/>
      <c r="C4" s="150"/>
      <c r="D4" s="150"/>
      <c r="E4" s="80"/>
    </row>
    <row r="5" spans="1:5" x14ac:dyDescent="0.3">
      <c r="A5" s="68" t="str">
        <f>'ფორმა N2'!A4</f>
        <v>ანგარიშვალდებული პირის დასახელება:</v>
      </c>
      <c r="B5" s="68"/>
      <c r="C5" s="67"/>
      <c r="D5" s="67"/>
      <c r="E5" s="81"/>
    </row>
    <row r="6" spans="1:5" x14ac:dyDescent="0.3">
      <c r="A6" s="71"/>
      <c r="B6" s="71" t="s">
        <v>547</v>
      </c>
      <c r="C6" s="72"/>
      <c r="D6" s="72"/>
      <c r="E6" s="81"/>
    </row>
    <row r="7" spans="1:5" x14ac:dyDescent="0.3">
      <c r="A7" s="68"/>
      <c r="B7" s="68"/>
      <c r="C7" s="67"/>
      <c r="D7" s="67"/>
      <c r="E7" s="81"/>
    </row>
    <row r="8" spans="1:5" s="6" customFormat="1" x14ac:dyDescent="0.3">
      <c r="A8" s="149"/>
      <c r="B8" s="149"/>
      <c r="C8" s="69"/>
      <c r="D8" s="69"/>
      <c r="E8" s="80"/>
    </row>
    <row r="9" spans="1:5" s="6" customFormat="1" ht="30" x14ac:dyDescent="0.3">
      <c r="A9" s="78" t="s">
        <v>63</v>
      </c>
      <c r="B9" s="78" t="s">
        <v>330</v>
      </c>
      <c r="C9" s="70" t="s">
        <v>10</v>
      </c>
      <c r="D9" s="70" t="s">
        <v>9</v>
      </c>
      <c r="E9" s="80"/>
    </row>
    <row r="10" spans="1:5" s="9" customFormat="1" ht="18" x14ac:dyDescent="0.2">
      <c r="A10" s="87" t="s">
        <v>326</v>
      </c>
      <c r="B10" s="87" t="s">
        <v>553</v>
      </c>
      <c r="C10" s="4">
        <v>962</v>
      </c>
      <c r="D10" s="4">
        <v>962</v>
      </c>
      <c r="E10" s="82"/>
    </row>
    <row r="11" spans="1:5" s="10" customFormat="1" x14ac:dyDescent="0.2">
      <c r="A11" s="87" t="s">
        <v>327</v>
      </c>
      <c r="B11" s="87" t="s">
        <v>554</v>
      </c>
      <c r="C11" s="4">
        <v>45</v>
      </c>
      <c r="D11" s="4">
        <v>45</v>
      </c>
      <c r="E11" s="83"/>
    </row>
    <row r="12" spans="1:5" s="10" customFormat="1" x14ac:dyDescent="0.2">
      <c r="A12" s="76" t="s">
        <v>275</v>
      </c>
      <c r="B12" s="76" t="s">
        <v>555</v>
      </c>
      <c r="C12" s="4">
        <v>330</v>
      </c>
      <c r="D12" s="4">
        <v>330</v>
      </c>
      <c r="E12" s="83"/>
    </row>
    <row r="13" spans="1:5" s="10" customFormat="1" x14ac:dyDescent="0.2">
      <c r="A13" s="76" t="s">
        <v>275</v>
      </c>
      <c r="B13" s="76" t="s">
        <v>556</v>
      </c>
      <c r="C13" s="4">
        <v>120</v>
      </c>
      <c r="D13" s="4">
        <v>120</v>
      </c>
      <c r="E13" s="83"/>
    </row>
    <row r="14" spans="1:5" s="10" customFormat="1" x14ac:dyDescent="0.2">
      <c r="A14" s="76" t="s">
        <v>275</v>
      </c>
      <c r="B14" s="76" t="s">
        <v>557</v>
      </c>
      <c r="C14" s="4">
        <v>352</v>
      </c>
      <c r="D14" s="4">
        <v>352</v>
      </c>
      <c r="E14" s="83"/>
    </row>
    <row r="15" spans="1:5" s="10" customFormat="1" x14ac:dyDescent="0.2">
      <c r="A15" s="76" t="s">
        <v>275</v>
      </c>
      <c r="B15" s="76" t="s">
        <v>558</v>
      </c>
      <c r="C15" s="4">
        <v>5800</v>
      </c>
      <c r="D15" s="4">
        <v>5800</v>
      </c>
      <c r="E15" s="83"/>
    </row>
    <row r="16" spans="1:5" s="10" customFormat="1" x14ac:dyDescent="0.2">
      <c r="A16" s="76" t="s">
        <v>275</v>
      </c>
      <c r="B16" s="76"/>
      <c r="C16" s="4"/>
      <c r="D16" s="4"/>
      <c r="E16" s="83"/>
    </row>
    <row r="17" spans="1:5" s="10" customFormat="1" ht="17.25" customHeight="1" x14ac:dyDescent="0.2">
      <c r="A17" s="87" t="s">
        <v>328</v>
      </c>
      <c r="B17" s="76"/>
      <c r="C17" s="4"/>
      <c r="D17" s="4"/>
      <c r="E17" s="83"/>
    </row>
    <row r="18" spans="1:5" s="10" customFormat="1" ht="18" customHeight="1" x14ac:dyDescent="0.2">
      <c r="A18" s="87" t="s">
        <v>329</v>
      </c>
      <c r="B18" s="76"/>
      <c r="C18" s="4"/>
      <c r="D18" s="4"/>
      <c r="E18" s="83"/>
    </row>
    <row r="19" spans="1:5" s="10" customFormat="1" x14ac:dyDescent="0.2">
      <c r="A19" s="76" t="s">
        <v>275</v>
      </c>
      <c r="B19" s="76"/>
      <c r="C19" s="4"/>
      <c r="D19" s="4"/>
      <c r="E19" s="83"/>
    </row>
    <row r="20" spans="1:5" s="10" customFormat="1" x14ac:dyDescent="0.2">
      <c r="A20" s="76" t="s">
        <v>275</v>
      </c>
      <c r="B20" s="76"/>
      <c r="C20" s="4"/>
      <c r="D20" s="4"/>
      <c r="E20" s="83"/>
    </row>
    <row r="21" spans="1:5" s="10" customFormat="1" x14ac:dyDescent="0.2">
      <c r="A21" s="76" t="s">
        <v>275</v>
      </c>
      <c r="B21" s="76"/>
      <c r="C21" s="4"/>
      <c r="D21" s="4"/>
      <c r="E21" s="83"/>
    </row>
    <row r="22" spans="1:5" s="10" customFormat="1" x14ac:dyDescent="0.2">
      <c r="A22" s="76" t="s">
        <v>275</v>
      </c>
      <c r="B22" s="76"/>
      <c r="C22" s="4"/>
      <c r="D22" s="4"/>
      <c r="E22" s="83"/>
    </row>
    <row r="23" spans="1:5" s="10" customFormat="1" x14ac:dyDescent="0.2">
      <c r="A23" s="76" t="s">
        <v>275</v>
      </c>
      <c r="B23" s="76"/>
      <c r="C23" s="4"/>
      <c r="D23" s="4"/>
      <c r="E23" s="83"/>
    </row>
    <row r="24" spans="1:5" x14ac:dyDescent="0.3">
      <c r="A24" s="88"/>
      <c r="B24" s="88" t="s">
        <v>333</v>
      </c>
      <c r="C24" s="75">
        <f>SUM(C10:C23)</f>
        <v>7609</v>
      </c>
      <c r="D24" s="75">
        <f>SUM(D10:D23)</f>
        <v>7609</v>
      </c>
      <c r="E24" s="85"/>
    </row>
    <row r="25" spans="1:5" x14ac:dyDescent="0.3">
      <c r="A25" s="33"/>
      <c r="B25" s="33"/>
    </row>
    <row r="26" spans="1:5" x14ac:dyDescent="0.3">
      <c r="A26" s="252" t="s">
        <v>438</v>
      </c>
      <c r="E26" s="5"/>
    </row>
    <row r="27" spans="1:5" x14ac:dyDescent="0.3">
      <c r="A27" s="2" t="s">
        <v>439</v>
      </c>
    </row>
    <row r="28" spans="1:5" x14ac:dyDescent="0.3">
      <c r="A28" s="206" t="s">
        <v>440</v>
      </c>
    </row>
    <row r="29" spans="1:5" x14ac:dyDescent="0.3">
      <c r="A29" s="206"/>
    </row>
    <row r="30" spans="1:5" x14ac:dyDescent="0.3">
      <c r="A30" s="206" t="s">
        <v>348</v>
      </c>
    </row>
    <row r="31" spans="1:5" s="22" customFormat="1" ht="12.75" x14ac:dyDescent="0.2"/>
    <row r="32" spans="1:5" x14ac:dyDescent="0.3">
      <c r="A32" s="60" t="s">
        <v>106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0"/>
      <c r="B35" s="60" t="s">
        <v>268</v>
      </c>
      <c r="D35" s="12"/>
      <c r="E35"/>
      <c r="F35"/>
      <c r="G35"/>
      <c r="H35"/>
      <c r="I35"/>
    </row>
    <row r="36" spans="1:9" x14ac:dyDescent="0.3">
      <c r="B36" s="2" t="s">
        <v>267</v>
      </c>
      <c r="D36" s="12"/>
      <c r="E36"/>
      <c r="F36"/>
      <c r="G36"/>
      <c r="H36"/>
      <c r="I36"/>
    </row>
    <row r="37" spans="1:9" customFormat="1" ht="12.75" x14ac:dyDescent="0.2">
      <c r="A37" s="56"/>
      <c r="B37" s="56" t="s">
        <v>138</v>
      </c>
    </row>
    <row r="38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view="pageBreakPreview" topLeftCell="A28" zoomScale="80" zoomScaleSheetLayoutView="80" workbookViewId="0">
      <selection activeCell="D62" sqref="D62"/>
    </sheetView>
  </sheetViews>
  <sheetFormatPr defaultRowHeight="12.75" x14ac:dyDescent="0.2"/>
  <cols>
    <col min="1" max="1" width="5.42578125" style="175" customWidth="1"/>
    <col min="2" max="2" width="20.85546875" style="175" customWidth="1"/>
    <col min="3" max="3" width="26" style="175" customWidth="1"/>
    <col min="4" max="4" width="17" style="175" customWidth="1"/>
    <col min="5" max="5" width="0.140625" style="175" customWidth="1"/>
    <col min="6" max="6" width="14.7109375" style="175" customWidth="1"/>
    <col min="7" max="7" width="15.5703125" style="175" customWidth="1"/>
    <col min="8" max="8" width="14.7109375" style="175" customWidth="1"/>
    <col min="9" max="9" width="29.7109375" style="175" customWidth="1"/>
    <col min="10" max="10" width="0" style="175" hidden="1" customWidth="1"/>
    <col min="11" max="16384" width="9.140625" style="175"/>
  </cols>
  <sheetData>
    <row r="1" spans="1:12" ht="15" x14ac:dyDescent="0.3">
      <c r="A1" s="65" t="s">
        <v>411</v>
      </c>
      <c r="B1" s="65"/>
      <c r="C1" s="68"/>
      <c r="D1" s="68"/>
      <c r="E1" s="68"/>
      <c r="F1" s="68"/>
      <c r="G1" s="218"/>
      <c r="H1" s="218"/>
      <c r="I1" s="471" t="s">
        <v>108</v>
      </c>
      <c r="J1" s="471"/>
    </row>
    <row r="2" spans="1:12" ht="15" x14ac:dyDescent="0.3">
      <c r="A2" s="67" t="s">
        <v>139</v>
      </c>
      <c r="B2" s="65"/>
      <c r="C2" s="68"/>
      <c r="D2" s="68"/>
      <c r="E2" s="68"/>
      <c r="F2" s="68"/>
      <c r="G2" s="218"/>
      <c r="H2" s="218"/>
      <c r="I2" s="469" t="s">
        <v>549</v>
      </c>
      <c r="J2" s="469"/>
    </row>
    <row r="3" spans="1:12" ht="4.5" customHeight="1" x14ac:dyDescent="0.3">
      <c r="A3" s="67"/>
      <c r="B3" s="67"/>
      <c r="C3" s="65"/>
      <c r="D3" s="65"/>
      <c r="E3" s="65"/>
      <c r="F3" s="65"/>
      <c r="G3" s="152"/>
      <c r="H3" s="152"/>
      <c r="I3" s="218"/>
    </row>
    <row r="4" spans="1:12" ht="15" x14ac:dyDescent="0.3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7"/>
      <c r="H4" s="67"/>
      <c r="I4" s="67"/>
    </row>
    <row r="5" spans="1:12" ht="15" x14ac:dyDescent="0.3">
      <c r="A5" s="71"/>
      <c r="B5" s="71" t="s">
        <v>559</v>
      </c>
      <c r="C5" s="71"/>
      <c r="D5" s="71"/>
      <c r="E5" s="71"/>
      <c r="F5" s="71"/>
      <c r="G5" s="72"/>
      <c r="H5" s="72"/>
      <c r="I5" s="72"/>
    </row>
    <row r="6" spans="1:12" ht="5.25" customHeight="1" x14ac:dyDescent="0.3">
      <c r="A6" s="68"/>
      <c r="B6" s="68"/>
      <c r="C6" s="68"/>
      <c r="D6" s="68"/>
      <c r="E6" s="68"/>
      <c r="F6" s="68"/>
      <c r="G6" s="67"/>
      <c r="H6" s="67"/>
      <c r="I6" s="67"/>
    </row>
    <row r="7" spans="1:12" ht="5.25" customHeight="1" x14ac:dyDescent="0.2">
      <c r="A7" s="151"/>
      <c r="B7" s="151"/>
      <c r="C7" s="151"/>
      <c r="D7" s="211"/>
      <c r="E7" s="151"/>
      <c r="F7" s="151"/>
      <c r="G7" s="69"/>
      <c r="H7" s="69"/>
      <c r="I7" s="69"/>
    </row>
    <row r="8" spans="1:12" ht="43.5" customHeight="1" x14ac:dyDescent="0.2">
      <c r="A8" s="79" t="s">
        <v>63</v>
      </c>
      <c r="B8" s="79" t="s">
        <v>337</v>
      </c>
      <c r="C8" s="79" t="s">
        <v>338</v>
      </c>
      <c r="D8" s="79" t="s">
        <v>224</v>
      </c>
      <c r="E8" s="79" t="s">
        <v>342</v>
      </c>
      <c r="F8" s="79" t="s">
        <v>346</v>
      </c>
      <c r="G8" s="70" t="s">
        <v>10</v>
      </c>
      <c r="H8" s="70" t="s">
        <v>9</v>
      </c>
      <c r="I8" s="447" t="s">
        <v>393</v>
      </c>
      <c r="J8" s="221" t="s">
        <v>345</v>
      </c>
    </row>
    <row r="9" spans="1:12" ht="15" x14ac:dyDescent="0.2">
      <c r="A9" s="87">
        <v>1</v>
      </c>
      <c r="B9" s="87" t="s">
        <v>560</v>
      </c>
      <c r="C9" s="87" t="s">
        <v>561</v>
      </c>
      <c r="D9" s="400">
        <v>1006011079</v>
      </c>
      <c r="E9" s="87"/>
      <c r="F9" s="87" t="s">
        <v>345</v>
      </c>
      <c r="G9" s="409">
        <f>H9/80*100</f>
        <v>13875</v>
      </c>
      <c r="H9" s="409">
        <v>11100</v>
      </c>
      <c r="I9" s="409">
        <f>G9*20/100</f>
        <v>2775</v>
      </c>
      <c r="J9" s="221" t="s">
        <v>0</v>
      </c>
    </row>
    <row r="10" spans="1:12" ht="15" x14ac:dyDescent="0.2">
      <c r="A10" s="87">
        <v>2</v>
      </c>
      <c r="B10" s="87" t="s">
        <v>563</v>
      </c>
      <c r="C10" s="87" t="s">
        <v>562</v>
      </c>
      <c r="D10" s="400">
        <v>46001002506</v>
      </c>
      <c r="E10" s="87"/>
      <c r="F10" s="87" t="s">
        <v>345</v>
      </c>
      <c r="G10" s="409">
        <f t="shared" ref="G10:G46" si="0">H10/80*100</f>
        <v>11550</v>
      </c>
      <c r="H10" s="409">
        <v>9240</v>
      </c>
      <c r="I10" s="409">
        <f t="shared" ref="I10:I54" si="1">G10*20/100</f>
        <v>2310</v>
      </c>
    </row>
    <row r="11" spans="1:12" ht="15" x14ac:dyDescent="0.2">
      <c r="A11" s="87">
        <v>3</v>
      </c>
      <c r="B11" s="406" t="s">
        <v>564</v>
      </c>
      <c r="C11" s="406" t="s">
        <v>565</v>
      </c>
      <c r="D11" s="400">
        <v>1024036647</v>
      </c>
      <c r="E11" s="76"/>
      <c r="F11" s="87" t="s">
        <v>345</v>
      </c>
      <c r="G11" s="409">
        <f t="shared" si="0"/>
        <v>12500</v>
      </c>
      <c r="H11" s="409">
        <v>10000</v>
      </c>
      <c r="I11" s="409">
        <f t="shared" si="1"/>
        <v>2500</v>
      </c>
    </row>
    <row r="12" spans="1:12" ht="15" x14ac:dyDescent="0.2">
      <c r="A12" s="87">
        <v>4</v>
      </c>
      <c r="B12" s="406" t="s">
        <v>566</v>
      </c>
      <c r="C12" s="406" t="s">
        <v>567</v>
      </c>
      <c r="D12" s="400">
        <v>1001060855</v>
      </c>
      <c r="E12" s="76"/>
      <c r="F12" s="87" t="s">
        <v>345</v>
      </c>
      <c r="G12" s="409">
        <f t="shared" si="0"/>
        <v>10875</v>
      </c>
      <c r="H12" s="409">
        <v>8700</v>
      </c>
      <c r="I12" s="409">
        <f t="shared" si="1"/>
        <v>2175</v>
      </c>
    </row>
    <row r="13" spans="1:12" ht="15" x14ac:dyDescent="0.2">
      <c r="A13" s="87">
        <v>5</v>
      </c>
      <c r="B13" s="406" t="s">
        <v>568</v>
      </c>
      <c r="C13" s="406" t="s">
        <v>569</v>
      </c>
      <c r="D13" s="400">
        <v>1019016805</v>
      </c>
      <c r="E13" s="76"/>
      <c r="F13" s="87" t="s">
        <v>345</v>
      </c>
      <c r="G13" s="409">
        <f t="shared" si="0"/>
        <v>5000</v>
      </c>
      <c r="H13" s="409">
        <v>4000</v>
      </c>
      <c r="I13" s="409">
        <f t="shared" si="1"/>
        <v>1000</v>
      </c>
    </row>
    <row r="14" spans="1:12" ht="15" x14ac:dyDescent="0.2">
      <c r="A14" s="87">
        <v>6</v>
      </c>
      <c r="B14" s="406" t="s">
        <v>570</v>
      </c>
      <c r="C14" s="406" t="s">
        <v>571</v>
      </c>
      <c r="D14" s="400">
        <v>1005027236</v>
      </c>
      <c r="E14" s="76"/>
      <c r="F14" s="87" t="s">
        <v>345</v>
      </c>
      <c r="G14" s="409">
        <f t="shared" si="0"/>
        <v>6412.5</v>
      </c>
      <c r="H14" s="409">
        <v>5130</v>
      </c>
      <c r="I14" s="409">
        <f t="shared" si="1"/>
        <v>1282.5</v>
      </c>
      <c r="L14" s="175" t="s">
        <v>956</v>
      </c>
    </row>
    <row r="15" spans="1:12" ht="15" x14ac:dyDescent="0.2">
      <c r="A15" s="87">
        <v>7</v>
      </c>
      <c r="B15" s="406" t="s">
        <v>572</v>
      </c>
      <c r="C15" s="406" t="s">
        <v>573</v>
      </c>
      <c r="D15" s="400">
        <v>1001008305</v>
      </c>
      <c r="E15" s="76"/>
      <c r="F15" s="87" t="s">
        <v>345</v>
      </c>
      <c r="G15" s="409">
        <f t="shared" si="0"/>
        <v>2375</v>
      </c>
      <c r="H15" s="409">
        <v>1900</v>
      </c>
      <c r="I15" s="409">
        <f t="shared" si="1"/>
        <v>475</v>
      </c>
    </row>
    <row r="16" spans="1:12" ht="15" x14ac:dyDescent="0.2">
      <c r="A16" s="87">
        <v>8</v>
      </c>
      <c r="B16" s="406" t="s">
        <v>574</v>
      </c>
      <c r="C16" s="406" t="s">
        <v>575</v>
      </c>
      <c r="D16" s="400">
        <v>1008054765</v>
      </c>
      <c r="E16" s="76"/>
      <c r="F16" s="87" t="s">
        <v>345</v>
      </c>
      <c r="G16" s="409">
        <f t="shared" si="0"/>
        <v>10462.5</v>
      </c>
      <c r="H16" s="409">
        <v>8370</v>
      </c>
      <c r="I16" s="409">
        <f t="shared" si="1"/>
        <v>2092.5</v>
      </c>
    </row>
    <row r="17" spans="1:9" ht="15" x14ac:dyDescent="0.2">
      <c r="A17" s="87">
        <v>9</v>
      </c>
      <c r="B17" s="406" t="s">
        <v>576</v>
      </c>
      <c r="C17" s="406" t="s">
        <v>577</v>
      </c>
      <c r="D17" s="400">
        <v>1024020468</v>
      </c>
      <c r="E17" s="76"/>
      <c r="F17" s="87" t="s">
        <v>345</v>
      </c>
      <c r="G17" s="409">
        <f t="shared" si="0"/>
        <v>3000</v>
      </c>
      <c r="H17" s="409">
        <v>2400</v>
      </c>
      <c r="I17" s="409">
        <f t="shared" si="1"/>
        <v>600</v>
      </c>
    </row>
    <row r="18" spans="1:9" ht="15" x14ac:dyDescent="0.2">
      <c r="A18" s="87">
        <v>10</v>
      </c>
      <c r="B18" s="406" t="s">
        <v>578</v>
      </c>
      <c r="C18" s="406" t="s">
        <v>579</v>
      </c>
      <c r="D18" s="400">
        <v>57001008871</v>
      </c>
      <c r="E18" s="76"/>
      <c r="F18" s="87" t="s">
        <v>345</v>
      </c>
      <c r="G18" s="409">
        <f t="shared" si="0"/>
        <v>7000</v>
      </c>
      <c r="H18" s="409">
        <v>5600</v>
      </c>
      <c r="I18" s="409">
        <f t="shared" si="1"/>
        <v>1400</v>
      </c>
    </row>
    <row r="19" spans="1:9" ht="15" x14ac:dyDescent="0.2">
      <c r="A19" s="87">
        <v>11</v>
      </c>
      <c r="B19" s="406" t="s">
        <v>580</v>
      </c>
      <c r="C19" s="406" t="s">
        <v>581</v>
      </c>
      <c r="D19" s="400">
        <v>1019029100</v>
      </c>
      <c r="E19" s="76"/>
      <c r="F19" s="87" t="s">
        <v>345</v>
      </c>
      <c r="G19" s="409">
        <f t="shared" si="0"/>
        <v>2600</v>
      </c>
      <c r="H19" s="409">
        <v>2080</v>
      </c>
      <c r="I19" s="409">
        <f t="shared" si="1"/>
        <v>520</v>
      </c>
    </row>
    <row r="20" spans="1:9" ht="15" x14ac:dyDescent="0.2">
      <c r="A20" s="87">
        <v>12</v>
      </c>
      <c r="B20" s="406" t="s">
        <v>582</v>
      </c>
      <c r="C20" s="406" t="s">
        <v>583</v>
      </c>
      <c r="D20" s="400">
        <v>54001016498</v>
      </c>
      <c r="E20" s="76"/>
      <c r="F20" s="87" t="s">
        <v>345</v>
      </c>
      <c r="G20" s="409">
        <f t="shared" si="0"/>
        <v>3000</v>
      </c>
      <c r="H20" s="409">
        <v>2400</v>
      </c>
      <c r="I20" s="409">
        <f t="shared" si="1"/>
        <v>600</v>
      </c>
    </row>
    <row r="21" spans="1:9" ht="15" x14ac:dyDescent="0.2">
      <c r="A21" s="87">
        <v>13</v>
      </c>
      <c r="B21" s="406" t="s">
        <v>584</v>
      </c>
      <c r="C21" s="406" t="s">
        <v>585</v>
      </c>
      <c r="D21" s="400">
        <v>58001000338</v>
      </c>
      <c r="E21" s="76"/>
      <c r="F21" s="87" t="s">
        <v>345</v>
      </c>
      <c r="G21" s="409">
        <f t="shared" si="0"/>
        <v>14312.5</v>
      </c>
      <c r="H21" s="409">
        <v>11450</v>
      </c>
      <c r="I21" s="409">
        <f t="shared" si="1"/>
        <v>2862.5</v>
      </c>
    </row>
    <row r="22" spans="1:9" ht="15" x14ac:dyDescent="0.2">
      <c r="A22" s="87">
        <v>14</v>
      </c>
      <c r="B22" s="406" t="s">
        <v>586</v>
      </c>
      <c r="C22" s="406" t="s">
        <v>587</v>
      </c>
      <c r="D22" s="400">
        <v>1027060639</v>
      </c>
      <c r="E22" s="76"/>
      <c r="F22" s="87" t="s">
        <v>345</v>
      </c>
      <c r="G22" s="409">
        <f t="shared" si="0"/>
        <v>3125</v>
      </c>
      <c r="H22" s="409">
        <v>2500</v>
      </c>
      <c r="I22" s="409">
        <f t="shared" si="1"/>
        <v>625</v>
      </c>
    </row>
    <row r="23" spans="1:9" ht="15" x14ac:dyDescent="0.2">
      <c r="A23" s="87">
        <v>15</v>
      </c>
      <c r="B23" s="406" t="s">
        <v>588</v>
      </c>
      <c r="C23" s="406" t="s">
        <v>589</v>
      </c>
      <c r="D23" s="400">
        <v>12001050813</v>
      </c>
      <c r="E23" s="76"/>
      <c r="F23" s="87" t="s">
        <v>345</v>
      </c>
      <c r="G23" s="409">
        <f t="shared" si="0"/>
        <v>11500</v>
      </c>
      <c r="H23" s="409">
        <v>9200</v>
      </c>
      <c r="I23" s="409">
        <f t="shared" si="1"/>
        <v>2300</v>
      </c>
    </row>
    <row r="24" spans="1:9" ht="15" x14ac:dyDescent="0.2">
      <c r="A24" s="87">
        <v>16</v>
      </c>
      <c r="B24" s="406" t="s">
        <v>590</v>
      </c>
      <c r="C24" s="406" t="s">
        <v>591</v>
      </c>
      <c r="D24" s="400">
        <v>16001014254</v>
      </c>
      <c r="E24" s="76"/>
      <c r="F24" s="87" t="s">
        <v>345</v>
      </c>
      <c r="G24" s="409">
        <f t="shared" si="0"/>
        <v>1875</v>
      </c>
      <c r="H24" s="409">
        <v>1500</v>
      </c>
      <c r="I24" s="409">
        <f t="shared" si="1"/>
        <v>375</v>
      </c>
    </row>
    <row r="25" spans="1:9" ht="15" x14ac:dyDescent="0.2">
      <c r="A25" s="87">
        <v>17</v>
      </c>
      <c r="B25" s="406" t="s">
        <v>592</v>
      </c>
      <c r="C25" s="406" t="s">
        <v>591</v>
      </c>
      <c r="D25" s="400">
        <v>1010011415</v>
      </c>
      <c r="E25" s="76"/>
      <c r="F25" s="87" t="s">
        <v>345</v>
      </c>
      <c r="G25" s="409">
        <f t="shared" si="0"/>
        <v>15500</v>
      </c>
      <c r="H25" s="409">
        <v>12400</v>
      </c>
      <c r="I25" s="409">
        <f t="shared" si="1"/>
        <v>3100</v>
      </c>
    </row>
    <row r="26" spans="1:9" ht="15" x14ac:dyDescent="0.2">
      <c r="A26" s="87">
        <v>18</v>
      </c>
      <c r="B26" s="406" t="s">
        <v>570</v>
      </c>
      <c r="C26" s="406" t="s">
        <v>591</v>
      </c>
      <c r="D26" s="400">
        <v>1031006153</v>
      </c>
      <c r="E26" s="76"/>
      <c r="F26" s="87" t="s">
        <v>345</v>
      </c>
      <c r="G26" s="409">
        <f t="shared" si="0"/>
        <v>4500</v>
      </c>
      <c r="H26" s="409">
        <v>3600</v>
      </c>
      <c r="I26" s="409">
        <f t="shared" si="1"/>
        <v>900</v>
      </c>
    </row>
    <row r="27" spans="1:9" ht="15" x14ac:dyDescent="0.2">
      <c r="A27" s="87">
        <v>19</v>
      </c>
      <c r="B27" s="406" t="s">
        <v>593</v>
      </c>
      <c r="C27" s="406" t="s">
        <v>594</v>
      </c>
      <c r="D27" s="400">
        <v>1027019748</v>
      </c>
      <c r="E27" s="76"/>
      <c r="F27" s="87" t="s">
        <v>345</v>
      </c>
      <c r="G27" s="409">
        <f t="shared" si="0"/>
        <v>4281.25</v>
      </c>
      <c r="H27" s="409">
        <v>3425</v>
      </c>
      <c r="I27" s="409">
        <f t="shared" si="1"/>
        <v>856.25</v>
      </c>
    </row>
    <row r="28" spans="1:9" ht="15" x14ac:dyDescent="0.2">
      <c r="A28" s="87">
        <v>20</v>
      </c>
      <c r="B28" s="406" t="s">
        <v>572</v>
      </c>
      <c r="C28" s="406" t="s">
        <v>595</v>
      </c>
      <c r="D28" s="400">
        <v>1026008465</v>
      </c>
      <c r="E28" s="76"/>
      <c r="F28" s="87" t="s">
        <v>345</v>
      </c>
      <c r="G28" s="409">
        <f t="shared" si="0"/>
        <v>6500</v>
      </c>
      <c r="H28" s="409">
        <v>5200</v>
      </c>
      <c r="I28" s="409">
        <f t="shared" si="1"/>
        <v>1300</v>
      </c>
    </row>
    <row r="29" spans="1:9" ht="15" x14ac:dyDescent="0.2">
      <c r="A29" s="87">
        <v>21</v>
      </c>
      <c r="B29" s="406" t="s">
        <v>596</v>
      </c>
      <c r="C29" s="406" t="s">
        <v>597</v>
      </c>
      <c r="D29" s="400">
        <v>1019003796</v>
      </c>
      <c r="E29" s="76"/>
      <c r="F29" s="87" t="s">
        <v>345</v>
      </c>
      <c r="G29" s="409">
        <f t="shared" si="0"/>
        <v>4000</v>
      </c>
      <c r="H29" s="409">
        <v>3200</v>
      </c>
      <c r="I29" s="409">
        <f t="shared" si="1"/>
        <v>800</v>
      </c>
    </row>
    <row r="30" spans="1:9" ht="15" x14ac:dyDescent="0.2">
      <c r="A30" s="87">
        <v>22</v>
      </c>
      <c r="B30" s="406" t="s">
        <v>598</v>
      </c>
      <c r="C30" s="406" t="s">
        <v>599</v>
      </c>
      <c r="D30" s="400">
        <v>1008019822</v>
      </c>
      <c r="E30" s="76"/>
      <c r="F30" s="87" t="s">
        <v>345</v>
      </c>
      <c r="G30" s="409">
        <f t="shared" si="0"/>
        <v>6000</v>
      </c>
      <c r="H30" s="409">
        <v>4800</v>
      </c>
      <c r="I30" s="409">
        <f t="shared" si="1"/>
        <v>1200</v>
      </c>
    </row>
    <row r="31" spans="1:9" ht="15" x14ac:dyDescent="0.2">
      <c r="A31" s="87">
        <v>23</v>
      </c>
      <c r="B31" s="406" t="s">
        <v>600</v>
      </c>
      <c r="C31" s="406" t="s">
        <v>601</v>
      </c>
      <c r="D31" s="400">
        <v>1006015862</v>
      </c>
      <c r="E31" s="76"/>
      <c r="F31" s="87" t="s">
        <v>345</v>
      </c>
      <c r="G31" s="409">
        <f t="shared" si="0"/>
        <v>12125</v>
      </c>
      <c r="H31" s="409">
        <v>9700</v>
      </c>
      <c r="I31" s="409">
        <f t="shared" si="1"/>
        <v>2425</v>
      </c>
    </row>
    <row r="32" spans="1:9" ht="15" x14ac:dyDescent="0.2">
      <c r="A32" s="87">
        <v>24</v>
      </c>
      <c r="B32" s="406" t="s">
        <v>602</v>
      </c>
      <c r="C32" s="406" t="s">
        <v>603</v>
      </c>
      <c r="D32" s="400">
        <v>14001003911</v>
      </c>
      <c r="E32" s="76"/>
      <c r="F32" s="87" t="s">
        <v>345</v>
      </c>
      <c r="G32" s="409">
        <f t="shared" si="0"/>
        <v>6500</v>
      </c>
      <c r="H32" s="409">
        <v>5200</v>
      </c>
      <c r="I32" s="409">
        <f t="shared" si="1"/>
        <v>1300</v>
      </c>
    </row>
    <row r="33" spans="1:9" ht="15" x14ac:dyDescent="0.2">
      <c r="A33" s="87">
        <v>25</v>
      </c>
      <c r="B33" s="406" t="s">
        <v>604</v>
      </c>
      <c r="C33" s="406" t="s">
        <v>603</v>
      </c>
      <c r="D33" s="400">
        <v>14001005156</v>
      </c>
      <c r="E33" s="76"/>
      <c r="F33" s="87" t="s">
        <v>345</v>
      </c>
      <c r="G33" s="409">
        <f t="shared" si="0"/>
        <v>7500</v>
      </c>
      <c r="H33" s="409">
        <v>6000</v>
      </c>
      <c r="I33" s="409">
        <f t="shared" si="1"/>
        <v>1500</v>
      </c>
    </row>
    <row r="34" spans="1:9" ht="15" x14ac:dyDescent="0.2">
      <c r="A34" s="87">
        <v>26</v>
      </c>
      <c r="B34" s="406" t="s">
        <v>605</v>
      </c>
      <c r="C34" s="406" t="s">
        <v>606</v>
      </c>
      <c r="D34" s="400">
        <v>1006008165</v>
      </c>
      <c r="E34" s="76"/>
      <c r="F34" s="87" t="s">
        <v>345</v>
      </c>
      <c r="G34" s="409">
        <f t="shared" si="0"/>
        <v>1875</v>
      </c>
      <c r="H34" s="409">
        <v>1500</v>
      </c>
      <c r="I34" s="409">
        <f t="shared" si="1"/>
        <v>375</v>
      </c>
    </row>
    <row r="35" spans="1:9" ht="15" x14ac:dyDescent="0.2">
      <c r="A35" s="87">
        <v>27</v>
      </c>
      <c r="B35" s="406" t="s">
        <v>572</v>
      </c>
      <c r="C35" s="406" t="s">
        <v>607</v>
      </c>
      <c r="D35" s="400">
        <v>1003002496</v>
      </c>
      <c r="E35" s="76"/>
      <c r="F35" s="87" t="s">
        <v>345</v>
      </c>
      <c r="G35" s="409">
        <f t="shared" si="0"/>
        <v>1875</v>
      </c>
      <c r="H35" s="409">
        <v>1500</v>
      </c>
      <c r="I35" s="409">
        <f t="shared" si="1"/>
        <v>375</v>
      </c>
    </row>
    <row r="36" spans="1:9" ht="15" x14ac:dyDescent="0.2">
      <c r="A36" s="87">
        <v>28</v>
      </c>
      <c r="B36" s="406" t="s">
        <v>608</v>
      </c>
      <c r="C36" s="406" t="s">
        <v>565</v>
      </c>
      <c r="D36" s="400">
        <v>12001069159</v>
      </c>
      <c r="E36" s="76"/>
      <c r="F36" s="87" t="s">
        <v>345</v>
      </c>
      <c r="G36" s="409">
        <v>6375</v>
      </c>
      <c r="H36" s="409">
        <v>5700</v>
      </c>
      <c r="I36" s="409">
        <v>675</v>
      </c>
    </row>
    <row r="37" spans="1:9" ht="15" x14ac:dyDescent="0.2">
      <c r="A37" s="87">
        <v>29</v>
      </c>
      <c r="B37" s="406" t="s">
        <v>609</v>
      </c>
      <c r="C37" s="406" t="s">
        <v>610</v>
      </c>
      <c r="D37" s="400">
        <v>1014003443</v>
      </c>
      <c r="E37" s="76"/>
      <c r="F37" s="87" t="s">
        <v>345</v>
      </c>
      <c r="G37" s="409">
        <f t="shared" si="0"/>
        <v>15000</v>
      </c>
      <c r="H37" s="409">
        <v>12000</v>
      </c>
      <c r="I37" s="409">
        <f t="shared" si="1"/>
        <v>3000</v>
      </c>
    </row>
    <row r="38" spans="1:9" ht="15" x14ac:dyDescent="0.2">
      <c r="A38" s="87">
        <v>30</v>
      </c>
      <c r="B38" s="406" t="s">
        <v>611</v>
      </c>
      <c r="C38" s="406" t="s">
        <v>612</v>
      </c>
      <c r="D38" s="400">
        <v>1005034665</v>
      </c>
      <c r="E38" s="76"/>
      <c r="F38" s="87" t="s">
        <v>345</v>
      </c>
      <c r="G38" s="409">
        <f t="shared" si="0"/>
        <v>7000</v>
      </c>
      <c r="H38" s="409">
        <v>5600</v>
      </c>
      <c r="I38" s="409">
        <f t="shared" si="1"/>
        <v>1400</v>
      </c>
    </row>
    <row r="39" spans="1:9" ht="15" x14ac:dyDescent="0.2">
      <c r="A39" s="87">
        <v>31</v>
      </c>
      <c r="B39" s="406" t="s">
        <v>609</v>
      </c>
      <c r="C39" s="406" t="s">
        <v>613</v>
      </c>
      <c r="D39" s="400">
        <v>1032004804</v>
      </c>
      <c r="E39" s="76"/>
      <c r="F39" s="87" t="s">
        <v>345</v>
      </c>
      <c r="G39" s="409">
        <f t="shared" si="0"/>
        <v>2375</v>
      </c>
      <c r="H39" s="409">
        <v>1900</v>
      </c>
      <c r="I39" s="409">
        <f t="shared" si="1"/>
        <v>475</v>
      </c>
    </row>
    <row r="40" spans="1:9" ht="15" x14ac:dyDescent="0.2">
      <c r="A40" s="87">
        <v>32</v>
      </c>
      <c r="B40" s="406" t="s">
        <v>611</v>
      </c>
      <c r="C40" s="406" t="s">
        <v>614</v>
      </c>
      <c r="D40" s="400">
        <v>1012001183</v>
      </c>
      <c r="E40" s="76"/>
      <c r="F40" s="87" t="s">
        <v>345</v>
      </c>
      <c r="G40" s="409">
        <f t="shared" si="0"/>
        <v>3375</v>
      </c>
      <c r="H40" s="409">
        <v>2700</v>
      </c>
      <c r="I40" s="409">
        <f t="shared" si="1"/>
        <v>675</v>
      </c>
    </row>
    <row r="41" spans="1:9" ht="15" x14ac:dyDescent="0.2">
      <c r="A41" s="87">
        <v>33</v>
      </c>
      <c r="B41" s="406" t="s">
        <v>598</v>
      </c>
      <c r="C41" s="406" t="s">
        <v>615</v>
      </c>
      <c r="D41" s="400">
        <v>1025021607</v>
      </c>
      <c r="E41" s="76"/>
      <c r="F41" s="87" t="s">
        <v>345</v>
      </c>
      <c r="G41" s="409">
        <f t="shared" si="0"/>
        <v>3000</v>
      </c>
      <c r="H41" s="409">
        <v>2400</v>
      </c>
      <c r="I41" s="409">
        <f t="shared" si="1"/>
        <v>600</v>
      </c>
    </row>
    <row r="42" spans="1:9" ht="15" x14ac:dyDescent="0.2">
      <c r="A42" s="87">
        <v>34</v>
      </c>
      <c r="B42" s="406" t="s">
        <v>616</v>
      </c>
      <c r="C42" s="406" t="s">
        <v>617</v>
      </c>
      <c r="D42" s="400">
        <v>61003002659</v>
      </c>
      <c r="E42" s="76"/>
      <c r="F42" s="87" t="s">
        <v>345</v>
      </c>
      <c r="G42" s="409">
        <f t="shared" si="0"/>
        <v>4500</v>
      </c>
      <c r="H42" s="409">
        <v>3600</v>
      </c>
      <c r="I42" s="409">
        <f t="shared" si="1"/>
        <v>900</v>
      </c>
    </row>
    <row r="43" spans="1:9" ht="15" x14ac:dyDescent="0.2">
      <c r="A43" s="87">
        <v>35</v>
      </c>
      <c r="B43" s="406" t="s">
        <v>576</v>
      </c>
      <c r="C43" s="406" t="s">
        <v>618</v>
      </c>
      <c r="D43" s="400">
        <v>1022001763</v>
      </c>
      <c r="E43" s="76"/>
      <c r="F43" s="87" t="s">
        <v>345</v>
      </c>
      <c r="G43" s="409">
        <f t="shared" si="0"/>
        <v>6562.5</v>
      </c>
      <c r="H43" s="409">
        <v>5250</v>
      </c>
      <c r="I43" s="409">
        <f t="shared" si="1"/>
        <v>1312.5</v>
      </c>
    </row>
    <row r="44" spans="1:9" ht="15" x14ac:dyDescent="0.2">
      <c r="A44" s="87">
        <v>36</v>
      </c>
      <c r="B44" s="406" t="s">
        <v>619</v>
      </c>
      <c r="C44" s="406" t="s">
        <v>620</v>
      </c>
      <c r="D44" s="400">
        <v>23001009537</v>
      </c>
      <c r="E44" s="76"/>
      <c r="F44" s="87" t="s">
        <v>345</v>
      </c>
      <c r="G44" s="409">
        <f t="shared" si="0"/>
        <v>750</v>
      </c>
      <c r="H44" s="409">
        <v>600</v>
      </c>
      <c r="I44" s="409">
        <f t="shared" si="1"/>
        <v>150</v>
      </c>
    </row>
    <row r="45" spans="1:9" ht="15" x14ac:dyDescent="0.2">
      <c r="A45" s="87">
        <v>37</v>
      </c>
      <c r="B45" s="406" t="s">
        <v>604</v>
      </c>
      <c r="C45" s="406" t="s">
        <v>621</v>
      </c>
      <c r="D45" s="407">
        <v>35001088883</v>
      </c>
      <c r="E45" s="76"/>
      <c r="F45" s="87" t="s">
        <v>345</v>
      </c>
      <c r="G45" s="409">
        <f t="shared" si="0"/>
        <v>1250</v>
      </c>
      <c r="H45" s="409">
        <v>1000</v>
      </c>
      <c r="I45" s="409">
        <f t="shared" si="1"/>
        <v>250</v>
      </c>
    </row>
    <row r="46" spans="1:9" ht="15" x14ac:dyDescent="0.2">
      <c r="A46" s="87">
        <v>38</v>
      </c>
      <c r="B46" s="406" t="s">
        <v>622</v>
      </c>
      <c r="C46" s="406" t="s">
        <v>591</v>
      </c>
      <c r="D46" s="400">
        <v>1008024324</v>
      </c>
      <c r="E46" s="76"/>
      <c r="F46" s="87" t="s">
        <v>345</v>
      </c>
      <c r="G46" s="409">
        <f t="shared" si="0"/>
        <v>687.5</v>
      </c>
      <c r="H46" s="409">
        <v>550</v>
      </c>
      <c r="I46" s="409">
        <f t="shared" si="1"/>
        <v>137.5</v>
      </c>
    </row>
    <row r="47" spans="1:9" ht="15" x14ac:dyDescent="0.2">
      <c r="A47" s="87">
        <v>39</v>
      </c>
      <c r="B47" s="406" t="s">
        <v>623</v>
      </c>
      <c r="C47" s="406" t="s">
        <v>624</v>
      </c>
      <c r="D47" s="400">
        <v>1011007155</v>
      </c>
      <c r="E47" s="76"/>
      <c r="F47" s="87" t="s">
        <v>345</v>
      </c>
      <c r="G47" s="409">
        <v>3000</v>
      </c>
      <c r="H47" s="409">
        <v>2550</v>
      </c>
      <c r="I47" s="409">
        <v>450</v>
      </c>
    </row>
    <row r="48" spans="1:9" ht="13.5" customHeight="1" x14ac:dyDescent="0.2">
      <c r="A48" s="87">
        <v>40</v>
      </c>
      <c r="B48" s="406" t="s">
        <v>625</v>
      </c>
      <c r="C48" s="406" t="s">
        <v>626</v>
      </c>
      <c r="D48" s="449">
        <v>1029010127</v>
      </c>
      <c r="E48" s="76"/>
      <c r="F48" s="448" t="s">
        <v>639</v>
      </c>
      <c r="G48" s="409">
        <v>100</v>
      </c>
      <c r="H48" s="409">
        <v>80</v>
      </c>
      <c r="I48" s="409">
        <f t="shared" si="1"/>
        <v>20</v>
      </c>
    </row>
    <row r="49" spans="1:9" ht="13.5" customHeight="1" x14ac:dyDescent="0.2">
      <c r="A49" s="87">
        <v>41</v>
      </c>
      <c r="B49" s="406" t="s">
        <v>627</v>
      </c>
      <c r="C49" s="406" t="s">
        <v>628</v>
      </c>
      <c r="D49" s="449">
        <v>12001020129</v>
      </c>
      <c r="E49" s="76"/>
      <c r="F49" s="448" t="s">
        <v>639</v>
      </c>
      <c r="G49" s="409">
        <v>100</v>
      </c>
      <c r="H49" s="409">
        <v>80</v>
      </c>
      <c r="I49" s="409">
        <f t="shared" si="1"/>
        <v>20</v>
      </c>
    </row>
    <row r="50" spans="1:9" ht="13.5" customHeight="1" x14ac:dyDescent="0.2">
      <c r="A50" s="87">
        <v>42</v>
      </c>
      <c r="B50" s="406" t="s">
        <v>629</v>
      </c>
      <c r="C50" s="406" t="s">
        <v>630</v>
      </c>
      <c r="D50" s="449">
        <v>49001005950</v>
      </c>
      <c r="E50" s="76"/>
      <c r="F50" s="448" t="s">
        <v>639</v>
      </c>
      <c r="G50" s="409">
        <v>100</v>
      </c>
      <c r="H50" s="409">
        <v>80</v>
      </c>
      <c r="I50" s="409">
        <f t="shared" si="1"/>
        <v>20</v>
      </c>
    </row>
    <row r="51" spans="1:9" ht="13.5" customHeight="1" x14ac:dyDescent="0.2">
      <c r="A51" s="87">
        <v>43</v>
      </c>
      <c r="B51" s="406" t="s">
        <v>631</v>
      </c>
      <c r="C51" s="406" t="s">
        <v>632</v>
      </c>
      <c r="D51" s="449">
        <v>10001018849</v>
      </c>
      <c r="E51" s="76"/>
      <c r="F51" s="448" t="s">
        <v>639</v>
      </c>
      <c r="G51" s="409">
        <v>100</v>
      </c>
      <c r="H51" s="409">
        <v>80</v>
      </c>
      <c r="I51" s="409">
        <f t="shared" si="1"/>
        <v>20</v>
      </c>
    </row>
    <row r="52" spans="1:9" ht="13.5" customHeight="1" x14ac:dyDescent="0.2">
      <c r="A52" s="87">
        <v>44</v>
      </c>
      <c r="B52" s="406" t="s">
        <v>633</v>
      </c>
      <c r="C52" s="406" t="s">
        <v>634</v>
      </c>
      <c r="D52" s="449">
        <v>1001002556</v>
      </c>
      <c r="E52" s="76"/>
      <c r="F52" s="448" t="s">
        <v>639</v>
      </c>
      <c r="G52" s="409">
        <v>100</v>
      </c>
      <c r="H52" s="409">
        <v>80</v>
      </c>
      <c r="I52" s="409">
        <f t="shared" si="1"/>
        <v>20</v>
      </c>
    </row>
    <row r="53" spans="1:9" ht="13.5" customHeight="1" x14ac:dyDescent="0.2">
      <c r="A53" s="87">
        <v>45</v>
      </c>
      <c r="B53" s="406" t="s">
        <v>635</v>
      </c>
      <c r="C53" s="406" t="s">
        <v>636</v>
      </c>
      <c r="D53" s="449">
        <v>9001004731</v>
      </c>
      <c r="E53" s="76"/>
      <c r="F53" s="448" t="s">
        <v>639</v>
      </c>
      <c r="G53" s="409">
        <v>100</v>
      </c>
      <c r="H53" s="409">
        <v>80</v>
      </c>
      <c r="I53" s="409">
        <f t="shared" si="1"/>
        <v>20</v>
      </c>
    </row>
    <row r="54" spans="1:9" ht="13.5" customHeight="1" x14ac:dyDescent="0.2">
      <c r="A54" s="87">
        <v>46</v>
      </c>
      <c r="B54" s="406" t="s">
        <v>637</v>
      </c>
      <c r="C54" s="406" t="s">
        <v>638</v>
      </c>
      <c r="D54" s="449">
        <v>1020005660</v>
      </c>
      <c r="E54" s="76"/>
      <c r="F54" s="448" t="s">
        <v>639</v>
      </c>
      <c r="G54" s="409">
        <v>100</v>
      </c>
      <c r="H54" s="409">
        <v>80</v>
      </c>
      <c r="I54" s="409">
        <f t="shared" si="1"/>
        <v>20</v>
      </c>
    </row>
    <row r="55" spans="1:9" ht="4.5" customHeight="1" x14ac:dyDescent="0.2">
      <c r="A55" s="87"/>
      <c r="B55" s="406"/>
      <c r="C55" s="406"/>
      <c r="D55" s="76"/>
      <c r="E55" s="76"/>
      <c r="F55" s="87"/>
      <c r="G55" s="409"/>
      <c r="H55" s="409"/>
      <c r="I55" s="409"/>
    </row>
    <row r="56" spans="1:9" ht="15" customHeight="1" x14ac:dyDescent="0.3">
      <c r="A56" s="76" t="s">
        <v>273</v>
      </c>
      <c r="B56" s="88"/>
      <c r="C56" s="88"/>
      <c r="D56" s="88"/>
      <c r="E56" s="88"/>
      <c r="F56" s="76" t="s">
        <v>453</v>
      </c>
      <c r="G56" s="410">
        <v>244694</v>
      </c>
      <c r="H56" s="410">
        <f>SUM(H9:H54)</f>
        <v>196505</v>
      </c>
      <c r="I56" s="412">
        <v>48189</v>
      </c>
    </row>
    <row r="57" spans="1:9" ht="11.25" customHeight="1" x14ac:dyDescent="0.3">
      <c r="A57" s="450"/>
      <c r="B57" s="451"/>
      <c r="C57" s="219"/>
      <c r="D57" s="219"/>
      <c r="E57" s="219"/>
      <c r="F57" s="219"/>
      <c r="G57" s="405"/>
      <c r="H57" s="411"/>
      <c r="I57" s="411"/>
    </row>
    <row r="58" spans="1:9" ht="11.25" customHeight="1" x14ac:dyDescent="0.3">
      <c r="A58" s="219"/>
      <c r="B58" s="220"/>
      <c r="C58" s="219"/>
      <c r="D58" s="219"/>
      <c r="E58" s="219"/>
      <c r="F58" s="219"/>
      <c r="G58" s="219"/>
      <c r="H58" s="174"/>
      <c r="I58" s="411"/>
    </row>
    <row r="59" spans="1:9" ht="15" x14ac:dyDescent="0.3">
      <c r="A59" s="220" t="s">
        <v>442</v>
      </c>
      <c r="B59" s="220"/>
      <c r="C59" s="219"/>
      <c r="D59" s="219"/>
      <c r="E59" s="219"/>
      <c r="F59" s="219"/>
      <c r="G59" s="219"/>
      <c r="H59" s="174"/>
      <c r="I59" s="174"/>
    </row>
    <row r="60" spans="1:9" ht="7.5" customHeight="1" x14ac:dyDescent="0.3">
      <c r="A60" s="220"/>
      <c r="B60" s="216"/>
      <c r="C60" s="216"/>
      <c r="D60" s="216"/>
      <c r="E60" s="216"/>
      <c r="F60" s="216"/>
      <c r="G60" s="216"/>
      <c r="H60" s="216"/>
      <c r="I60" s="216"/>
    </row>
    <row r="61" spans="1:9" ht="7.5" customHeight="1" x14ac:dyDescent="0.3">
      <c r="A61" s="216"/>
      <c r="B61" s="180"/>
      <c r="C61" s="174"/>
      <c r="D61" s="174"/>
      <c r="E61" s="174"/>
      <c r="F61" s="174"/>
      <c r="G61" s="174"/>
      <c r="H61" s="174"/>
      <c r="I61" s="174"/>
    </row>
    <row r="62" spans="1:9" ht="15" x14ac:dyDescent="0.3">
      <c r="A62" s="180" t="s">
        <v>106</v>
      </c>
      <c r="B62" s="174"/>
      <c r="C62" s="174"/>
      <c r="D62" s="174"/>
      <c r="E62" s="174"/>
      <c r="F62" s="174"/>
      <c r="G62" s="174"/>
      <c r="H62" s="174"/>
      <c r="I62" s="174"/>
    </row>
    <row r="63" spans="1:9" ht="6.75" customHeight="1" x14ac:dyDescent="0.3">
      <c r="A63" s="174"/>
      <c r="B63" s="174"/>
      <c r="C63" s="174"/>
      <c r="D63" s="174"/>
      <c r="E63" s="178"/>
      <c r="F63" s="178"/>
      <c r="G63" s="178"/>
      <c r="H63" s="174"/>
      <c r="I63" s="174"/>
    </row>
    <row r="64" spans="1:9" ht="15" x14ac:dyDescent="0.3">
      <c r="A64" s="174"/>
      <c r="B64" s="180"/>
      <c r="C64" s="180" t="s">
        <v>392</v>
      </c>
      <c r="D64" s="180"/>
      <c r="E64" s="180"/>
      <c r="F64" s="180"/>
      <c r="G64" s="180"/>
      <c r="H64" s="174"/>
      <c r="I64" s="174"/>
    </row>
    <row r="65" spans="1:9" ht="12.75" customHeight="1" x14ac:dyDescent="0.3">
      <c r="A65" s="180"/>
      <c r="B65" s="174"/>
      <c r="C65" s="174" t="s">
        <v>391</v>
      </c>
      <c r="D65" s="174"/>
      <c r="E65" s="174"/>
      <c r="F65" s="174"/>
      <c r="G65" s="174"/>
      <c r="H65" s="174"/>
      <c r="I65" s="174"/>
    </row>
    <row r="66" spans="1:9" ht="15" x14ac:dyDescent="0.3">
      <c r="A66" s="174"/>
      <c r="B66" s="182"/>
      <c r="C66" s="182" t="s">
        <v>138</v>
      </c>
      <c r="D66" s="182"/>
      <c r="E66" s="182"/>
      <c r="F66" s="182"/>
      <c r="G66" s="182"/>
    </row>
    <row r="67" spans="1:9" ht="5.25" customHeight="1" x14ac:dyDescent="0.2">
      <c r="A67" s="182"/>
    </row>
    <row r="68" spans="1:9" ht="5.25" customHeight="1" x14ac:dyDescent="0.2"/>
    <row r="69" spans="1:9" ht="5.25" customHeight="1" x14ac:dyDescent="0.2"/>
    <row r="70" spans="1:9" ht="5.25" customHeight="1" x14ac:dyDescent="0.2"/>
  </sheetData>
  <mergeCells count="2">
    <mergeCell ref="I1:J1"/>
    <mergeCell ref="I2:J2"/>
  </mergeCells>
  <printOptions gridLines="1"/>
  <pageMargins left="0.25" right="0.25" top="0.75" bottom="0.75" header="0.3" footer="0.3"/>
  <pageSetup scale="7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view="pageBreakPreview" topLeftCell="A31" zoomScale="80" zoomScaleSheetLayoutView="80" workbookViewId="0">
      <selection activeCell="C45" sqref="C45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0.140625" customWidth="1"/>
    <col min="8" max="8" width="12" customWidth="1"/>
  </cols>
  <sheetData>
    <row r="1" spans="1:9" ht="15" x14ac:dyDescent="0.3">
      <c r="A1" s="65" t="s">
        <v>363</v>
      </c>
      <c r="B1" s="68"/>
      <c r="C1" s="68"/>
      <c r="D1" s="68"/>
      <c r="E1" s="68"/>
      <c r="F1" s="68"/>
      <c r="G1" s="471" t="s">
        <v>108</v>
      </c>
      <c r="H1" s="471"/>
      <c r="I1" s="368"/>
    </row>
    <row r="2" spans="1:9" ht="15" x14ac:dyDescent="0.3">
      <c r="A2" s="67" t="s">
        <v>139</v>
      </c>
      <c r="B2" s="68"/>
      <c r="C2" s="68"/>
      <c r="D2" s="68"/>
      <c r="E2" s="68"/>
      <c r="F2" s="68"/>
      <c r="G2" s="469" t="s">
        <v>549</v>
      </c>
      <c r="H2" s="469"/>
      <c r="I2" s="67"/>
    </row>
    <row r="3" spans="1:9" ht="15" x14ac:dyDescent="0.3">
      <c r="A3" s="67"/>
      <c r="B3" s="67"/>
      <c r="C3" s="67"/>
      <c r="D3" s="67"/>
      <c r="E3" s="67"/>
      <c r="F3" s="67"/>
      <c r="G3" s="152"/>
      <c r="H3" s="152"/>
      <c r="I3" s="368"/>
    </row>
    <row r="4" spans="1:9" ht="15" x14ac:dyDescent="0.3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7"/>
      <c r="H4" s="67"/>
      <c r="I4" s="67"/>
    </row>
    <row r="5" spans="1:9" ht="15" x14ac:dyDescent="0.3">
      <c r="A5" s="71" t="s">
        <v>547</v>
      </c>
      <c r="B5" s="71"/>
      <c r="C5" s="71"/>
      <c r="D5" s="71"/>
      <c r="E5" s="71"/>
      <c r="F5" s="71"/>
      <c r="G5" s="72"/>
      <c r="H5" s="72"/>
      <c r="I5" s="368"/>
    </row>
    <row r="6" spans="1:9" ht="15" x14ac:dyDescent="0.3">
      <c r="A6" s="68"/>
      <c r="B6" s="68"/>
      <c r="C6" s="68"/>
      <c r="D6" s="68"/>
      <c r="E6" s="68"/>
      <c r="F6" s="68"/>
      <c r="G6" s="67"/>
      <c r="H6" s="67"/>
      <c r="I6" s="67"/>
    </row>
    <row r="7" spans="1:9" ht="15" x14ac:dyDescent="0.3">
      <c r="A7" s="151"/>
      <c r="B7" s="151"/>
      <c r="C7" s="265"/>
      <c r="D7" s="151"/>
      <c r="E7" s="151"/>
      <c r="F7" s="151"/>
      <c r="G7" s="69"/>
      <c r="H7" s="69"/>
      <c r="I7" s="67"/>
    </row>
    <row r="8" spans="1:9" ht="75" x14ac:dyDescent="0.2">
      <c r="A8" s="364" t="s">
        <v>63</v>
      </c>
      <c r="B8" s="70" t="s">
        <v>337</v>
      </c>
      <c r="C8" s="79" t="s">
        <v>338</v>
      </c>
      <c r="D8" s="79" t="s">
        <v>224</v>
      </c>
      <c r="E8" s="79" t="s">
        <v>341</v>
      </c>
      <c r="F8" s="79" t="s">
        <v>340</v>
      </c>
      <c r="G8" s="79" t="s">
        <v>387</v>
      </c>
      <c r="H8" s="70" t="s">
        <v>10</v>
      </c>
      <c r="I8" s="70" t="s">
        <v>9</v>
      </c>
    </row>
    <row r="9" spans="1:9" ht="15" x14ac:dyDescent="0.2">
      <c r="A9" s="365">
        <v>1</v>
      </c>
      <c r="B9" s="403" t="s">
        <v>563</v>
      </c>
      <c r="C9" s="87" t="s">
        <v>562</v>
      </c>
      <c r="D9" s="400">
        <v>46001002506</v>
      </c>
      <c r="E9" s="87"/>
      <c r="F9" s="87" t="s">
        <v>933</v>
      </c>
      <c r="G9" s="87"/>
      <c r="H9" s="4">
        <v>2045</v>
      </c>
      <c r="I9" s="4">
        <v>2045</v>
      </c>
    </row>
    <row r="10" spans="1:9" ht="15" x14ac:dyDescent="0.2">
      <c r="A10" s="365">
        <v>2</v>
      </c>
      <c r="B10" s="403" t="s">
        <v>570</v>
      </c>
      <c r="C10" s="87" t="s">
        <v>571</v>
      </c>
      <c r="D10" s="400">
        <v>1005027236</v>
      </c>
      <c r="E10" s="87"/>
      <c r="F10" s="400" t="s">
        <v>837</v>
      </c>
      <c r="G10" s="87"/>
      <c r="H10" s="4">
        <v>1985</v>
      </c>
      <c r="I10" s="4">
        <v>1985</v>
      </c>
    </row>
    <row r="11" spans="1:9" ht="15" x14ac:dyDescent="0.2">
      <c r="A11" s="365">
        <v>3</v>
      </c>
      <c r="B11" s="403" t="s">
        <v>572</v>
      </c>
      <c r="C11" s="406" t="s">
        <v>573</v>
      </c>
      <c r="D11" s="400">
        <v>1001008305</v>
      </c>
      <c r="E11" s="76"/>
      <c r="F11" s="407" t="s">
        <v>837</v>
      </c>
      <c r="G11" s="76"/>
      <c r="H11" s="4">
        <v>2100</v>
      </c>
      <c r="I11" s="4">
        <v>2100</v>
      </c>
    </row>
    <row r="12" spans="1:9" ht="15" x14ac:dyDescent="0.2">
      <c r="A12" s="365">
        <v>4</v>
      </c>
      <c r="B12" s="403" t="s">
        <v>600</v>
      </c>
      <c r="C12" s="406" t="s">
        <v>601</v>
      </c>
      <c r="D12" s="400">
        <v>1006015862</v>
      </c>
      <c r="E12" s="76"/>
      <c r="F12" s="407" t="s">
        <v>837</v>
      </c>
      <c r="G12" s="76"/>
      <c r="H12" s="4">
        <v>2785</v>
      </c>
      <c r="I12" s="4">
        <v>2785</v>
      </c>
    </row>
    <row r="13" spans="1:9" ht="15" x14ac:dyDescent="0.2">
      <c r="A13" s="365">
        <v>5</v>
      </c>
      <c r="B13" s="403" t="s">
        <v>560</v>
      </c>
      <c r="C13" s="406" t="s">
        <v>561</v>
      </c>
      <c r="D13" s="400">
        <v>1006011079</v>
      </c>
      <c r="E13" s="76"/>
      <c r="F13" s="401" t="s">
        <v>837</v>
      </c>
      <c r="G13" s="76"/>
      <c r="H13" s="4">
        <v>2480</v>
      </c>
      <c r="I13" s="4">
        <v>2480</v>
      </c>
    </row>
    <row r="14" spans="1:9" ht="15" x14ac:dyDescent="0.2">
      <c r="A14" s="365">
        <v>6</v>
      </c>
      <c r="B14" s="403" t="s">
        <v>609</v>
      </c>
      <c r="C14" s="406" t="s">
        <v>613</v>
      </c>
      <c r="D14" s="400">
        <v>1032004804</v>
      </c>
      <c r="E14" s="76"/>
      <c r="F14" s="401" t="s">
        <v>837</v>
      </c>
      <c r="G14" s="76"/>
      <c r="H14" s="4">
        <v>1275</v>
      </c>
      <c r="I14" s="4">
        <v>1275</v>
      </c>
    </row>
    <row r="15" spans="1:9" ht="15" x14ac:dyDescent="0.2">
      <c r="A15" s="365">
        <v>7</v>
      </c>
      <c r="B15" s="403" t="s">
        <v>576</v>
      </c>
      <c r="C15" s="406" t="s">
        <v>618</v>
      </c>
      <c r="D15" s="400">
        <v>1022001763</v>
      </c>
      <c r="E15" s="76"/>
      <c r="F15" s="401" t="s">
        <v>837</v>
      </c>
      <c r="G15" s="76"/>
      <c r="H15" s="4">
        <v>2045</v>
      </c>
      <c r="I15" s="4">
        <v>2045</v>
      </c>
    </row>
    <row r="16" spans="1:9" ht="15" x14ac:dyDescent="0.2">
      <c r="A16" s="365">
        <v>8</v>
      </c>
      <c r="B16" s="403" t="s">
        <v>622</v>
      </c>
      <c r="C16" s="406" t="s">
        <v>591</v>
      </c>
      <c r="D16" s="420">
        <v>1008024324</v>
      </c>
      <c r="E16" s="419"/>
      <c r="F16" s="401" t="s">
        <v>837</v>
      </c>
      <c r="G16" s="76"/>
      <c r="H16" s="4">
        <v>1515</v>
      </c>
      <c r="I16" s="4">
        <v>1515</v>
      </c>
    </row>
    <row r="17" spans="1:12" ht="15" x14ac:dyDescent="0.2">
      <c r="A17" s="365">
        <v>9</v>
      </c>
      <c r="B17" s="403" t="s">
        <v>580</v>
      </c>
      <c r="C17" s="406" t="s">
        <v>581</v>
      </c>
      <c r="D17" s="400">
        <v>1019029100</v>
      </c>
      <c r="E17" s="76"/>
      <c r="F17" s="401" t="s">
        <v>837</v>
      </c>
      <c r="G17" s="76"/>
      <c r="H17" s="4">
        <v>930</v>
      </c>
      <c r="I17" s="4">
        <v>930</v>
      </c>
    </row>
    <row r="18" spans="1:12" ht="15" x14ac:dyDescent="0.2">
      <c r="A18" s="365">
        <v>10</v>
      </c>
      <c r="B18" s="403" t="s">
        <v>609</v>
      </c>
      <c r="C18" s="406" t="s">
        <v>610</v>
      </c>
      <c r="D18" s="400">
        <v>1014003443</v>
      </c>
      <c r="E18" s="76"/>
      <c r="F18" s="401" t="s">
        <v>837</v>
      </c>
      <c r="G18" s="76"/>
      <c r="H18" s="4">
        <v>1405</v>
      </c>
      <c r="I18" s="4">
        <v>1405</v>
      </c>
    </row>
    <row r="19" spans="1:12" ht="15" x14ac:dyDescent="0.2">
      <c r="A19" s="365">
        <v>11</v>
      </c>
      <c r="B19" s="403" t="s">
        <v>658</v>
      </c>
      <c r="C19" s="406" t="s">
        <v>610</v>
      </c>
      <c r="D19" s="400">
        <v>55001007127</v>
      </c>
      <c r="E19" s="76"/>
      <c r="F19" s="401" t="s">
        <v>837</v>
      </c>
      <c r="G19" s="76"/>
      <c r="H19" s="4">
        <v>1900</v>
      </c>
      <c r="I19" s="4">
        <v>1900</v>
      </c>
    </row>
    <row r="20" spans="1:12" ht="15" x14ac:dyDescent="0.2">
      <c r="A20" s="365">
        <v>12</v>
      </c>
      <c r="B20" s="403" t="s">
        <v>611</v>
      </c>
      <c r="C20" s="406" t="s">
        <v>612</v>
      </c>
      <c r="D20" s="400">
        <v>1005034665</v>
      </c>
      <c r="E20" s="76"/>
      <c r="F20" s="401" t="s">
        <v>837</v>
      </c>
      <c r="G20" s="76"/>
      <c r="H20" s="4">
        <v>615</v>
      </c>
      <c r="I20" s="4">
        <v>615</v>
      </c>
      <c r="L20" s="418"/>
    </row>
    <row r="21" spans="1:12" ht="15" x14ac:dyDescent="0.2">
      <c r="A21" s="365">
        <v>13</v>
      </c>
      <c r="B21" s="403" t="s">
        <v>576</v>
      </c>
      <c r="C21" s="406" t="s">
        <v>577</v>
      </c>
      <c r="D21" s="400">
        <v>1024020468</v>
      </c>
      <c r="E21" s="76"/>
      <c r="F21" s="401" t="s">
        <v>837</v>
      </c>
      <c r="G21" s="76"/>
      <c r="H21" s="4">
        <v>1035</v>
      </c>
      <c r="I21" s="4">
        <v>1035</v>
      </c>
    </row>
    <row r="22" spans="1:12" ht="15" x14ac:dyDescent="0.2">
      <c r="A22" s="365">
        <v>15</v>
      </c>
      <c r="B22" s="403" t="s">
        <v>570</v>
      </c>
      <c r="C22" s="406" t="s">
        <v>591</v>
      </c>
      <c r="D22" s="400">
        <v>1031006153</v>
      </c>
      <c r="E22" s="76"/>
      <c r="F22" s="401" t="s">
        <v>837</v>
      </c>
      <c r="G22" s="76"/>
      <c r="H22" s="4">
        <v>465</v>
      </c>
      <c r="I22" s="4">
        <v>465</v>
      </c>
    </row>
    <row r="23" spans="1:12" ht="15" x14ac:dyDescent="0.2">
      <c r="A23" s="365">
        <v>16</v>
      </c>
      <c r="B23" s="403" t="s">
        <v>938</v>
      </c>
      <c r="C23" s="406" t="s">
        <v>585</v>
      </c>
      <c r="D23" s="400">
        <v>58001000338</v>
      </c>
      <c r="E23" s="76"/>
      <c r="F23" s="401" t="s">
        <v>837</v>
      </c>
      <c r="G23" s="76"/>
      <c r="H23" s="4">
        <v>1050</v>
      </c>
      <c r="I23" s="4">
        <v>1050</v>
      </c>
    </row>
    <row r="24" spans="1:12" ht="15" x14ac:dyDescent="0.2">
      <c r="A24" s="365">
        <v>17</v>
      </c>
      <c r="B24" s="403" t="s">
        <v>604</v>
      </c>
      <c r="C24" s="406" t="s">
        <v>603</v>
      </c>
      <c r="D24" s="400">
        <v>14001005156</v>
      </c>
      <c r="E24" s="76"/>
      <c r="F24" s="401" t="s">
        <v>837</v>
      </c>
      <c r="G24" s="76"/>
      <c r="H24" s="4">
        <v>60</v>
      </c>
      <c r="I24" s="4">
        <v>60</v>
      </c>
    </row>
    <row r="25" spans="1:12" ht="15" x14ac:dyDescent="0.2">
      <c r="A25" s="365">
        <v>18</v>
      </c>
      <c r="B25" s="403" t="s">
        <v>605</v>
      </c>
      <c r="C25" s="406" t="s">
        <v>606</v>
      </c>
      <c r="D25" s="417">
        <v>1006008165</v>
      </c>
      <c r="E25" s="76"/>
      <c r="F25" s="401" t="s">
        <v>837</v>
      </c>
      <c r="G25" s="76"/>
      <c r="H25" s="4">
        <v>855</v>
      </c>
      <c r="I25" s="4">
        <v>855</v>
      </c>
    </row>
    <row r="26" spans="1:12" ht="15" x14ac:dyDescent="0.2">
      <c r="A26" s="365">
        <v>19</v>
      </c>
      <c r="B26" s="403" t="s">
        <v>592</v>
      </c>
      <c r="C26" s="406" t="s">
        <v>591</v>
      </c>
      <c r="D26" s="400">
        <v>1010011415</v>
      </c>
      <c r="E26" s="76"/>
      <c r="F26" s="401" t="s">
        <v>837</v>
      </c>
      <c r="G26" s="76"/>
      <c r="H26" s="4">
        <v>90</v>
      </c>
      <c r="I26" s="4">
        <v>90</v>
      </c>
    </row>
    <row r="27" spans="1:12" ht="15" x14ac:dyDescent="0.2">
      <c r="A27" s="365">
        <v>20</v>
      </c>
      <c r="B27" s="403" t="s">
        <v>564</v>
      </c>
      <c r="C27" s="406" t="s">
        <v>565</v>
      </c>
      <c r="D27" s="400">
        <v>1024036647</v>
      </c>
      <c r="E27" s="76"/>
      <c r="F27" s="401" t="s">
        <v>837</v>
      </c>
      <c r="G27" s="76"/>
      <c r="H27" s="4">
        <v>255</v>
      </c>
      <c r="I27" s="4">
        <v>255</v>
      </c>
    </row>
    <row r="28" spans="1:12" ht="15" x14ac:dyDescent="0.2">
      <c r="A28" s="365">
        <v>21</v>
      </c>
      <c r="B28" s="403" t="s">
        <v>938</v>
      </c>
      <c r="C28" s="406" t="s">
        <v>767</v>
      </c>
      <c r="D28" s="406">
        <v>1019000438</v>
      </c>
      <c r="E28" s="76"/>
      <c r="F28" s="401" t="s">
        <v>837</v>
      </c>
      <c r="G28" s="76"/>
      <c r="H28" s="4">
        <v>150</v>
      </c>
      <c r="I28" s="4">
        <v>150</v>
      </c>
    </row>
    <row r="29" spans="1:12" ht="15" x14ac:dyDescent="0.2">
      <c r="A29" s="365">
        <v>22</v>
      </c>
      <c r="B29" s="403" t="s">
        <v>616</v>
      </c>
      <c r="C29" s="406" t="s">
        <v>738</v>
      </c>
      <c r="D29" s="406">
        <v>54001012356</v>
      </c>
      <c r="E29" s="76"/>
      <c r="F29" s="401" t="s">
        <v>837</v>
      </c>
      <c r="G29" s="76"/>
      <c r="H29" s="4">
        <v>285</v>
      </c>
      <c r="I29" s="4">
        <v>285</v>
      </c>
    </row>
    <row r="30" spans="1:12" ht="15" x14ac:dyDescent="0.2">
      <c r="A30" s="365">
        <v>23</v>
      </c>
      <c r="B30" s="403" t="s">
        <v>590</v>
      </c>
      <c r="C30" s="406" t="s">
        <v>591</v>
      </c>
      <c r="D30" s="400">
        <v>16001014254</v>
      </c>
      <c r="E30" s="76"/>
      <c r="F30" s="401" t="s">
        <v>837</v>
      </c>
      <c r="G30" s="76"/>
      <c r="H30" s="4">
        <v>300</v>
      </c>
      <c r="I30" s="4">
        <v>300</v>
      </c>
    </row>
    <row r="31" spans="1:12" ht="15" x14ac:dyDescent="0.2">
      <c r="A31" s="365">
        <v>24</v>
      </c>
      <c r="B31" s="403" t="s">
        <v>616</v>
      </c>
      <c r="C31" s="406" t="s">
        <v>671</v>
      </c>
      <c r="D31" s="406">
        <v>36001039998</v>
      </c>
      <c r="E31" s="76"/>
      <c r="F31" s="401" t="s">
        <v>837</v>
      </c>
      <c r="G31" s="76"/>
      <c r="H31" s="4">
        <v>560</v>
      </c>
      <c r="I31" s="4">
        <v>560</v>
      </c>
    </row>
    <row r="32" spans="1:12" ht="15" x14ac:dyDescent="0.2">
      <c r="A32" s="365">
        <v>25</v>
      </c>
      <c r="B32" s="403" t="s">
        <v>662</v>
      </c>
      <c r="C32" s="406" t="s">
        <v>939</v>
      </c>
      <c r="D32" s="400"/>
      <c r="E32" s="76"/>
      <c r="F32" s="401" t="s">
        <v>837</v>
      </c>
      <c r="G32" s="76"/>
      <c r="H32" s="4">
        <v>100</v>
      </c>
      <c r="I32" s="4">
        <v>100</v>
      </c>
    </row>
    <row r="33" spans="1:9" ht="15" x14ac:dyDescent="0.2">
      <c r="A33" s="365">
        <v>26</v>
      </c>
      <c r="B33" s="403" t="s">
        <v>653</v>
      </c>
      <c r="C33" s="406" t="s">
        <v>654</v>
      </c>
      <c r="D33" s="400">
        <v>55001023020</v>
      </c>
      <c r="E33" s="76"/>
      <c r="F33" s="401" t="s">
        <v>837</v>
      </c>
      <c r="G33" s="76"/>
      <c r="H33" s="4">
        <v>300</v>
      </c>
      <c r="I33" s="4">
        <v>300</v>
      </c>
    </row>
    <row r="34" spans="1:9" ht="15" x14ac:dyDescent="0.2">
      <c r="A34" s="365">
        <v>27</v>
      </c>
      <c r="B34" s="403" t="s">
        <v>683</v>
      </c>
      <c r="C34" s="406" t="s">
        <v>585</v>
      </c>
      <c r="D34" s="406">
        <v>61001037423</v>
      </c>
      <c r="E34" s="76"/>
      <c r="F34" s="401" t="s">
        <v>837</v>
      </c>
      <c r="G34" s="76"/>
      <c r="H34" s="4">
        <v>300</v>
      </c>
      <c r="I34" s="4">
        <v>300</v>
      </c>
    </row>
    <row r="35" spans="1:9" ht="15" x14ac:dyDescent="0.2">
      <c r="A35" s="365">
        <v>28</v>
      </c>
      <c r="B35" s="403" t="s">
        <v>611</v>
      </c>
      <c r="C35" s="406" t="s">
        <v>716</v>
      </c>
      <c r="D35" s="417">
        <v>1012001183</v>
      </c>
      <c r="E35" s="76"/>
      <c r="F35" s="401" t="s">
        <v>837</v>
      </c>
      <c r="G35" s="76"/>
      <c r="H35" s="4">
        <v>330</v>
      </c>
      <c r="I35" s="4">
        <v>330</v>
      </c>
    </row>
    <row r="36" spans="1:9" ht="15" x14ac:dyDescent="0.2">
      <c r="A36" s="365">
        <v>29</v>
      </c>
      <c r="B36" s="403" t="s">
        <v>572</v>
      </c>
      <c r="C36" s="406" t="s">
        <v>607</v>
      </c>
      <c r="D36" s="417">
        <v>1030024961</v>
      </c>
      <c r="E36" s="76"/>
      <c r="F36" s="401" t="s">
        <v>837</v>
      </c>
      <c r="G36" s="76"/>
      <c r="H36" s="4">
        <v>255</v>
      </c>
      <c r="I36" s="4">
        <v>255</v>
      </c>
    </row>
    <row r="37" spans="1:9" ht="15" x14ac:dyDescent="0.2">
      <c r="A37" s="365">
        <v>30</v>
      </c>
      <c r="B37" s="403" t="s">
        <v>604</v>
      </c>
      <c r="C37" s="406" t="s">
        <v>621</v>
      </c>
      <c r="D37" s="400">
        <v>35001088883</v>
      </c>
      <c r="E37" s="76"/>
      <c r="F37" s="401" t="s">
        <v>837</v>
      </c>
      <c r="G37" s="76"/>
      <c r="H37" s="4">
        <v>465</v>
      </c>
      <c r="I37" s="4">
        <v>465</v>
      </c>
    </row>
    <row r="38" spans="1:9" ht="15" x14ac:dyDescent="0.2">
      <c r="A38" s="365">
        <v>31</v>
      </c>
      <c r="B38" s="403" t="s">
        <v>602</v>
      </c>
      <c r="C38" s="406" t="s">
        <v>603</v>
      </c>
      <c r="D38" s="400">
        <v>14001003911</v>
      </c>
      <c r="E38" s="76"/>
      <c r="F38" s="401" t="s">
        <v>837</v>
      </c>
      <c r="G38" s="76"/>
      <c r="H38" s="4">
        <v>30</v>
      </c>
      <c r="I38" s="4">
        <v>30</v>
      </c>
    </row>
    <row r="39" spans="1:9" ht="15" x14ac:dyDescent="0.2">
      <c r="A39" s="365">
        <v>32</v>
      </c>
      <c r="B39" s="403" t="s">
        <v>669</v>
      </c>
      <c r="C39" s="406" t="s">
        <v>670</v>
      </c>
      <c r="D39" s="400">
        <v>45001005453</v>
      </c>
      <c r="E39" s="76"/>
      <c r="F39" s="401" t="s">
        <v>837</v>
      </c>
      <c r="G39" s="76"/>
      <c r="H39" s="4">
        <v>60</v>
      </c>
      <c r="I39" s="4">
        <v>60</v>
      </c>
    </row>
    <row r="40" spans="1:9" ht="15" x14ac:dyDescent="0.2">
      <c r="A40" s="365">
        <v>33</v>
      </c>
      <c r="B40" s="403" t="s">
        <v>623</v>
      </c>
      <c r="C40" s="406" t="s">
        <v>661</v>
      </c>
      <c r="D40" s="400">
        <v>8001004653</v>
      </c>
      <c r="E40" s="76"/>
      <c r="F40" s="401" t="s">
        <v>837</v>
      </c>
      <c r="G40" s="76"/>
      <c r="H40" s="4">
        <v>105</v>
      </c>
      <c r="I40" s="4">
        <v>105</v>
      </c>
    </row>
    <row r="41" spans="1:9" ht="15" x14ac:dyDescent="0.2">
      <c r="A41" s="365">
        <v>34</v>
      </c>
      <c r="B41" s="403" t="s">
        <v>616</v>
      </c>
      <c r="C41" s="406" t="s">
        <v>665</v>
      </c>
      <c r="D41" s="400">
        <v>1019045985</v>
      </c>
      <c r="E41" s="76"/>
      <c r="F41" s="401" t="s">
        <v>837</v>
      </c>
      <c r="G41" s="76"/>
      <c r="H41" s="4">
        <v>75</v>
      </c>
      <c r="I41" s="4">
        <v>75</v>
      </c>
    </row>
    <row r="42" spans="1:9" ht="15" x14ac:dyDescent="0.2">
      <c r="A42" s="365">
        <v>35</v>
      </c>
      <c r="B42" s="403" t="s">
        <v>574</v>
      </c>
      <c r="C42" s="406" t="s">
        <v>575</v>
      </c>
      <c r="D42" s="400">
        <v>1008054765</v>
      </c>
      <c r="E42" s="76"/>
      <c r="F42" s="401" t="s">
        <v>837</v>
      </c>
      <c r="G42" s="76"/>
      <c r="H42" s="4">
        <v>450</v>
      </c>
      <c r="I42" s="4">
        <v>450</v>
      </c>
    </row>
    <row r="43" spans="1:9" ht="15" x14ac:dyDescent="0.2">
      <c r="A43" s="365">
        <v>36</v>
      </c>
      <c r="B43" s="403" t="s">
        <v>623</v>
      </c>
      <c r="C43" s="406" t="s">
        <v>624</v>
      </c>
      <c r="D43" s="400">
        <v>1011007155</v>
      </c>
      <c r="E43" s="76"/>
      <c r="F43" s="401" t="s">
        <v>837</v>
      </c>
      <c r="G43" s="76"/>
      <c r="H43" s="4">
        <v>300</v>
      </c>
      <c r="I43" s="4">
        <v>300</v>
      </c>
    </row>
    <row r="44" spans="1:9" ht="15" x14ac:dyDescent="0.2">
      <c r="A44" s="365">
        <v>37</v>
      </c>
      <c r="B44" s="403" t="s">
        <v>592</v>
      </c>
      <c r="C44" s="406" t="s">
        <v>693</v>
      </c>
      <c r="D44" s="406">
        <v>47001041080</v>
      </c>
      <c r="E44" s="76"/>
      <c r="F44" s="401" t="s">
        <v>837</v>
      </c>
      <c r="G44" s="76"/>
      <c r="H44" s="4">
        <v>200</v>
      </c>
      <c r="I44" s="4">
        <v>200</v>
      </c>
    </row>
    <row r="45" spans="1:9" ht="15" x14ac:dyDescent="0.2">
      <c r="A45" s="365">
        <v>38</v>
      </c>
      <c r="B45" s="403" t="s">
        <v>940</v>
      </c>
      <c r="C45" s="406" t="s">
        <v>676</v>
      </c>
      <c r="D45" s="400">
        <v>10001032716</v>
      </c>
      <c r="E45" s="76"/>
      <c r="F45" s="401" t="s">
        <v>837</v>
      </c>
      <c r="G45" s="76"/>
      <c r="H45" s="4">
        <v>360</v>
      </c>
      <c r="I45" s="4">
        <v>360</v>
      </c>
    </row>
    <row r="46" spans="1:9" ht="15" x14ac:dyDescent="0.2">
      <c r="A46" s="365">
        <v>39</v>
      </c>
      <c r="B46" s="403" t="s">
        <v>609</v>
      </c>
      <c r="C46" s="406" t="s">
        <v>941</v>
      </c>
      <c r="D46" s="400">
        <v>1032004804</v>
      </c>
      <c r="E46" s="76"/>
      <c r="F46" s="401" t="s">
        <v>837</v>
      </c>
      <c r="G46" s="76"/>
      <c r="H46" s="4">
        <v>105</v>
      </c>
      <c r="I46" s="4">
        <v>105</v>
      </c>
    </row>
    <row r="47" spans="1:9" ht="15" x14ac:dyDescent="0.2">
      <c r="A47" s="365">
        <v>40</v>
      </c>
      <c r="B47" s="403" t="s">
        <v>605</v>
      </c>
      <c r="C47" s="406" t="s">
        <v>942</v>
      </c>
      <c r="D47" s="400">
        <v>59001004260</v>
      </c>
      <c r="E47" s="76"/>
      <c r="F47" s="401" t="s">
        <v>837</v>
      </c>
      <c r="G47" s="76"/>
      <c r="H47" s="4">
        <v>200</v>
      </c>
      <c r="I47" s="4">
        <v>200</v>
      </c>
    </row>
    <row r="48" spans="1:9" ht="15" x14ac:dyDescent="0.2">
      <c r="A48" s="365">
        <v>41</v>
      </c>
      <c r="B48" s="403" t="s">
        <v>938</v>
      </c>
      <c r="C48" s="406" t="s">
        <v>789</v>
      </c>
      <c r="D48" s="400">
        <v>60001030030</v>
      </c>
      <c r="E48" s="76"/>
      <c r="F48" s="401" t="s">
        <v>837</v>
      </c>
      <c r="G48" s="76"/>
      <c r="H48" s="4">
        <v>500</v>
      </c>
      <c r="I48" s="4">
        <v>500</v>
      </c>
    </row>
    <row r="49" spans="1:9" ht="15" x14ac:dyDescent="0.2">
      <c r="A49" s="365">
        <v>42</v>
      </c>
      <c r="B49" s="403" t="s">
        <v>763</v>
      </c>
      <c r="C49" s="406" t="s">
        <v>764</v>
      </c>
      <c r="D49" s="406">
        <v>9001006436</v>
      </c>
      <c r="E49" s="76"/>
      <c r="F49" s="401" t="s">
        <v>837</v>
      </c>
      <c r="G49" s="76"/>
      <c r="H49" s="4">
        <v>150</v>
      </c>
      <c r="I49" s="4">
        <v>150</v>
      </c>
    </row>
    <row r="50" spans="1:9" ht="15" x14ac:dyDescent="0.2">
      <c r="A50" s="365">
        <v>43</v>
      </c>
      <c r="B50" s="403" t="s">
        <v>590</v>
      </c>
      <c r="C50" s="406" t="s">
        <v>655</v>
      </c>
      <c r="D50" s="400">
        <v>61001061236</v>
      </c>
      <c r="E50" s="76"/>
      <c r="F50" s="401" t="s">
        <v>837</v>
      </c>
      <c r="G50" s="76"/>
      <c r="H50" s="4">
        <v>150</v>
      </c>
      <c r="I50" s="4">
        <v>150</v>
      </c>
    </row>
    <row r="51" spans="1:9" ht="15" x14ac:dyDescent="0.2">
      <c r="A51" s="365">
        <v>44</v>
      </c>
      <c r="B51" s="403" t="s">
        <v>736</v>
      </c>
      <c r="C51" s="406" t="s">
        <v>737</v>
      </c>
      <c r="D51" s="406">
        <v>1010011415</v>
      </c>
      <c r="E51" s="76"/>
      <c r="F51" s="401" t="s">
        <v>837</v>
      </c>
      <c r="G51" s="76"/>
      <c r="H51" s="4">
        <v>45</v>
      </c>
      <c r="I51" s="4">
        <v>45</v>
      </c>
    </row>
    <row r="52" spans="1:9" ht="15" x14ac:dyDescent="0.2">
      <c r="A52" s="365">
        <v>45</v>
      </c>
      <c r="B52" s="403" t="s">
        <v>593</v>
      </c>
      <c r="C52" s="406" t="s">
        <v>594</v>
      </c>
      <c r="D52" s="400">
        <v>1027019748</v>
      </c>
      <c r="E52" s="76"/>
      <c r="F52" s="401" t="s">
        <v>837</v>
      </c>
      <c r="G52" s="76"/>
      <c r="H52" s="4">
        <v>45</v>
      </c>
      <c r="I52" s="4">
        <v>45</v>
      </c>
    </row>
    <row r="53" spans="1:9" ht="15" x14ac:dyDescent="0.2">
      <c r="A53" s="365">
        <v>46</v>
      </c>
      <c r="B53" s="403" t="s">
        <v>742</v>
      </c>
      <c r="C53" s="406" t="s">
        <v>743</v>
      </c>
      <c r="D53" s="406">
        <v>56001015080</v>
      </c>
      <c r="E53" s="76"/>
      <c r="F53" s="401" t="s">
        <v>837</v>
      </c>
      <c r="G53" s="76"/>
      <c r="H53" s="4">
        <v>150</v>
      </c>
      <c r="I53" s="4">
        <v>150</v>
      </c>
    </row>
    <row r="54" spans="1:9" ht="15" x14ac:dyDescent="0.2">
      <c r="A54" s="365">
        <v>47</v>
      </c>
      <c r="B54" s="403" t="s">
        <v>586</v>
      </c>
      <c r="C54" s="406" t="s">
        <v>587</v>
      </c>
      <c r="D54" s="417">
        <v>1027060639</v>
      </c>
      <c r="E54" s="76"/>
      <c r="F54" s="401" t="s">
        <v>837</v>
      </c>
      <c r="G54" s="76"/>
      <c r="H54" s="4">
        <v>60</v>
      </c>
      <c r="I54" s="4">
        <v>60</v>
      </c>
    </row>
    <row r="55" spans="1:9" ht="15" x14ac:dyDescent="0.2">
      <c r="A55" s="365">
        <v>48</v>
      </c>
      <c r="B55" s="403" t="s">
        <v>608</v>
      </c>
      <c r="C55" s="406" t="s">
        <v>565</v>
      </c>
      <c r="D55" s="400">
        <v>12001069159</v>
      </c>
      <c r="E55" s="76"/>
      <c r="F55" s="401" t="s">
        <v>837</v>
      </c>
      <c r="G55" s="76"/>
      <c r="H55" s="4">
        <v>105</v>
      </c>
      <c r="I55" s="4">
        <v>105</v>
      </c>
    </row>
    <row r="56" spans="1:9" ht="15" x14ac:dyDescent="0.2">
      <c r="A56" s="365">
        <v>49</v>
      </c>
      <c r="B56" s="403" t="s">
        <v>697</v>
      </c>
      <c r="C56" s="406" t="s">
        <v>698</v>
      </c>
      <c r="D56" s="400">
        <v>42001012349</v>
      </c>
      <c r="E56" s="76"/>
      <c r="F56" s="401" t="s">
        <v>837</v>
      </c>
      <c r="G56" s="76"/>
      <c r="H56" s="4">
        <v>105</v>
      </c>
      <c r="I56" s="4">
        <v>105</v>
      </c>
    </row>
    <row r="57" spans="1:9" ht="15" x14ac:dyDescent="0.2">
      <c r="A57" s="365">
        <v>50</v>
      </c>
      <c r="B57" s="403" t="s">
        <v>667</v>
      </c>
      <c r="C57" s="406" t="s">
        <v>668</v>
      </c>
      <c r="D57" s="400">
        <v>20001061258</v>
      </c>
      <c r="E57" s="76"/>
      <c r="F57" s="401" t="s">
        <v>837</v>
      </c>
      <c r="G57" s="76"/>
      <c r="H57" s="4">
        <v>200</v>
      </c>
      <c r="I57" s="4">
        <v>200</v>
      </c>
    </row>
    <row r="58" spans="1:9" ht="15" x14ac:dyDescent="0.2">
      <c r="A58" s="365">
        <v>51</v>
      </c>
      <c r="B58" s="403" t="s">
        <v>592</v>
      </c>
      <c r="C58" s="406" t="s">
        <v>591</v>
      </c>
      <c r="D58" s="400">
        <v>1010011415</v>
      </c>
      <c r="E58" s="76"/>
      <c r="F58" s="76" t="s">
        <v>943</v>
      </c>
      <c r="G58" s="76"/>
      <c r="H58" s="4">
        <v>71480</v>
      </c>
      <c r="I58" s="4">
        <v>71480</v>
      </c>
    </row>
    <row r="59" spans="1:9" ht="15" x14ac:dyDescent="0.2">
      <c r="A59" s="365">
        <v>52</v>
      </c>
      <c r="B59" s="403" t="s">
        <v>576</v>
      </c>
      <c r="C59" s="406" t="s">
        <v>618</v>
      </c>
      <c r="D59" s="400">
        <v>1022001763</v>
      </c>
      <c r="E59" s="76"/>
      <c r="F59" s="76" t="s">
        <v>961</v>
      </c>
      <c r="G59" s="76"/>
      <c r="H59" s="4">
        <v>2000</v>
      </c>
      <c r="I59" s="4">
        <v>2000</v>
      </c>
    </row>
    <row r="60" spans="1:9" ht="15" x14ac:dyDescent="0.2">
      <c r="A60" s="365">
        <v>53</v>
      </c>
      <c r="B60" s="403"/>
      <c r="C60" s="76"/>
      <c r="D60" s="76"/>
      <c r="E60" s="76"/>
      <c r="F60" s="76"/>
      <c r="G60" s="76"/>
      <c r="H60" s="4"/>
      <c r="I60" s="4"/>
    </row>
    <row r="61" spans="1:9" ht="15" x14ac:dyDescent="0.2">
      <c r="A61" s="365">
        <v>54</v>
      </c>
      <c r="B61" s="403"/>
      <c r="C61" s="76"/>
      <c r="D61" s="76"/>
      <c r="E61" s="76"/>
      <c r="F61" s="76"/>
      <c r="G61" s="76"/>
      <c r="H61" s="4"/>
      <c r="I61" s="4"/>
    </row>
    <row r="62" spans="1:9" ht="15" x14ac:dyDescent="0.3">
      <c r="A62" s="365"/>
      <c r="B62" s="404"/>
      <c r="C62" s="88"/>
      <c r="D62" s="88"/>
      <c r="E62" s="88"/>
      <c r="F62" s="88"/>
      <c r="G62" s="88" t="s">
        <v>336</v>
      </c>
      <c r="H62" s="75">
        <f>SUM(H9:H59)</f>
        <v>104810</v>
      </c>
      <c r="I62" s="75">
        <f>SUM(I9:I59)</f>
        <v>104810</v>
      </c>
    </row>
    <row r="63" spans="1:9" ht="15" x14ac:dyDescent="0.3">
      <c r="A63" s="219"/>
      <c r="B63" s="405"/>
      <c r="C63" s="219"/>
      <c r="D63" s="219"/>
      <c r="E63" s="219"/>
      <c r="F63" s="219"/>
      <c r="G63" s="174"/>
      <c r="H63" s="174"/>
      <c r="I63" s="179"/>
    </row>
    <row r="64" spans="1:9" ht="15" x14ac:dyDescent="0.3">
      <c r="A64" s="220" t="s">
        <v>347</v>
      </c>
      <c r="B64" s="219"/>
      <c r="C64" s="219"/>
      <c r="D64" s="219"/>
      <c r="E64" s="219"/>
      <c r="F64" s="219"/>
      <c r="G64" s="174"/>
      <c r="H64" s="174"/>
      <c r="I64" s="179"/>
    </row>
    <row r="65" spans="1:9" ht="15" x14ac:dyDescent="0.3">
      <c r="A65" s="220" t="s">
        <v>350</v>
      </c>
      <c r="B65" s="219"/>
      <c r="C65" s="219"/>
      <c r="D65" s="219"/>
      <c r="E65" s="219"/>
      <c r="F65" s="219"/>
      <c r="G65" s="174"/>
      <c r="H65" s="174"/>
      <c r="I65" s="179"/>
    </row>
    <row r="66" spans="1:9" ht="15" x14ac:dyDescent="0.3">
      <c r="A66" s="220"/>
      <c r="B66" s="174"/>
      <c r="C66" s="174"/>
      <c r="D66" s="174"/>
      <c r="E66" s="174"/>
      <c r="F66" s="174"/>
      <c r="G66" s="174"/>
      <c r="H66" s="174"/>
      <c r="I66" s="179"/>
    </row>
    <row r="67" spans="1:9" ht="15" x14ac:dyDescent="0.3">
      <c r="A67" s="220"/>
      <c r="B67" s="174"/>
      <c r="C67" s="174"/>
      <c r="D67" s="174"/>
      <c r="E67" s="174"/>
      <c r="G67" s="174"/>
      <c r="H67" s="174"/>
      <c r="I67" s="179"/>
    </row>
    <row r="68" spans="1:9" x14ac:dyDescent="0.2">
      <c r="A68" s="216"/>
      <c r="B68" s="216"/>
      <c r="C68" s="216"/>
      <c r="D68" s="216"/>
      <c r="E68" s="216"/>
      <c r="F68" s="216"/>
      <c r="G68" s="216"/>
      <c r="H68" s="216"/>
      <c r="I68" s="179"/>
    </row>
    <row r="69" spans="1:9" ht="15" x14ac:dyDescent="0.3">
      <c r="A69" s="180" t="s">
        <v>106</v>
      </c>
      <c r="B69" s="174"/>
      <c r="C69" s="174"/>
      <c r="D69" s="174"/>
      <c r="E69" s="174"/>
      <c r="F69" s="174"/>
      <c r="G69" s="174"/>
      <c r="H69" s="174"/>
      <c r="I69" s="179"/>
    </row>
    <row r="70" spans="1:9" ht="15" x14ac:dyDescent="0.3">
      <c r="A70" s="174"/>
      <c r="B70" s="174"/>
      <c r="C70" s="174"/>
      <c r="D70" s="174"/>
      <c r="E70" s="174"/>
      <c r="F70" s="174"/>
      <c r="G70" s="174"/>
      <c r="H70" s="174"/>
      <c r="I70" s="179"/>
    </row>
    <row r="71" spans="1:9" ht="15" x14ac:dyDescent="0.3">
      <c r="A71" s="174"/>
      <c r="B71" s="174"/>
      <c r="C71" s="174"/>
      <c r="D71" s="174"/>
      <c r="E71" s="174"/>
      <c r="F71" s="174"/>
      <c r="G71" s="174"/>
      <c r="H71" s="181"/>
      <c r="I71" s="179"/>
    </row>
    <row r="72" spans="1:9" ht="15" x14ac:dyDescent="0.3">
      <c r="A72" s="180"/>
      <c r="B72" s="180" t="s">
        <v>268</v>
      </c>
      <c r="C72" s="180"/>
      <c r="D72" s="180"/>
      <c r="E72" s="180"/>
      <c r="F72" s="180"/>
      <c r="G72" s="174"/>
      <c r="H72" s="181"/>
      <c r="I72" s="179"/>
    </row>
    <row r="73" spans="1:9" ht="15" x14ac:dyDescent="0.3">
      <c r="A73" s="174"/>
      <c r="B73" s="174" t="s">
        <v>267</v>
      </c>
      <c r="C73" s="174"/>
      <c r="D73" s="174"/>
      <c r="E73" s="174"/>
      <c r="F73" s="174"/>
      <c r="G73" s="174"/>
      <c r="H73" s="181"/>
      <c r="I73" s="179"/>
    </row>
    <row r="74" spans="1:9" x14ac:dyDescent="0.2">
      <c r="A74" s="182"/>
      <c r="B74" s="182" t="s">
        <v>138</v>
      </c>
      <c r="C74" s="182"/>
      <c r="D74" s="182"/>
      <c r="E74" s="182"/>
      <c r="F74" s="182"/>
      <c r="G74" s="175"/>
      <c r="H74" s="175"/>
      <c r="I74" s="175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view="pageBreakPreview" topLeftCell="B5" zoomScale="80" zoomScaleSheetLayoutView="80" workbookViewId="0">
      <selection activeCell="O35" sqref="O35"/>
    </sheetView>
  </sheetViews>
  <sheetFormatPr defaultRowHeight="12.75" x14ac:dyDescent="0.2"/>
  <cols>
    <col min="1" max="1" width="5.42578125" style="175" customWidth="1"/>
    <col min="2" max="2" width="15.42578125" style="175" customWidth="1"/>
    <col min="3" max="3" width="21.140625" style="175" customWidth="1"/>
    <col min="4" max="4" width="18" style="175" customWidth="1"/>
    <col min="5" max="5" width="22.5703125" style="175" customWidth="1"/>
    <col min="6" max="6" width="21.28515625" style="175" customWidth="1"/>
    <col min="7" max="7" width="15.140625" style="175" customWidth="1"/>
    <col min="8" max="8" width="15.5703125" style="175" customWidth="1"/>
    <col min="9" max="9" width="13.42578125" style="175" customWidth="1"/>
    <col min="10" max="10" width="0" style="175" hidden="1" customWidth="1"/>
    <col min="11" max="16384" width="9.140625" style="175"/>
  </cols>
  <sheetData>
    <row r="1" spans="1:10" ht="15" x14ac:dyDescent="0.3">
      <c r="A1" s="65" t="s">
        <v>462</v>
      </c>
      <c r="B1" s="65"/>
      <c r="C1" s="68"/>
      <c r="D1" s="68"/>
      <c r="E1" s="68"/>
      <c r="F1" s="68"/>
      <c r="G1" s="471" t="s">
        <v>108</v>
      </c>
      <c r="H1" s="471"/>
    </row>
    <row r="2" spans="1:10" ht="15" x14ac:dyDescent="0.3">
      <c r="A2" s="67" t="s">
        <v>139</v>
      </c>
      <c r="B2" s="65"/>
      <c r="C2" s="68"/>
      <c r="D2" s="68"/>
      <c r="E2" s="68"/>
      <c r="F2" s="68"/>
      <c r="G2" s="469" t="s">
        <v>549</v>
      </c>
      <c r="H2" s="469"/>
    </row>
    <row r="3" spans="1:10" ht="15" x14ac:dyDescent="0.3">
      <c r="A3" s="67"/>
      <c r="B3" s="67"/>
      <c r="C3" s="67"/>
      <c r="D3" s="67"/>
      <c r="E3" s="67"/>
      <c r="F3" s="67"/>
      <c r="G3" s="209"/>
      <c r="H3" s="209"/>
    </row>
    <row r="4" spans="1:10" ht="15" x14ac:dyDescent="0.3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7"/>
      <c r="H4" s="67"/>
    </row>
    <row r="5" spans="1:10" ht="15" x14ac:dyDescent="0.3">
      <c r="A5" s="71">
        <f>'ფორმა N1'!D4</f>
        <v>0</v>
      </c>
      <c r="B5" s="71"/>
      <c r="C5" s="71"/>
      <c r="D5" s="71" t="s">
        <v>547</v>
      </c>
      <c r="E5" s="71"/>
      <c r="F5" s="71"/>
      <c r="G5" s="72"/>
      <c r="H5" s="72"/>
    </row>
    <row r="6" spans="1:10" ht="15" x14ac:dyDescent="0.3">
      <c r="A6" s="68"/>
      <c r="B6" s="68"/>
      <c r="C6" s="68"/>
      <c r="D6" s="68"/>
      <c r="E6" s="68"/>
      <c r="F6" s="68"/>
      <c r="G6" s="67"/>
      <c r="H6" s="67"/>
    </row>
    <row r="7" spans="1:10" ht="15" x14ac:dyDescent="0.2">
      <c r="A7" s="208"/>
      <c r="B7" s="208"/>
      <c r="C7" s="208"/>
      <c r="D7" s="211"/>
      <c r="E7" s="208"/>
      <c r="F7" s="208"/>
      <c r="G7" s="69"/>
      <c r="H7" s="69"/>
    </row>
    <row r="8" spans="1:10" ht="30" x14ac:dyDescent="0.2">
      <c r="A8" s="79" t="s">
        <v>63</v>
      </c>
      <c r="B8" s="79" t="s">
        <v>337</v>
      </c>
      <c r="C8" s="79" t="s">
        <v>338</v>
      </c>
      <c r="D8" s="79" t="s">
        <v>224</v>
      </c>
      <c r="E8" s="79" t="s">
        <v>346</v>
      </c>
      <c r="F8" s="79" t="s">
        <v>339</v>
      </c>
      <c r="G8" s="70" t="s">
        <v>10</v>
      </c>
      <c r="H8" s="70" t="s">
        <v>9</v>
      </c>
      <c r="J8" s="221" t="s">
        <v>345</v>
      </c>
    </row>
    <row r="9" spans="1:10" ht="15" x14ac:dyDescent="0.2">
      <c r="A9" s="87">
        <v>1</v>
      </c>
      <c r="B9" s="76" t="s">
        <v>856</v>
      </c>
      <c r="C9" s="76" t="s">
        <v>857</v>
      </c>
      <c r="D9" s="417">
        <v>57001014441</v>
      </c>
      <c r="E9" s="401" t="s">
        <v>878</v>
      </c>
      <c r="F9" s="87"/>
      <c r="G9" s="4">
        <v>375</v>
      </c>
      <c r="H9" s="4">
        <v>300</v>
      </c>
      <c r="J9" s="221" t="s">
        <v>0</v>
      </c>
    </row>
    <row r="10" spans="1:10" ht="15" x14ac:dyDescent="0.2">
      <c r="A10" s="87">
        <v>2</v>
      </c>
      <c r="B10" s="76" t="s">
        <v>598</v>
      </c>
      <c r="C10" s="76" t="s">
        <v>858</v>
      </c>
      <c r="D10" s="400">
        <v>20901073056</v>
      </c>
      <c r="E10" s="401" t="s">
        <v>837</v>
      </c>
      <c r="F10" s="87"/>
      <c r="G10" s="4">
        <f t="shared" ref="G10:G35" si="0">H10/80*100</f>
        <v>875</v>
      </c>
      <c r="H10" s="4">
        <v>700</v>
      </c>
    </row>
    <row r="11" spans="1:10" ht="23.25" customHeight="1" x14ac:dyDescent="0.2">
      <c r="A11" s="76">
        <v>3</v>
      </c>
      <c r="B11" s="76" t="s">
        <v>859</v>
      </c>
      <c r="C11" s="76" t="s">
        <v>624</v>
      </c>
      <c r="D11" s="400">
        <v>40001016867</v>
      </c>
      <c r="E11" s="401" t="s">
        <v>837</v>
      </c>
      <c r="F11" s="76"/>
      <c r="G11" s="4">
        <f t="shared" si="0"/>
        <v>750</v>
      </c>
      <c r="H11" s="4">
        <v>600</v>
      </c>
    </row>
    <row r="12" spans="1:10" ht="18.75" customHeight="1" x14ac:dyDescent="0.2">
      <c r="A12" s="76">
        <v>4</v>
      </c>
      <c r="B12" s="76" t="s">
        <v>860</v>
      </c>
      <c r="C12" s="76" t="s">
        <v>861</v>
      </c>
      <c r="D12" s="400">
        <v>101703328</v>
      </c>
      <c r="E12" s="401" t="s">
        <v>837</v>
      </c>
      <c r="F12" s="76"/>
      <c r="G12" s="4">
        <f t="shared" si="0"/>
        <v>4025</v>
      </c>
      <c r="H12" s="4">
        <v>3220</v>
      </c>
    </row>
    <row r="13" spans="1:10" ht="15" x14ac:dyDescent="0.2">
      <c r="A13" s="76">
        <v>54</v>
      </c>
      <c r="B13" s="76" t="s">
        <v>674</v>
      </c>
      <c r="C13" s="76" t="s">
        <v>862</v>
      </c>
      <c r="D13" s="400">
        <v>21001006430</v>
      </c>
      <c r="E13" s="401" t="s">
        <v>837</v>
      </c>
      <c r="F13" s="76"/>
      <c r="G13" s="4">
        <f t="shared" si="0"/>
        <v>625</v>
      </c>
      <c r="H13" s="4">
        <v>500</v>
      </c>
    </row>
    <row r="14" spans="1:10" ht="15" x14ac:dyDescent="0.2">
      <c r="A14" s="76">
        <v>6</v>
      </c>
      <c r="B14" s="76" t="s">
        <v>560</v>
      </c>
      <c r="C14" s="76" t="s">
        <v>863</v>
      </c>
      <c r="D14" s="400">
        <v>33001019936</v>
      </c>
      <c r="E14" s="401" t="s">
        <v>837</v>
      </c>
      <c r="F14" s="76"/>
      <c r="G14" s="4">
        <f t="shared" si="0"/>
        <v>375</v>
      </c>
      <c r="H14" s="4">
        <v>300</v>
      </c>
    </row>
    <row r="15" spans="1:10" ht="15" x14ac:dyDescent="0.2">
      <c r="A15" s="76">
        <v>7</v>
      </c>
      <c r="B15" s="76" t="s">
        <v>864</v>
      </c>
      <c r="C15" s="76" t="s">
        <v>865</v>
      </c>
      <c r="D15" s="400">
        <v>58001003180</v>
      </c>
      <c r="E15" s="401" t="s">
        <v>837</v>
      </c>
      <c r="F15" s="76"/>
      <c r="G15" s="4">
        <f t="shared" si="0"/>
        <v>500</v>
      </c>
      <c r="H15" s="4">
        <v>400</v>
      </c>
    </row>
    <row r="16" spans="1:10" ht="15" x14ac:dyDescent="0.2">
      <c r="A16" s="76">
        <v>8</v>
      </c>
      <c r="B16" s="76" t="s">
        <v>674</v>
      </c>
      <c r="C16" s="76" t="s">
        <v>866</v>
      </c>
      <c r="D16" s="400">
        <v>18001008568</v>
      </c>
      <c r="E16" s="401" t="s">
        <v>837</v>
      </c>
      <c r="F16" s="76"/>
      <c r="G16" s="4">
        <f t="shared" si="0"/>
        <v>1000</v>
      </c>
      <c r="H16" s="4">
        <v>800</v>
      </c>
    </row>
    <row r="17" spans="1:8" ht="15" x14ac:dyDescent="0.2">
      <c r="A17" s="76">
        <v>9</v>
      </c>
      <c r="B17" s="76" t="s">
        <v>867</v>
      </c>
      <c r="C17" s="76" t="s">
        <v>857</v>
      </c>
      <c r="D17" s="400">
        <v>41001004835</v>
      </c>
      <c r="E17" s="401" t="s">
        <v>837</v>
      </c>
      <c r="F17" s="76"/>
      <c r="G17" s="4">
        <f t="shared" si="0"/>
        <v>250</v>
      </c>
      <c r="H17" s="4">
        <v>200</v>
      </c>
    </row>
    <row r="18" spans="1:8" ht="15" x14ac:dyDescent="0.2">
      <c r="A18" s="76">
        <v>10</v>
      </c>
      <c r="B18" s="76" t="s">
        <v>868</v>
      </c>
      <c r="C18" s="76" t="s">
        <v>869</v>
      </c>
      <c r="D18" s="400">
        <v>17001003015</v>
      </c>
      <c r="E18" s="401" t="s">
        <v>837</v>
      </c>
      <c r="F18" s="76"/>
      <c r="G18" s="4">
        <f t="shared" si="0"/>
        <v>750</v>
      </c>
      <c r="H18" s="4">
        <v>600</v>
      </c>
    </row>
    <row r="19" spans="1:8" ht="18" customHeight="1" x14ac:dyDescent="0.2">
      <c r="A19" s="76">
        <v>11</v>
      </c>
      <c r="B19" s="76" t="s">
        <v>870</v>
      </c>
      <c r="C19" s="76" t="s">
        <v>871</v>
      </c>
      <c r="D19" s="400">
        <v>24001044043</v>
      </c>
      <c r="E19" s="401" t="s">
        <v>837</v>
      </c>
      <c r="F19" s="76"/>
      <c r="G19" s="4">
        <f t="shared" si="0"/>
        <v>750</v>
      </c>
      <c r="H19" s="4">
        <v>600</v>
      </c>
    </row>
    <row r="20" spans="1:8" ht="15" x14ac:dyDescent="0.2">
      <c r="A20" s="76">
        <v>12</v>
      </c>
      <c r="B20" s="76" t="s">
        <v>872</v>
      </c>
      <c r="C20" s="76" t="s">
        <v>873</v>
      </c>
      <c r="D20" s="400">
        <v>1002021360</v>
      </c>
      <c r="E20" s="401" t="s">
        <v>837</v>
      </c>
      <c r="F20" s="76"/>
      <c r="G20" s="4">
        <f t="shared" si="0"/>
        <v>750</v>
      </c>
      <c r="H20" s="4">
        <v>600</v>
      </c>
    </row>
    <row r="21" spans="1:8" ht="15" x14ac:dyDescent="0.2">
      <c r="A21" s="76">
        <v>13</v>
      </c>
      <c r="B21" s="76" t="s">
        <v>874</v>
      </c>
      <c r="C21" s="76" t="s">
        <v>875</v>
      </c>
      <c r="D21" s="400">
        <v>9001013029</v>
      </c>
      <c r="E21" s="401" t="s">
        <v>837</v>
      </c>
      <c r="F21" s="76"/>
      <c r="G21" s="4">
        <f t="shared" si="0"/>
        <v>750</v>
      </c>
      <c r="H21" s="4">
        <v>600</v>
      </c>
    </row>
    <row r="22" spans="1:8" ht="15" x14ac:dyDescent="0.2">
      <c r="A22" s="76">
        <v>14</v>
      </c>
      <c r="B22" s="76" t="s">
        <v>672</v>
      </c>
      <c r="C22" s="76" t="s">
        <v>876</v>
      </c>
      <c r="D22" s="400">
        <v>10190335294</v>
      </c>
      <c r="E22" s="401" t="s">
        <v>837</v>
      </c>
      <c r="F22" s="76"/>
      <c r="G22" s="4">
        <f t="shared" si="0"/>
        <v>375</v>
      </c>
      <c r="H22" s="4">
        <v>300</v>
      </c>
    </row>
    <row r="23" spans="1:8" ht="18.75" customHeight="1" x14ac:dyDescent="0.2">
      <c r="A23" s="76">
        <v>15</v>
      </c>
      <c r="B23" s="76" t="s">
        <v>598</v>
      </c>
      <c r="C23" s="76" t="s">
        <v>877</v>
      </c>
      <c r="D23" s="400">
        <v>1020004097</v>
      </c>
      <c r="E23" s="401" t="s">
        <v>837</v>
      </c>
      <c r="F23" s="76"/>
      <c r="G23" s="4">
        <f t="shared" si="0"/>
        <v>1375</v>
      </c>
      <c r="H23" s="4">
        <v>1100</v>
      </c>
    </row>
    <row r="24" spans="1:8" ht="15" x14ac:dyDescent="0.2">
      <c r="A24" s="76">
        <v>16</v>
      </c>
      <c r="B24" s="76" t="s">
        <v>623</v>
      </c>
      <c r="C24" s="76" t="s">
        <v>688</v>
      </c>
      <c r="D24" s="400">
        <v>500100097</v>
      </c>
      <c r="E24" s="401" t="s">
        <v>837</v>
      </c>
      <c r="F24" s="76"/>
      <c r="G24" s="4">
        <f t="shared" si="0"/>
        <v>750</v>
      </c>
      <c r="H24" s="4">
        <v>600</v>
      </c>
    </row>
    <row r="25" spans="1:8" ht="15" x14ac:dyDescent="0.2">
      <c r="A25" s="76">
        <v>17</v>
      </c>
      <c r="B25" s="76" t="s">
        <v>619</v>
      </c>
      <c r="C25" s="76" t="s">
        <v>879</v>
      </c>
      <c r="D25" s="400">
        <v>56001020260</v>
      </c>
      <c r="E25" s="401" t="s">
        <v>837</v>
      </c>
      <c r="F25" s="76"/>
      <c r="G25" s="4">
        <f t="shared" si="0"/>
        <v>750</v>
      </c>
      <c r="H25" s="4">
        <v>600</v>
      </c>
    </row>
    <row r="26" spans="1:8" ht="15" x14ac:dyDescent="0.2">
      <c r="A26" s="76">
        <v>18</v>
      </c>
      <c r="B26" s="76" t="s">
        <v>880</v>
      </c>
      <c r="C26" s="76" t="s">
        <v>881</v>
      </c>
      <c r="D26" s="400">
        <v>39001024421</v>
      </c>
      <c r="E26" s="401" t="s">
        <v>837</v>
      </c>
      <c r="F26" s="76"/>
      <c r="G26" s="4">
        <f t="shared" si="0"/>
        <v>187.5</v>
      </c>
      <c r="H26" s="4">
        <v>150</v>
      </c>
    </row>
    <row r="27" spans="1:8" ht="20.25" customHeight="1" x14ac:dyDescent="0.2">
      <c r="A27" s="76">
        <v>19</v>
      </c>
      <c r="B27" s="76" t="s">
        <v>882</v>
      </c>
      <c r="C27" s="76" t="s">
        <v>883</v>
      </c>
      <c r="D27" s="400">
        <v>38001040779</v>
      </c>
      <c r="E27" s="401" t="s">
        <v>837</v>
      </c>
      <c r="F27" s="76"/>
      <c r="G27" s="4">
        <f t="shared" si="0"/>
        <v>875</v>
      </c>
      <c r="H27" s="4">
        <v>700</v>
      </c>
    </row>
    <row r="28" spans="1:8" ht="15" x14ac:dyDescent="0.2">
      <c r="A28" s="76">
        <v>20</v>
      </c>
      <c r="B28" s="76" t="s">
        <v>884</v>
      </c>
      <c r="C28" s="76" t="s">
        <v>885</v>
      </c>
      <c r="D28" s="400">
        <v>42001025632</v>
      </c>
      <c r="E28" s="401" t="s">
        <v>837</v>
      </c>
      <c r="F28" s="76"/>
      <c r="G28" s="4">
        <f t="shared" si="0"/>
        <v>1250</v>
      </c>
      <c r="H28" s="4">
        <v>1000</v>
      </c>
    </row>
    <row r="29" spans="1:8" ht="15" x14ac:dyDescent="0.2">
      <c r="A29" s="76">
        <v>21</v>
      </c>
      <c r="B29" s="76" t="s">
        <v>886</v>
      </c>
      <c r="C29" s="76" t="s">
        <v>887</v>
      </c>
      <c r="D29" s="400">
        <v>53001049272</v>
      </c>
      <c r="E29" s="401" t="s">
        <v>837</v>
      </c>
      <c r="F29" s="76"/>
      <c r="G29" s="4">
        <f t="shared" si="0"/>
        <v>1000</v>
      </c>
      <c r="H29" s="4">
        <v>800</v>
      </c>
    </row>
    <row r="30" spans="1:8" ht="15" x14ac:dyDescent="0.2">
      <c r="A30" s="76">
        <v>22</v>
      </c>
      <c r="B30" s="76" t="s">
        <v>749</v>
      </c>
      <c r="C30" s="76" t="s">
        <v>888</v>
      </c>
      <c r="D30" s="400">
        <v>16001003970</v>
      </c>
      <c r="E30" s="401" t="s">
        <v>837</v>
      </c>
      <c r="F30" s="76"/>
      <c r="G30" s="4">
        <f t="shared" si="0"/>
        <v>1000</v>
      </c>
      <c r="H30" s="4">
        <v>800</v>
      </c>
    </row>
    <row r="31" spans="1:8" ht="15" x14ac:dyDescent="0.2">
      <c r="A31" s="76">
        <v>23</v>
      </c>
      <c r="B31" s="76" t="s">
        <v>592</v>
      </c>
      <c r="C31" s="76" t="s">
        <v>889</v>
      </c>
      <c r="D31" s="400">
        <v>1008050009</v>
      </c>
      <c r="E31" s="401" t="s">
        <v>837</v>
      </c>
      <c r="F31" s="76"/>
      <c r="G31" s="4">
        <f t="shared" si="0"/>
        <v>1000</v>
      </c>
      <c r="H31" s="4">
        <v>800</v>
      </c>
    </row>
    <row r="32" spans="1:8" ht="15" x14ac:dyDescent="0.2">
      <c r="A32" s="76">
        <v>24</v>
      </c>
      <c r="B32" s="76" t="s">
        <v>609</v>
      </c>
      <c r="C32" s="76" t="s">
        <v>890</v>
      </c>
      <c r="D32" s="400">
        <v>31001009472</v>
      </c>
      <c r="E32" s="401" t="s">
        <v>837</v>
      </c>
      <c r="F32" s="76"/>
      <c r="G32" s="4">
        <f t="shared" si="0"/>
        <v>750</v>
      </c>
      <c r="H32" s="4">
        <v>600</v>
      </c>
    </row>
    <row r="33" spans="1:9" ht="15" x14ac:dyDescent="0.2">
      <c r="A33" s="76">
        <v>25</v>
      </c>
      <c r="B33" s="76" t="s">
        <v>864</v>
      </c>
      <c r="C33" s="76" t="s">
        <v>891</v>
      </c>
      <c r="D33" s="400">
        <v>400100938</v>
      </c>
      <c r="E33" s="401" t="s">
        <v>837</v>
      </c>
      <c r="F33" s="76"/>
      <c r="G33" s="4">
        <f t="shared" si="0"/>
        <v>250</v>
      </c>
      <c r="H33" s="4">
        <v>200</v>
      </c>
    </row>
    <row r="34" spans="1:9" ht="19.5" customHeight="1" x14ac:dyDescent="0.2">
      <c r="A34" s="76">
        <v>26</v>
      </c>
      <c r="B34" s="76" t="s">
        <v>662</v>
      </c>
      <c r="C34" s="76" t="s">
        <v>892</v>
      </c>
      <c r="D34" s="400">
        <v>59201132977</v>
      </c>
      <c r="E34" s="401" t="s">
        <v>837</v>
      </c>
      <c r="F34" s="76"/>
      <c r="G34" s="4">
        <f t="shared" si="0"/>
        <v>1875</v>
      </c>
      <c r="H34" s="4">
        <v>1500</v>
      </c>
    </row>
    <row r="35" spans="1:9" ht="15" x14ac:dyDescent="0.2">
      <c r="A35" s="76">
        <v>27</v>
      </c>
      <c r="B35" s="76" t="s">
        <v>694</v>
      </c>
      <c r="C35" s="76" t="s">
        <v>696</v>
      </c>
      <c r="D35" s="400">
        <v>19001069375</v>
      </c>
      <c r="E35" s="401" t="s">
        <v>837</v>
      </c>
      <c r="F35" s="76"/>
      <c r="G35" s="4">
        <f t="shared" si="0"/>
        <v>250</v>
      </c>
      <c r="H35" s="4">
        <v>200</v>
      </c>
    </row>
    <row r="36" spans="1:9" ht="24" customHeight="1" x14ac:dyDescent="0.2">
      <c r="A36" s="76">
        <v>28</v>
      </c>
      <c r="B36" s="76"/>
      <c r="C36" s="76"/>
      <c r="D36" s="417"/>
      <c r="E36" s="401"/>
      <c r="F36" s="76"/>
      <c r="G36" s="4"/>
      <c r="H36" s="4"/>
    </row>
    <row r="37" spans="1:9" ht="19.5" customHeight="1" x14ac:dyDescent="0.2">
      <c r="A37" s="76">
        <v>29</v>
      </c>
      <c r="B37" s="76"/>
      <c r="C37" s="76"/>
      <c r="D37" s="401"/>
      <c r="E37" s="401"/>
      <c r="F37" s="76"/>
      <c r="G37" s="4"/>
      <c r="H37" s="4"/>
    </row>
    <row r="38" spans="1:9" ht="15" x14ac:dyDescent="0.2">
      <c r="A38" s="76">
        <v>30</v>
      </c>
      <c r="B38" s="76"/>
      <c r="C38" s="76"/>
      <c r="D38" s="401"/>
      <c r="E38" s="401"/>
      <c r="F38" s="76"/>
      <c r="G38" s="4"/>
      <c r="H38" s="4"/>
    </row>
    <row r="39" spans="1:9" ht="15" x14ac:dyDescent="0.2">
      <c r="A39" s="76">
        <v>31</v>
      </c>
      <c r="B39" s="76"/>
      <c r="C39" s="76"/>
      <c r="D39" s="401"/>
      <c r="E39" s="401"/>
      <c r="F39" s="76"/>
      <c r="G39" s="4"/>
      <c r="H39" s="4"/>
    </row>
    <row r="40" spans="1:9" ht="15" x14ac:dyDescent="0.2">
      <c r="A40" s="76">
        <v>32</v>
      </c>
      <c r="B40" s="76"/>
      <c r="C40" s="76"/>
      <c r="D40" s="401"/>
      <c r="E40" s="401"/>
      <c r="F40" s="76"/>
      <c r="G40" s="4"/>
      <c r="H40" s="4"/>
    </row>
    <row r="41" spans="1:9" ht="15" x14ac:dyDescent="0.2">
      <c r="A41" s="76"/>
      <c r="B41" s="76"/>
      <c r="C41" s="76"/>
      <c r="D41" s="401"/>
      <c r="E41" s="76"/>
      <c r="F41" s="76"/>
      <c r="G41" s="4"/>
      <c r="H41" s="4"/>
    </row>
    <row r="42" spans="1:9" ht="15" x14ac:dyDescent="0.2">
      <c r="A42" s="76"/>
      <c r="B42" s="76"/>
      <c r="C42" s="76"/>
      <c r="D42" s="401"/>
      <c r="E42" s="76"/>
      <c r="F42" s="76"/>
      <c r="G42" s="4"/>
      <c r="H42" s="4"/>
    </row>
    <row r="43" spans="1:9" ht="15" x14ac:dyDescent="0.2">
      <c r="A43" s="76"/>
      <c r="B43" s="76"/>
      <c r="C43" s="76"/>
      <c r="D43" s="401"/>
      <c r="E43" s="76"/>
      <c r="F43" s="76"/>
      <c r="G43" s="4"/>
      <c r="H43" s="4"/>
    </row>
    <row r="44" spans="1:9" ht="15" x14ac:dyDescent="0.3">
      <c r="A44" s="76"/>
      <c r="B44" s="76"/>
      <c r="C44" s="88"/>
      <c r="D44" s="88"/>
      <c r="E44" s="88"/>
      <c r="F44" s="88" t="s">
        <v>344</v>
      </c>
      <c r="G44" s="75">
        <v>23463</v>
      </c>
      <c r="H44" s="75">
        <v>18770</v>
      </c>
    </row>
    <row r="45" spans="1:9" ht="15" x14ac:dyDescent="0.3">
      <c r="A45" s="219"/>
      <c r="B45" s="76"/>
      <c r="C45" s="219"/>
      <c r="D45" s="219"/>
      <c r="E45" s="219"/>
      <c r="F45" s="219"/>
      <c r="G45" s="219"/>
      <c r="H45" s="174"/>
      <c r="I45" s="174"/>
    </row>
    <row r="46" spans="1:9" ht="15" x14ac:dyDescent="0.3">
      <c r="A46" s="220" t="s">
        <v>398</v>
      </c>
      <c r="B46" s="76"/>
      <c r="C46" s="219"/>
      <c r="D46" s="219"/>
      <c r="E46" s="219"/>
      <c r="F46" s="219"/>
      <c r="G46" s="219"/>
      <c r="H46" s="174"/>
      <c r="I46" s="174"/>
    </row>
    <row r="47" spans="1:9" ht="15" x14ac:dyDescent="0.3">
      <c r="A47" s="220" t="s">
        <v>343</v>
      </c>
      <c r="B47" s="76"/>
      <c r="C47" s="219"/>
      <c r="D47" s="219"/>
      <c r="E47" s="219"/>
      <c r="F47" s="219"/>
      <c r="G47" s="219"/>
      <c r="H47" s="174"/>
      <c r="I47" s="174"/>
    </row>
    <row r="48" spans="1:9" ht="15" x14ac:dyDescent="0.3">
      <c r="A48" s="220"/>
      <c r="B48" s="76"/>
      <c r="C48" s="174"/>
      <c r="D48" s="174"/>
      <c r="E48" s="174"/>
      <c r="F48" s="174"/>
      <c r="G48" s="174"/>
      <c r="H48" s="174"/>
      <c r="I48" s="174"/>
    </row>
    <row r="49" spans="1:9" ht="15" x14ac:dyDescent="0.3">
      <c r="A49" s="220"/>
      <c r="B49" s="220"/>
      <c r="C49" s="174"/>
      <c r="D49" s="174"/>
      <c r="E49" s="174"/>
      <c r="F49" s="174"/>
      <c r="G49" s="174"/>
      <c r="H49" s="174"/>
      <c r="I49" s="174"/>
    </row>
    <row r="50" spans="1:9" x14ac:dyDescent="0.2">
      <c r="A50" s="216"/>
      <c r="B50" s="216"/>
      <c r="C50" s="216"/>
      <c r="D50" s="216"/>
      <c r="E50" s="216"/>
      <c r="F50" s="216"/>
      <c r="G50" s="216"/>
      <c r="H50" s="216"/>
      <c r="I50" s="216"/>
    </row>
    <row r="51" spans="1:9" ht="15" x14ac:dyDescent="0.3">
      <c r="A51" s="180" t="s">
        <v>106</v>
      </c>
      <c r="B51" s="180"/>
      <c r="C51" s="174"/>
      <c r="D51" s="174"/>
      <c r="E51" s="174"/>
      <c r="F51" s="174"/>
      <c r="G51" s="174"/>
      <c r="H51" s="174"/>
      <c r="I51" s="174"/>
    </row>
    <row r="52" spans="1:9" ht="15" x14ac:dyDescent="0.3">
      <c r="A52" s="174"/>
      <c r="B52" s="174"/>
      <c r="C52" s="174"/>
      <c r="D52" s="174"/>
      <c r="E52" s="174"/>
      <c r="F52" s="174"/>
      <c r="G52" s="174"/>
      <c r="H52" s="174"/>
      <c r="I52" s="174"/>
    </row>
    <row r="53" spans="1:9" ht="15" x14ac:dyDescent="0.3">
      <c r="A53" s="174"/>
      <c r="B53" s="174"/>
      <c r="C53" s="174"/>
      <c r="D53" s="174"/>
      <c r="E53" s="174"/>
      <c r="F53" s="174"/>
      <c r="G53" s="174"/>
      <c r="H53" s="174"/>
      <c r="I53" s="181"/>
    </row>
    <row r="54" spans="1:9" ht="15" x14ac:dyDescent="0.3">
      <c r="A54" s="180"/>
      <c r="B54" s="180"/>
      <c r="C54" s="180" t="s">
        <v>431</v>
      </c>
      <c r="D54" s="180"/>
      <c r="E54" s="219"/>
      <c r="F54" s="180"/>
      <c r="G54" s="180"/>
      <c r="H54" s="174"/>
      <c r="I54" s="181"/>
    </row>
    <row r="55" spans="1:9" ht="15" x14ac:dyDescent="0.3">
      <c r="A55" s="174"/>
      <c r="B55" s="174"/>
      <c r="C55" s="174" t="s">
        <v>267</v>
      </c>
      <c r="D55" s="174"/>
      <c r="E55" s="174"/>
      <c r="F55" s="174"/>
      <c r="G55" s="174"/>
      <c r="H55" s="174"/>
      <c r="I55" s="181"/>
    </row>
    <row r="56" spans="1:9" x14ac:dyDescent="0.2">
      <c r="A56" s="182"/>
      <c r="B56" s="182"/>
      <c r="C56" s="182" t="s">
        <v>138</v>
      </c>
      <c r="D56" s="182"/>
      <c r="E56" s="182"/>
      <c r="F56" s="182"/>
      <c r="G56" s="182"/>
    </row>
  </sheetData>
  <mergeCells count="2">
    <mergeCell ref="G1:H1"/>
    <mergeCell ref="G2:H2"/>
  </mergeCells>
  <printOptions gridLines="1"/>
  <pageMargins left="0.25" right="0.25" top="0.75" bottom="0.75" header="0.3" footer="0.3"/>
  <pageSetup scale="77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A2" sqref="A2:D2"/>
    </sheetView>
  </sheetViews>
  <sheetFormatPr defaultRowHeight="12.75" x14ac:dyDescent="0.2"/>
  <cols>
    <col min="1" max="1" width="5.42578125" style="175" customWidth="1"/>
    <col min="2" max="2" width="27.5703125" style="175" customWidth="1"/>
    <col min="3" max="3" width="19.28515625" style="175" customWidth="1"/>
    <col min="4" max="4" width="16.85546875" style="175" customWidth="1"/>
    <col min="5" max="5" width="13.140625" style="175" customWidth="1"/>
    <col min="6" max="6" width="17" style="175" customWidth="1"/>
    <col min="7" max="7" width="13.7109375" style="175" customWidth="1"/>
    <col min="8" max="8" width="19.42578125" style="175" bestFit="1" customWidth="1"/>
    <col min="9" max="9" width="18.5703125" style="175" bestFit="1" customWidth="1"/>
    <col min="10" max="10" width="16.7109375" style="175" customWidth="1"/>
    <col min="11" max="11" width="17.7109375" style="175" customWidth="1"/>
    <col min="12" max="12" width="12.85546875" style="175" customWidth="1"/>
    <col min="13" max="16384" width="9.140625" style="175"/>
  </cols>
  <sheetData>
    <row r="2" spans="1:12" ht="15" x14ac:dyDescent="0.3">
      <c r="A2" s="476" t="s">
        <v>506</v>
      </c>
      <c r="B2" s="476"/>
      <c r="C2" s="476"/>
      <c r="D2" s="476"/>
      <c r="E2" s="372"/>
      <c r="F2" s="68"/>
      <c r="G2" s="68"/>
      <c r="H2" s="68"/>
      <c r="I2" s="68"/>
      <c r="J2" s="373"/>
      <c r="K2" s="374"/>
      <c r="L2" s="374" t="s">
        <v>108</v>
      </c>
    </row>
    <row r="3" spans="1:12" ht="15" x14ac:dyDescent="0.3">
      <c r="A3" s="67" t="s">
        <v>139</v>
      </c>
      <c r="B3" s="65"/>
      <c r="C3" s="68"/>
      <c r="D3" s="68"/>
      <c r="E3" s="68"/>
      <c r="F3" s="68"/>
      <c r="G3" s="68"/>
      <c r="H3" s="68"/>
      <c r="I3" s="68"/>
      <c r="J3" s="373"/>
      <c r="K3" s="469"/>
      <c r="L3" s="469"/>
    </row>
    <row r="4" spans="1:12" ht="15" x14ac:dyDescent="0.3">
      <c r="A4" s="67"/>
      <c r="B4" s="67"/>
      <c r="C4" s="65"/>
      <c r="D4" s="65"/>
      <c r="E4" s="65"/>
      <c r="F4" s="65"/>
      <c r="G4" s="65"/>
      <c r="H4" s="65"/>
      <c r="I4" s="65"/>
      <c r="J4" s="373"/>
      <c r="K4" s="373"/>
      <c r="L4" s="373"/>
    </row>
    <row r="5" spans="1:12" ht="15" x14ac:dyDescent="0.3">
      <c r="A5" s="68" t="s">
        <v>271</v>
      </c>
      <c r="B5" s="68"/>
      <c r="C5" s="68"/>
      <c r="D5" s="68"/>
      <c r="E5" s="68"/>
      <c r="F5" s="68"/>
      <c r="G5" s="68"/>
      <c r="H5" s="68"/>
      <c r="I5" s="68"/>
      <c r="J5" s="67"/>
      <c r="K5" s="67"/>
      <c r="L5" s="67"/>
    </row>
    <row r="6" spans="1:12" ht="15" x14ac:dyDescent="0.3">
      <c r="A6" s="71">
        <f>'ფორმა N1'!D4</f>
        <v>0</v>
      </c>
      <c r="B6" s="71"/>
      <c r="C6" s="71"/>
      <c r="D6" s="71"/>
      <c r="E6" s="71"/>
      <c r="F6" s="71"/>
      <c r="G6" s="71"/>
      <c r="H6" s="71"/>
      <c r="I6" s="71"/>
      <c r="J6" s="72"/>
      <c r="K6" s="72"/>
    </row>
    <row r="7" spans="1:12" ht="15" x14ac:dyDescent="0.3">
      <c r="A7" s="68"/>
      <c r="B7" s="68"/>
      <c r="C7" s="68"/>
      <c r="D7" s="68"/>
      <c r="E7" s="68"/>
      <c r="F7" s="68"/>
      <c r="G7" s="68"/>
      <c r="H7" s="68"/>
      <c r="I7" s="68"/>
      <c r="J7" s="67"/>
      <c r="K7" s="67"/>
      <c r="L7" s="67"/>
    </row>
    <row r="8" spans="1:12" ht="15" x14ac:dyDescent="0.2">
      <c r="A8" s="370"/>
      <c r="B8" s="370"/>
      <c r="C8" s="370"/>
      <c r="D8" s="370"/>
      <c r="E8" s="370"/>
      <c r="F8" s="370"/>
      <c r="G8" s="370"/>
      <c r="H8" s="370"/>
      <c r="I8" s="370"/>
      <c r="J8" s="69"/>
      <c r="K8" s="69"/>
      <c r="L8" s="69"/>
    </row>
    <row r="9" spans="1:12" ht="45" x14ac:dyDescent="0.2">
      <c r="A9" s="79" t="s">
        <v>63</v>
      </c>
      <c r="B9" s="79" t="s">
        <v>477</v>
      </c>
      <c r="C9" s="79" t="s">
        <v>478</v>
      </c>
      <c r="D9" s="79" t="s">
        <v>479</v>
      </c>
      <c r="E9" s="79" t="s">
        <v>480</v>
      </c>
      <c r="F9" s="79" t="s">
        <v>481</v>
      </c>
      <c r="G9" s="79" t="s">
        <v>482</v>
      </c>
      <c r="H9" s="79" t="s">
        <v>483</v>
      </c>
      <c r="I9" s="79" t="s">
        <v>484</v>
      </c>
      <c r="J9" s="79" t="s">
        <v>485</v>
      </c>
      <c r="K9" s="79" t="s">
        <v>486</v>
      </c>
      <c r="L9" s="79" t="s">
        <v>315</v>
      </c>
    </row>
    <row r="10" spans="1:12" ht="15" x14ac:dyDescent="0.2">
      <c r="A10" s="87">
        <v>1</v>
      </c>
      <c r="B10" s="356"/>
      <c r="C10" s="87"/>
      <c r="D10" s="87"/>
      <c r="E10" s="87"/>
      <c r="F10" s="87"/>
      <c r="G10" s="87"/>
      <c r="H10" s="87"/>
      <c r="I10" s="87"/>
      <c r="J10" s="4"/>
      <c r="K10" s="4"/>
      <c r="L10" s="87"/>
    </row>
    <row r="11" spans="1:12" ht="15" x14ac:dyDescent="0.2">
      <c r="A11" s="87">
        <v>2</v>
      </c>
      <c r="B11" s="356"/>
      <c r="C11" s="87"/>
      <c r="D11" s="87"/>
      <c r="E11" s="87"/>
      <c r="F11" s="87"/>
      <c r="G11" s="87"/>
      <c r="H11" s="87"/>
      <c r="I11" s="87"/>
      <c r="J11" s="4"/>
      <c r="K11" s="4"/>
      <c r="L11" s="87"/>
    </row>
    <row r="12" spans="1:12" ht="15" x14ac:dyDescent="0.2">
      <c r="A12" s="87">
        <v>3</v>
      </c>
      <c r="B12" s="356"/>
      <c r="C12" s="76"/>
      <c r="D12" s="76"/>
      <c r="E12" s="76"/>
      <c r="F12" s="76"/>
      <c r="G12" s="76"/>
      <c r="H12" s="76"/>
      <c r="I12" s="76"/>
      <c r="J12" s="4"/>
      <c r="K12" s="4"/>
      <c r="L12" s="76"/>
    </row>
    <row r="13" spans="1:12" ht="15" x14ac:dyDescent="0.2">
      <c r="A13" s="87">
        <v>4</v>
      </c>
      <c r="B13" s="356"/>
      <c r="C13" s="76"/>
      <c r="D13" s="76"/>
      <c r="E13" s="76"/>
      <c r="F13" s="76"/>
      <c r="G13" s="76"/>
      <c r="H13" s="76"/>
      <c r="I13" s="76"/>
      <c r="J13" s="4"/>
      <c r="K13" s="4"/>
      <c r="L13" s="76"/>
    </row>
    <row r="14" spans="1:12" ht="15" x14ac:dyDescent="0.2">
      <c r="A14" s="87">
        <v>5</v>
      </c>
      <c r="B14" s="356"/>
      <c r="C14" s="76"/>
      <c r="D14" s="76"/>
      <c r="E14" s="76"/>
      <c r="F14" s="76"/>
      <c r="G14" s="76"/>
      <c r="H14" s="76"/>
      <c r="I14" s="76"/>
      <c r="J14" s="4"/>
      <c r="K14" s="4"/>
      <c r="L14" s="76"/>
    </row>
    <row r="15" spans="1:12" ht="15" x14ac:dyDescent="0.2">
      <c r="A15" s="87">
        <v>6</v>
      </c>
      <c r="B15" s="356"/>
      <c r="C15" s="76"/>
      <c r="D15" s="76"/>
      <c r="E15" s="76"/>
      <c r="F15" s="76"/>
      <c r="G15" s="76"/>
      <c r="H15" s="76"/>
      <c r="I15" s="76"/>
      <c r="J15" s="4"/>
      <c r="K15" s="4"/>
      <c r="L15" s="76"/>
    </row>
    <row r="16" spans="1:12" ht="15" x14ac:dyDescent="0.2">
      <c r="A16" s="87">
        <v>7</v>
      </c>
      <c r="B16" s="356"/>
      <c r="C16" s="76"/>
      <c r="D16" s="76"/>
      <c r="E16" s="76"/>
      <c r="F16" s="76"/>
      <c r="G16" s="76"/>
      <c r="H16" s="76"/>
      <c r="I16" s="76"/>
      <c r="J16" s="4"/>
      <c r="K16" s="4"/>
      <c r="L16" s="76"/>
    </row>
    <row r="17" spans="1:12" ht="15" x14ac:dyDescent="0.2">
      <c r="A17" s="87">
        <v>8</v>
      </c>
      <c r="B17" s="356"/>
      <c r="C17" s="76"/>
      <c r="D17" s="76"/>
      <c r="E17" s="76"/>
      <c r="F17" s="76"/>
      <c r="G17" s="76"/>
      <c r="H17" s="76"/>
      <c r="I17" s="76"/>
      <c r="J17" s="4"/>
      <c r="K17" s="4"/>
      <c r="L17" s="76"/>
    </row>
    <row r="18" spans="1:12" ht="15" x14ac:dyDescent="0.2">
      <c r="A18" s="87">
        <v>9</v>
      </c>
      <c r="B18" s="356"/>
      <c r="C18" s="76"/>
      <c r="D18" s="76"/>
      <c r="E18" s="76"/>
      <c r="F18" s="76"/>
      <c r="G18" s="76"/>
      <c r="H18" s="76"/>
      <c r="I18" s="76"/>
      <c r="J18" s="4"/>
      <c r="K18" s="4"/>
      <c r="L18" s="76"/>
    </row>
    <row r="19" spans="1:12" ht="15" x14ac:dyDescent="0.2">
      <c r="A19" s="87">
        <v>10</v>
      </c>
      <c r="B19" s="356"/>
      <c r="C19" s="76"/>
      <c r="D19" s="76"/>
      <c r="E19" s="76"/>
      <c r="F19" s="76"/>
      <c r="G19" s="76"/>
      <c r="H19" s="76"/>
      <c r="I19" s="76"/>
      <c r="J19" s="4"/>
      <c r="K19" s="4"/>
      <c r="L19" s="76"/>
    </row>
    <row r="20" spans="1:12" ht="15" x14ac:dyDescent="0.2">
      <c r="A20" s="87">
        <v>11</v>
      </c>
      <c r="B20" s="356"/>
      <c r="C20" s="76"/>
      <c r="D20" s="76"/>
      <c r="E20" s="76"/>
      <c r="F20" s="76"/>
      <c r="G20" s="76"/>
      <c r="H20" s="76"/>
      <c r="I20" s="76"/>
      <c r="J20" s="4"/>
      <c r="K20" s="4"/>
      <c r="L20" s="76"/>
    </row>
    <row r="21" spans="1:12" ht="15" x14ac:dyDescent="0.2">
      <c r="A21" s="87">
        <v>12</v>
      </c>
      <c r="B21" s="356"/>
      <c r="C21" s="76"/>
      <c r="D21" s="76"/>
      <c r="E21" s="76"/>
      <c r="F21" s="76"/>
      <c r="G21" s="76"/>
      <c r="H21" s="76"/>
      <c r="I21" s="76"/>
      <c r="J21" s="4"/>
      <c r="K21" s="4"/>
      <c r="L21" s="76"/>
    </row>
    <row r="22" spans="1:12" ht="15" x14ac:dyDescent="0.2">
      <c r="A22" s="87">
        <v>13</v>
      </c>
      <c r="B22" s="356"/>
      <c r="C22" s="76"/>
      <c r="D22" s="76"/>
      <c r="E22" s="76"/>
      <c r="F22" s="76"/>
      <c r="G22" s="76"/>
      <c r="H22" s="76"/>
      <c r="I22" s="76"/>
      <c r="J22" s="4"/>
      <c r="K22" s="4"/>
      <c r="L22" s="76"/>
    </row>
    <row r="23" spans="1:12" ht="15" x14ac:dyDescent="0.2">
      <c r="A23" s="87">
        <v>14</v>
      </c>
      <c r="B23" s="356"/>
      <c r="C23" s="76"/>
      <c r="D23" s="76"/>
      <c r="E23" s="76"/>
      <c r="F23" s="76"/>
      <c r="G23" s="76"/>
      <c r="H23" s="76"/>
      <c r="I23" s="76"/>
      <c r="J23" s="4"/>
      <c r="K23" s="4"/>
      <c r="L23" s="76"/>
    </row>
    <row r="24" spans="1:12" ht="15" x14ac:dyDescent="0.2">
      <c r="A24" s="87">
        <v>15</v>
      </c>
      <c r="B24" s="356"/>
      <c r="C24" s="76"/>
      <c r="D24" s="76"/>
      <c r="E24" s="76"/>
      <c r="F24" s="76"/>
      <c r="G24" s="76"/>
      <c r="H24" s="76"/>
      <c r="I24" s="76"/>
      <c r="J24" s="4"/>
      <c r="K24" s="4"/>
      <c r="L24" s="76"/>
    </row>
    <row r="25" spans="1:12" ht="15" x14ac:dyDescent="0.2">
      <c r="A25" s="87">
        <v>16</v>
      </c>
      <c r="B25" s="356"/>
      <c r="C25" s="76"/>
      <c r="D25" s="76"/>
      <c r="E25" s="76"/>
      <c r="F25" s="76"/>
      <c r="G25" s="76"/>
      <c r="H25" s="76"/>
      <c r="I25" s="76"/>
      <c r="J25" s="4"/>
      <c r="K25" s="4"/>
      <c r="L25" s="76"/>
    </row>
    <row r="26" spans="1:12" ht="15" x14ac:dyDescent="0.2">
      <c r="A26" s="87">
        <v>17</v>
      </c>
      <c r="B26" s="356"/>
      <c r="C26" s="76"/>
      <c r="D26" s="76"/>
      <c r="E26" s="76"/>
      <c r="F26" s="76"/>
      <c r="G26" s="76"/>
      <c r="H26" s="76"/>
      <c r="I26" s="76"/>
      <c r="J26" s="4"/>
      <c r="K26" s="4"/>
      <c r="L26" s="76"/>
    </row>
    <row r="27" spans="1:12" ht="15" x14ac:dyDescent="0.2">
      <c r="A27" s="87">
        <v>18</v>
      </c>
      <c r="B27" s="356"/>
      <c r="C27" s="76"/>
      <c r="D27" s="76"/>
      <c r="E27" s="76"/>
      <c r="F27" s="76"/>
      <c r="G27" s="76"/>
      <c r="H27" s="76"/>
      <c r="I27" s="76"/>
      <c r="J27" s="4"/>
      <c r="K27" s="4"/>
      <c r="L27" s="76"/>
    </row>
    <row r="28" spans="1:12" ht="15" x14ac:dyDescent="0.2">
      <c r="A28" s="87">
        <v>19</v>
      </c>
      <c r="B28" s="356"/>
      <c r="C28" s="76"/>
      <c r="D28" s="76"/>
      <c r="E28" s="76"/>
      <c r="F28" s="76"/>
      <c r="G28" s="76"/>
      <c r="H28" s="76"/>
      <c r="I28" s="76"/>
      <c r="J28" s="4"/>
      <c r="K28" s="4"/>
      <c r="L28" s="76"/>
    </row>
    <row r="29" spans="1:12" ht="15" x14ac:dyDescent="0.2">
      <c r="A29" s="87">
        <v>20</v>
      </c>
      <c r="B29" s="356"/>
      <c r="C29" s="76"/>
      <c r="D29" s="76"/>
      <c r="E29" s="76"/>
      <c r="F29" s="76"/>
      <c r="G29" s="76"/>
      <c r="H29" s="76"/>
      <c r="I29" s="76"/>
      <c r="J29" s="4"/>
      <c r="K29" s="4"/>
      <c r="L29" s="76"/>
    </row>
    <row r="30" spans="1:12" ht="15" x14ac:dyDescent="0.2">
      <c r="A30" s="87">
        <v>21</v>
      </c>
      <c r="B30" s="356"/>
      <c r="C30" s="76"/>
      <c r="D30" s="76"/>
      <c r="E30" s="76"/>
      <c r="F30" s="76"/>
      <c r="G30" s="76"/>
      <c r="H30" s="76"/>
      <c r="I30" s="76"/>
      <c r="J30" s="4"/>
      <c r="K30" s="4"/>
      <c r="L30" s="76"/>
    </row>
    <row r="31" spans="1:12" ht="15" x14ac:dyDescent="0.2">
      <c r="A31" s="87">
        <v>22</v>
      </c>
      <c r="B31" s="356"/>
      <c r="C31" s="76"/>
      <c r="D31" s="76"/>
      <c r="E31" s="76"/>
      <c r="F31" s="76"/>
      <c r="G31" s="76"/>
      <c r="H31" s="76"/>
      <c r="I31" s="76"/>
      <c r="J31" s="4"/>
      <c r="K31" s="4"/>
      <c r="L31" s="76"/>
    </row>
    <row r="32" spans="1:12" ht="15" x14ac:dyDescent="0.2">
      <c r="A32" s="87">
        <v>23</v>
      </c>
      <c r="B32" s="356"/>
      <c r="C32" s="76"/>
      <c r="D32" s="76"/>
      <c r="E32" s="76"/>
      <c r="F32" s="76"/>
      <c r="G32" s="76"/>
      <c r="H32" s="76"/>
      <c r="I32" s="76"/>
      <c r="J32" s="4"/>
      <c r="K32" s="4"/>
      <c r="L32" s="76"/>
    </row>
    <row r="33" spans="1:12" ht="15" x14ac:dyDescent="0.2">
      <c r="A33" s="87">
        <v>24</v>
      </c>
      <c r="B33" s="356"/>
      <c r="C33" s="76"/>
      <c r="D33" s="76"/>
      <c r="E33" s="76"/>
      <c r="F33" s="76"/>
      <c r="G33" s="76"/>
      <c r="H33" s="76"/>
      <c r="I33" s="76"/>
      <c r="J33" s="4"/>
      <c r="K33" s="4"/>
      <c r="L33" s="76"/>
    </row>
    <row r="34" spans="1:12" ht="15" x14ac:dyDescent="0.2">
      <c r="A34" s="76" t="s">
        <v>273</v>
      </c>
      <c r="B34" s="356"/>
      <c r="C34" s="76"/>
      <c r="D34" s="76"/>
      <c r="E34" s="76"/>
      <c r="F34" s="76"/>
      <c r="G34" s="76"/>
      <c r="H34" s="76"/>
      <c r="I34" s="76"/>
      <c r="J34" s="4"/>
      <c r="K34" s="4"/>
      <c r="L34" s="76"/>
    </row>
    <row r="35" spans="1:12" ht="15" x14ac:dyDescent="0.3">
      <c r="A35" s="76"/>
      <c r="B35" s="356"/>
      <c r="C35" s="88"/>
      <c r="D35" s="88"/>
      <c r="E35" s="88"/>
      <c r="F35" s="88"/>
      <c r="G35" s="76"/>
      <c r="H35" s="76"/>
      <c r="I35" s="76"/>
      <c r="J35" s="76" t="s">
        <v>487</v>
      </c>
      <c r="K35" s="75">
        <f>SUM(K10:K34)</f>
        <v>0</v>
      </c>
      <c r="L35" s="76"/>
    </row>
    <row r="36" spans="1:12" ht="15" x14ac:dyDescent="0.3">
      <c r="A36" s="219"/>
      <c r="B36" s="219"/>
      <c r="C36" s="219"/>
      <c r="D36" s="219"/>
      <c r="E36" s="219"/>
      <c r="F36" s="219"/>
      <c r="G36" s="219"/>
      <c r="H36" s="219"/>
      <c r="I36" s="219"/>
      <c r="J36" s="219"/>
      <c r="K36" s="174"/>
    </row>
    <row r="37" spans="1:12" ht="15" x14ac:dyDescent="0.3">
      <c r="A37" s="220" t="s">
        <v>488</v>
      </c>
      <c r="B37" s="220"/>
      <c r="C37" s="219"/>
      <c r="D37" s="219"/>
      <c r="E37" s="219"/>
      <c r="F37" s="219"/>
      <c r="G37" s="219"/>
      <c r="H37" s="219"/>
      <c r="I37" s="219"/>
      <c r="J37" s="219"/>
      <c r="K37" s="174"/>
    </row>
    <row r="38" spans="1:12" ht="15" x14ac:dyDescent="0.3">
      <c r="A38" s="220" t="s">
        <v>489</v>
      </c>
      <c r="B38" s="220"/>
      <c r="C38" s="219"/>
      <c r="D38" s="219"/>
      <c r="E38" s="219"/>
      <c r="F38" s="219"/>
      <c r="G38" s="219"/>
      <c r="H38" s="219"/>
      <c r="I38" s="219"/>
      <c r="J38" s="219"/>
      <c r="K38" s="174"/>
    </row>
    <row r="39" spans="1:12" ht="15" x14ac:dyDescent="0.3">
      <c r="A39" s="206" t="s">
        <v>490</v>
      </c>
      <c r="B39" s="220"/>
      <c r="C39" s="174"/>
      <c r="D39" s="174"/>
      <c r="E39" s="174"/>
      <c r="F39" s="174"/>
      <c r="G39" s="174"/>
      <c r="H39" s="174"/>
      <c r="I39" s="174"/>
      <c r="J39" s="174"/>
      <c r="K39" s="174"/>
    </row>
    <row r="40" spans="1:12" ht="15" x14ac:dyDescent="0.3">
      <c r="A40" s="206" t="s">
        <v>507</v>
      </c>
      <c r="B40" s="220"/>
      <c r="C40" s="174"/>
      <c r="D40" s="174"/>
      <c r="E40" s="174"/>
      <c r="F40" s="174"/>
      <c r="G40" s="174"/>
      <c r="H40" s="174"/>
      <c r="I40" s="174"/>
      <c r="J40" s="174"/>
      <c r="K40" s="174"/>
    </row>
    <row r="41" spans="1:12" ht="15.75" customHeight="1" x14ac:dyDescent="0.2">
      <c r="A41" s="481" t="s">
        <v>508</v>
      </c>
      <c r="B41" s="481"/>
      <c r="C41" s="481"/>
      <c r="D41" s="481"/>
      <c r="E41" s="481"/>
      <c r="F41" s="481"/>
      <c r="G41" s="481"/>
      <c r="H41" s="481"/>
      <c r="I41" s="481"/>
      <c r="J41" s="481"/>
      <c r="K41" s="481"/>
    </row>
    <row r="42" spans="1:12" ht="15.75" customHeight="1" x14ac:dyDescent="0.2">
      <c r="A42" s="481"/>
      <c r="B42" s="481"/>
      <c r="C42" s="481"/>
      <c r="D42" s="481"/>
      <c r="E42" s="481"/>
      <c r="F42" s="481"/>
      <c r="G42" s="481"/>
      <c r="H42" s="481"/>
      <c r="I42" s="481"/>
      <c r="J42" s="481"/>
      <c r="K42" s="481"/>
    </row>
    <row r="43" spans="1:12" x14ac:dyDescent="0.2">
      <c r="A43" s="216"/>
      <c r="B43" s="216"/>
      <c r="C43" s="216"/>
      <c r="D43" s="216"/>
      <c r="E43" s="216"/>
      <c r="F43" s="216"/>
      <c r="G43" s="216"/>
      <c r="H43" s="216"/>
      <c r="I43" s="216"/>
      <c r="J43" s="216"/>
      <c r="K43" s="216"/>
    </row>
    <row r="44" spans="1:12" ht="15" x14ac:dyDescent="0.3">
      <c r="A44" s="477" t="s">
        <v>106</v>
      </c>
      <c r="B44" s="477"/>
      <c r="C44" s="357"/>
      <c r="D44" s="358"/>
      <c r="E44" s="358"/>
      <c r="F44" s="357"/>
      <c r="G44" s="357"/>
      <c r="H44" s="357"/>
      <c r="I44" s="357"/>
      <c r="J44" s="357"/>
      <c r="K44" s="174"/>
    </row>
    <row r="45" spans="1:12" ht="15" x14ac:dyDescent="0.3">
      <c r="A45" s="357"/>
      <c r="B45" s="358"/>
      <c r="C45" s="357"/>
      <c r="D45" s="358"/>
      <c r="E45" s="358"/>
      <c r="F45" s="357"/>
      <c r="G45" s="357"/>
      <c r="H45" s="357"/>
      <c r="I45" s="357"/>
      <c r="J45" s="359"/>
      <c r="K45" s="174"/>
    </row>
    <row r="46" spans="1:12" ht="15" customHeight="1" x14ac:dyDescent="0.3">
      <c r="A46" s="357"/>
      <c r="B46" s="358"/>
      <c r="C46" s="478" t="s">
        <v>265</v>
      </c>
      <c r="D46" s="478"/>
      <c r="E46" s="371"/>
      <c r="F46" s="361"/>
      <c r="G46" s="479" t="s">
        <v>492</v>
      </c>
      <c r="H46" s="479"/>
      <c r="I46" s="479"/>
      <c r="J46" s="362"/>
      <c r="K46" s="174"/>
    </row>
    <row r="47" spans="1:12" ht="15" x14ac:dyDescent="0.3">
      <c r="A47" s="357"/>
      <c r="B47" s="358"/>
      <c r="C47" s="357"/>
      <c r="D47" s="358"/>
      <c r="E47" s="358"/>
      <c r="F47" s="357"/>
      <c r="G47" s="480"/>
      <c r="H47" s="480"/>
      <c r="I47" s="480"/>
      <c r="J47" s="362"/>
      <c r="K47" s="174"/>
    </row>
    <row r="48" spans="1:12" ht="15" x14ac:dyDescent="0.3">
      <c r="A48" s="357"/>
      <c r="B48" s="358"/>
      <c r="C48" s="475" t="s">
        <v>138</v>
      </c>
      <c r="D48" s="475"/>
      <c r="E48" s="371"/>
      <c r="F48" s="361"/>
      <c r="G48" s="357"/>
      <c r="H48" s="357"/>
      <c r="I48" s="357"/>
      <c r="J48" s="357"/>
      <c r="K48" s="174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26</vt:i4>
      </vt:variant>
    </vt:vector>
  </HeadingPairs>
  <TitlesOfParts>
    <vt:vector size="5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Лист2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2017-01-31T13:07:27Z</cp:lastPrinted>
  <dcterms:created xsi:type="dcterms:W3CDTF">2011-12-27T13:20:18Z</dcterms:created>
  <dcterms:modified xsi:type="dcterms:W3CDTF">2017-02-03T11:23:46Z</dcterms:modified>
</cp:coreProperties>
</file>