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<sst xmlns="http://schemas.openxmlformats.org/spreadsheetml/2006/main" count="1094" uniqueCount="529">
  <si>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</si>
  <si>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</si>
  <si>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</si>
  <si>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</si>
  <si>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</si>
  <si>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</si>
  <si>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</si>
  <si>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</si>
  <si>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</si>
  <si>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</si>
  <si>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</si>
  <si>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</si>
  <si>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</si>
  <si>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</si>
  <si>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</si>
  <si>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</si>
  <si>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</si>
  <si>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</si>
  <si>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</si>
  <si>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</si>
  <si>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</si>
  <si>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</si>
  <si>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</si>
  <si>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</si>
  <si>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</si>
  <si>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</si>
  <si>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</si>
  <si>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</si>
  <si>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</si>
  <si>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</si>
  <si>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</si>
  <si>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</si>
  <si>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</si>
  <si>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</si>
  <si>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</si>
  <si>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</si>
  <si>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</si>
  <si>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</si>
  <si>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</si>
  <si>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</si>
  <si>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</si>
  <si>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</si>
  <si>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</si>
  <si>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</si>
  <si>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</si>
  <si>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</si>
  <si>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</si>
  <si>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</si>
  <si>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</si>
  <si>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</si>
  <si>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</si>
  <si>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</si>
  <si>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</si>
  <si>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</si>
  <si>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</si>
  <si>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</si>
  <si>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</si>
  <si>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</si>
  <si>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</si>
  <si>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</si>
  <si>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</si>
  <si>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</si>
  <si>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</si>
  <si>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</si>
  <si>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</si>
  <si>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</si>
  <si>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</si>
  <si>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</si>
  <si>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</si>
  <si>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</si>
  <si>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</si>
  <si>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</si>
  <si>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</si>
  <si>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</si>
  <si>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</si>
  <si>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</si>
  <si>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</si>
  <si>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</si>
  <si>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</si>
  <si>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</si>
  <si>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</si>
  <si>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</si>
  <si>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</si>
  <si>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</si>
  <si>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</si>
  <si>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</si>
  <si>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</si>
  <si>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</si>
  <si>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</si>
  <si>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</si>
  <si>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</si>
  <si>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</si>
  <si>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</si>
  <si>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</si>
  <si>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</si>
  <si>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</si>
  <si>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</si>
  <si>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</si>
  <si>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</si>
  <si>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</si>
  <si>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</si>
  <si>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</si>
  <si>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</si>
  <si>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</si>
  <si>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</si>
  <si>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</si>
  <si>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</si>
  <si>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</si>
  <si>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</si>
  <si>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</si>
  <si>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</si>
  <si>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</si>
  <si>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</si>
  <si>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</si>
  <si>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</si>
  <si>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</si>
  <si>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</si>
  <si>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</si>
  <si>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</si>
  <si>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</si>
  <si>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</si>
  <si>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</si>
  <si>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</si>
  <si>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</si>
  <si>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</si>
  <si>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</si>
  <si>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</si>
  <si>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</si>
  <si>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</si>
  <si>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</si>
  <si>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</si>
  <si>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</si>
  <si>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</si>
  <si>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</si>
  <si>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</si>
  <si>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</si>
  <si>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</si>
  <si>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</si>
  <si>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</si>
  <si>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</si>
  <si>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</si>
  <si>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</si>
  <si>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</si>
  <si>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</si>
  <si>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</si>
  <si>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</si>
  <si>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</si>
  <si>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</si>
  <si>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</si>
  <si>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</si>
  <si>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</si>
  <si>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</si>
  <si>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</si>
  <si>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</si>
  <si>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</si>
  <si>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</si>
  <si>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</si>
  <si>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</si>
  <si>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</si>
  <si>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</si>
  <si>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</si>
  <si>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</si>
  <si>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</si>
  <si>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</si>
  <si>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</si>
  <si>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</si>
  <si>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</si>
  <si>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</si>
  <si>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</si>
  <si>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</si>
  <si>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</si>
  <si>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</si>
  <si>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</si>
  <si>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</si>
  <si>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</si>
  <si>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</si>
  <si>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</si>
  <si>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</si>
  <si>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</si>
  <si>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</si>
  <si>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</si>
  <si>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</si>
  <si>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</si>
  <si>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</si>
  <si>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</si>
  <si>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</si>
  <si>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</si>
  <si>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</si>
  <si>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</si>
  <si>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</si>
  <si>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</si>
  <si>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</si>
  <si>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</si>
  <si>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</si>
  <si>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</si>
  <si>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</si>
  <si>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</si>
  <si>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</si>
  <si>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</si>
  <si>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</si>
  <si>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</si>
  <si>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</si>
  <si>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</si>
  <si>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</si>
  <si>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</si>
  <si>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</si>
  <si>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</si>
  <si>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</si>
  <si>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</si>
  <si>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</si>
  <si>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</si>
  <si>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</si>
  <si>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</si>
  <si>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</si>
  <si>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</si>
  <si>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</si>
  <si>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</si>
  <si>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</si>
  <si>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</si>
  <si>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</si>
  <si>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</si>
  <si>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</si>
  <si>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</si>
  <si>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</si>
  <si>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</si>
  <si>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</si>
  <si>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</si>
  <si>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</si>
  <si>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</si>
  <si>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</si>
  <si>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</si>
  <si>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</si>
  <si>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</si>
  <si>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</si>
  <si>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</si>
  <si>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</si>
  <si>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</si>
  <si>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</si>
  <si>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</si>
  <si>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</si>
  <si>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</si>
  <si>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</si>
  <si>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</si>
  <si>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</si>
  <si>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</si>
  <si>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</si>
  <si>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</si>
  <si>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</si>
  <si>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</si>
  <si>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</si>
  <si>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</si>
  <si>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</si>
  <si>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</si>
  <si>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</si>
  <si>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</si>
  <si>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</si>
  <si>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</si>
  <si>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</si>
  <si>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</si>
  <si>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</si>
  <si>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</si>
  <si>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</si>
  <si>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</si>
  <si>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</si>
  <si>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</si>
  <si>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</si>
  <si>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</si>
  <si>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</si>
  <si>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</si>
  <si>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</si>
  <si>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</si>
  <si>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</si>
  <si>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</si>
  <si>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</si>
  <si>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</si>
  <si>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</si>
  <si>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</si>
  <si>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</si>
  <si>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</si>
  <si>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</si>
  <si>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</si>
  <si>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</si>
  <si>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</si>
  <si>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</si>
  <si>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</si>
  <si>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</si>
  <si>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</si>
  <si>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</si>
  <si>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</si>
  <si>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</si>
  <si>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</si>
  <si>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</si>
  <si>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</si>
  <si>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</si>
  <si>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</si>
  <si>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</si>
  <si>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</si>
  <si>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</si>
  <si>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</si>
  <si>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</si>
  <si>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</si>
  <si>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</si>
  <si>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</si>
  <si>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</si>
  <si>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</si>
  <si>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</si>
  <si>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</si>
  <si>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</si>
  <si>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</si>
  <si>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</si>
  <si>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</si>
  <si>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</si>
  <si>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</si>
  <si>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</si>
  <si>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</si>
  <si>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</si>
  <si>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</si>
  <si>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</si>
  <si>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</si>
  <si>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</si>
  <si>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</si>
  <si>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</si>
  <si>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</si>
  <si>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</si>
  <si>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</si>
  <si>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</si>
  <si>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</si>
  <si>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</si>
  <si>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</si>
  <si>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</si>
  <si>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</si>
  <si>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</si>
  <si>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</si>
  <si>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</si>
  <si>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</si>
  <si>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</si>
  <si>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</si>
  <si>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</si>
  <si>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</si>
  <si>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</si>
  <si>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</si>
  <si>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</si>
  <si>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</si>
  <si>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</si>
  <si>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</si>
  <si>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</si>
  <si>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</si>
  <si>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</si>
  <si>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</si>
  <si>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</si>
  <si>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</si>
  <si>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</si>
  <si>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</si>
  <si>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</si>
  <si>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</si>
  <si>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</si>
  <si>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</si>
  <si>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</si>
  <si>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</si>
  <si>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</si>
  <si>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</si>
  <si>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</si>
  <si>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</si>
  <si>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</si>
  <si>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</si>
  <si>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</si>
  <si>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</si>
  <si>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</si>
  <si>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</si>
  <si>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</si>
  <si>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</si>
  <si>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</si>
  <si>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</si>
  <si>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</si>
  <si>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</si>
  <si>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</si>
  <si>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</si>
  <si>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</si>
  <si>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</si>
  <si>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</si>
  <si>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</si>
  <si>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</si>
  <si>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</si>
  <si>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</si>
  <si>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</si>
  <si>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</si>
  <si>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</si>
  <si>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</si>
  <si>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</si>
  <si>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</si>
  <si>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</si>
  <si>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</si>
  <si>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</si>
  <si>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</si>
  <si>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</si>
  <si>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</si>
  <si>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</si>
  <si>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</si>
  <si>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</si>
  <si>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</si>
  <si>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</si>
  <si>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</si>
  <si>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</si>
  <si>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</si>
  <si>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</si>
  <si>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</si>
  <si>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</si>
  <si>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</si>
  <si>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</si>
  <si>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</si>
  <si>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</si>
  <si>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</si>
  <si>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</si>
  <si>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</si>
  <si>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</si>
  <si>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</si>
  <si>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</si>
  <si>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</si>
  <si>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</si>
  <si>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</si>
  <si>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</si>
  <si>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</si>
  <si>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</si>
  <si>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</si>
  <si>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</si>
  <si>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</si>
  <si>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</si>
  <si>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</si>
  <si>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</si>
  <si>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</si>
  <si>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</si>
  <si>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</si>
  <si>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</si>
  <si>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</si>
  <si>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</si>
  <si>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</si>
  <si>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</si>
  <si>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</si>
  <si>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</si>
  <si>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</si>
  <si>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</si>
  <si>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</si>
  <si>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</si>
  <si>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</si>
  <si>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</si>
  <si>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</si>
  <si>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</si>
  <si>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</si>
  <si>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</si>
  <si>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</si>
  <si>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</si>
  <si>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</si>
  <si>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</si>
  <si>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</si>
  <si>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</si>
  <si>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</si>
  <si>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</si>
  <si>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</si>
  <si>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</si>
  <si>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</si>
  <si>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</si>
  <si>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</si>
  <si>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</si>
  <si>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</si>
  <si>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</si>
  <si>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</si>
  <si>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</si>
  <si>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</si>
  <si>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</si>
  <si>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</si>
  <si>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</si>
  <si>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</si>
  <si>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</si>
  <si>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</si>
  <si>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</si>
  <si>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</si>
  <si>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</si>
  <si>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</si>
  <si>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</si>
  <si>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</si>
  <si>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</si>
  <si>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</si>
  <si>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</si>
  <si>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</si>
  <si>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</si>
  <si>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</si>
  <si>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</si>
  <si>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</si>
  <si>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</si>
  <si>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</si>
  <si>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</si>
  <si>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</si>
  <si>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</si>
  <si>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</si>
  <si>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</si>
  <si>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</si>
  <si>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</si>
  <si>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</si>
  <si>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</si>
  <si>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</si>
  <si>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</si>
  <si>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</si>
  <si>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</si>
  <si>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</si>
  <si>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</si>
  <si>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</si>
  <si>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</si>
  <si>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</si>
  <si>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</si>
  <si>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</si>
  <si>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</si>
  <si>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</si>
  <si>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</si>
  <si>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</si>
  <si>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</si>
  <si>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01.012016-31.12.2016</t>
  </si>
  <si>
    <t>პოლიტიკური პარტია "განახლებული საქართველოსთვის"</t>
  </si>
  <si>
    <t>ფულადი შემოწირულობა</t>
  </si>
  <si>
    <t>ნანა გულუა</t>
  </si>
  <si>
    <t>01006009811</t>
  </si>
  <si>
    <t>GE67BR0002004506046910</t>
  </si>
  <si>
    <t>რესპუბლიკა ბანკი</t>
  </si>
  <si>
    <t>ბანკი რესპუბლიკა</t>
  </si>
  <si>
    <t>GE32BR0000010557846794</t>
  </si>
  <si>
    <t>GEL</t>
  </si>
  <si>
    <t>01.01.2016</t>
  </si>
  <si>
    <t>12.31.2016</t>
  </si>
  <si>
    <t>სარეკლამო მომსახურეობა</t>
  </si>
  <si>
    <t>01.01.2016-31.12.2016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</si>
</sst>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2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1" fontId="35" fillId="0" borderId="2" xfId="2" applyNumberFormat="1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18" fillId="5" borderId="42" xfId="9" applyFont="1" applyFill="1" applyBorder="1" applyAlignment="1" applyProtection="1">
      <alignment horizontal="center" vertical="center"/>
      <protection locked="0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D4" sqref="D4"/>
    </sheetView>
  </sheetViews>
  <sheetFormatPr defaultRowHeight="15" x14ac:dyDescent="0.2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6" width="19.140625" style="298" customWidth="1"/>
    <col min="7" max="7" width="28.140625" style="298" customWidth="1"/>
    <col min="8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 x14ac:dyDescent="0.2">
      <c r="A1" s="376" t="s">
        <v>307</v>
      </c>
      <c r="B1" s="362"/>
      <c r="C1" s="362"/>
      <c r="D1" s="362"/>
      <c r="E1" s="363"/>
      <c r="F1" s="357"/>
      <c r="G1" s="363"/>
      <c r="H1" s="375"/>
      <c r="I1" s="362"/>
      <c r="J1" s="363"/>
      <c r="K1" s="363"/>
      <c r="L1" s="374" t="s">
        <v>109</v>
      </c>
    </row>
    <row r="2" spans="1:12" s="308" customFormat="1" x14ac:dyDescent="0.2">
      <c r="A2" s="373" t="s">
        <v>140</v>
      </c>
      <c r="B2" s="362"/>
      <c r="C2" s="362"/>
      <c r="D2" s="362"/>
      <c r="E2" s="363"/>
      <c r="F2" s="357"/>
      <c r="G2" s="363"/>
      <c r="H2" s="372"/>
      <c r="I2" s="412" t="s">
        <v>528</v>
      </c>
      <c r="J2" s="363"/>
      <c r="K2" s="363"/>
      <c r="L2" s="361"/>
    </row>
    <row r="3" spans="1:12" s="308" customFormat="1" x14ac:dyDescent="0.2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362"/>
      <c r="L3" s="361"/>
    </row>
    <row r="4" spans="1:12" s="308" customFormat="1" x14ac:dyDescent="0.2">
      <c r="A4" s="407" t="s">
        <v>274</v>
      </c>
      <c r="B4" s="357"/>
      <c r="C4" s="357"/>
      <c r="D4" s="409" t="s">
        <v>516</v>
      </c>
      <c r="E4" s="399"/>
      <c r="F4" s="307"/>
      <c r="G4" s="300"/>
      <c r="H4" s="400"/>
      <c r="I4" s="399"/>
      <c r="J4" s="401"/>
      <c r="K4" s="300"/>
      <c r="L4" s="402"/>
    </row>
    <row r="5" spans="1:12" s="308" customFormat="1" ht="15.75" thickBot="1" x14ac:dyDescent="0.25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 x14ac:dyDescent="0.25">
      <c r="A6" s="360"/>
      <c r="B6" s="359"/>
      <c r="C6" s="358"/>
      <c r="D6" s="358"/>
      <c r="E6" s="358"/>
      <c r="F6" s="357"/>
      <c r="G6" s="357"/>
      <c r="H6" s="357"/>
      <c r="I6" s="416" t="s">
        <v>475</v>
      </c>
      <c r="J6" s="417"/>
      <c r="K6" s="418"/>
      <c r="L6" s="356"/>
    </row>
    <row r="7" spans="1:12" s="344" customFormat="1" ht="51.75" thickBot="1" x14ac:dyDescent="0.25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 x14ac:dyDescent="0.25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5.5" x14ac:dyDescent="0.2">
      <c r="A9" s="337">
        <v>1</v>
      </c>
      <c r="B9" s="328">
        <v>42385</v>
      </c>
      <c r="C9" s="327" t="s">
        <v>517</v>
      </c>
      <c r="D9" s="336">
        <v>5</v>
      </c>
      <c r="E9" s="335" t="s">
        <v>518</v>
      </c>
      <c r="F9" s="324" t="s">
        <v>519</v>
      </c>
      <c r="G9" s="334" t="s">
        <v>520</v>
      </c>
      <c r="H9" s="334" t="s">
        <v>521</v>
      </c>
      <c r="I9" s="333"/>
      <c r="J9" s="332"/>
      <c r="K9" s="331"/>
      <c r="L9" s="330"/>
    </row>
    <row r="10" spans="1:12" x14ac:dyDescent="0.2">
      <c r="A10" s="329">
        <v>2</v>
      </c>
      <c r="B10" s="328"/>
      <c r="C10" s="327"/>
      <c r="D10" s="326"/>
      <c r="E10" s="325"/>
      <c r="F10" s="324"/>
      <c r="G10" s="324"/>
      <c r="H10" s="324"/>
      <c r="I10" s="323"/>
      <c r="J10" s="322"/>
      <c r="K10" s="321"/>
      <c r="L10" s="320"/>
    </row>
    <row r="11" spans="1:12" x14ac:dyDescent="0.2">
      <c r="A11" s="329">
        <v>3</v>
      </c>
      <c r="B11" s="328"/>
      <c r="C11" s="327"/>
      <c r="D11" s="326"/>
      <c r="E11" s="325"/>
      <c r="F11" s="364"/>
      <c r="G11" s="324"/>
      <c r="H11" s="324"/>
      <c r="I11" s="323"/>
      <c r="J11" s="322"/>
      <c r="K11" s="321"/>
      <c r="L11" s="320"/>
    </row>
    <row r="12" spans="1:12" x14ac:dyDescent="0.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 x14ac:dyDescent="0.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 x14ac:dyDescent="0.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 x14ac:dyDescent="0.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 x14ac:dyDescent="0.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 x14ac:dyDescent="0.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 x14ac:dyDescent="0.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 x14ac:dyDescent="0.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 x14ac:dyDescent="0.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 x14ac:dyDescent="0.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 x14ac:dyDescent="0.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 x14ac:dyDescent="0.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 x14ac:dyDescent="0.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 x14ac:dyDescent="0.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 x14ac:dyDescent="0.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 x14ac:dyDescent="0.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 x14ac:dyDescent="0.25">
      <c r="A28" s="319" t="s">
        <v>276</v>
      </c>
      <c r="B28" s="318"/>
      <c r="C28" s="317"/>
      <c r="D28" s="316"/>
      <c r="E28" s="315"/>
      <c r="F28" s="314"/>
      <c r="G28" s="314"/>
      <c r="H28" s="314"/>
      <c r="I28" s="313"/>
      <c r="J28" s="312"/>
      <c r="K28" s="311"/>
      <c r="L28" s="310"/>
    </row>
    <row r="29" spans="1:12" x14ac:dyDescent="0.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 x14ac:dyDescent="0.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 x14ac:dyDescent="0.2">
      <c r="A31" s="415" t="s">
        <v>433</v>
      </c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</row>
    <row r="32" spans="1:12" s="309" customFormat="1" ht="12.75" x14ac:dyDescent="0.2">
      <c r="A32" s="415" t="s">
        <v>470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</row>
    <row r="33" spans="1:12" s="309" customFormat="1" ht="12.75" x14ac:dyDescent="0.2">
      <c r="A33" s="415"/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</row>
    <row r="34" spans="1:12" s="308" customFormat="1" x14ac:dyDescent="0.2">
      <c r="A34" s="415" t="s">
        <v>469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</row>
    <row r="35" spans="1:12" s="308" customFormat="1" x14ac:dyDescent="0.2">
      <c r="A35" s="415"/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</row>
    <row r="36" spans="1:12" s="308" customFormat="1" x14ac:dyDescent="0.2">
      <c r="A36" s="415" t="s">
        <v>468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</row>
    <row r="37" spans="1:12" s="308" customFormat="1" x14ac:dyDescent="0.2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 x14ac:dyDescent="0.2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 x14ac:dyDescent="0.2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 x14ac:dyDescent="0.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 x14ac:dyDescent="0.2">
      <c r="A41" s="421" t="s">
        <v>107</v>
      </c>
      <c r="B41" s="421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 x14ac:dyDescent="0.2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 x14ac:dyDescent="0.2">
      <c r="A43" s="301"/>
      <c r="B43" s="300"/>
      <c r="C43" s="414" t="s">
        <v>268</v>
      </c>
      <c r="D43" s="414"/>
      <c r="E43" s="414"/>
      <c r="F43" s="301"/>
      <c r="G43" s="300"/>
      <c r="H43" s="419" t="s">
        <v>467</v>
      </c>
      <c r="I43" s="303"/>
      <c r="J43" s="300"/>
      <c r="K43" s="301"/>
      <c r="L43" s="300"/>
    </row>
    <row r="44" spans="1:12" s="302" customFormat="1" x14ac:dyDescent="0.2">
      <c r="A44" s="301"/>
      <c r="B44" s="300"/>
      <c r="C44" s="301"/>
      <c r="D44" s="300"/>
      <c r="E44" s="301"/>
      <c r="F44" s="301"/>
      <c r="G44" s="300"/>
      <c r="H44" s="420"/>
      <c r="I44" s="303"/>
      <c r="J44" s="300"/>
      <c r="K44" s="301"/>
      <c r="L44" s="300"/>
    </row>
    <row r="45" spans="1:12" s="299" customFormat="1" x14ac:dyDescent="0.2">
      <c r="A45" s="301"/>
      <c r="B45" s="300"/>
      <c r="C45" s="414" t="s">
        <v>139</v>
      </c>
      <c r="D45" s="414"/>
      <c r="E45" s="414"/>
      <c r="F45" s="301"/>
      <c r="G45" s="300"/>
      <c r="H45" s="301"/>
      <c r="I45" s="301"/>
      <c r="J45" s="300"/>
      <c r="K45" s="301"/>
      <c r="L45" s="300"/>
    </row>
    <row r="46" spans="1:12" s="299" customFormat="1" x14ac:dyDescent="0.2">
      <c r="E46" s="297"/>
    </row>
    <row r="47" spans="1:12" s="299" customFormat="1" x14ac:dyDescent="0.2">
      <c r="E47" s="297"/>
    </row>
    <row r="48" spans="1:12" s="299" customFormat="1" x14ac:dyDescent="0.2">
      <c r="E48" s="297"/>
    </row>
    <row r="49" spans="5:5" s="299" customFormat="1" x14ac:dyDescent="0.2">
      <c r="E49" s="297"/>
    </row>
    <row r="50" spans="5:5" s="29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E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22" t="s">
        <v>109</v>
      </c>
      <c r="D1" s="422"/>
      <c r="E1" s="156"/>
    </row>
    <row r="2" spans="1:12" x14ac:dyDescent="0.3">
      <c r="A2" s="79" t="s">
        <v>140</v>
      </c>
      <c r="B2" s="117"/>
      <c r="C2" s="423" t="s">
        <v>515</v>
      </c>
      <c r="D2" s="423"/>
      <c r="E2" s="424"/>
    </row>
    <row r="3" spans="1:12" x14ac:dyDescent="0.3">
      <c r="A3" s="79"/>
      <c r="B3" s="117"/>
      <c r="C3" s="378"/>
      <c r="D3" s="378"/>
      <c r="E3" s="156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პოლიტიკური პარტია "განახლებული საქართველოსთვის"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7"/>
      <c r="B7" s="377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250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281</v>
      </c>
      <c r="B20" s="17" t="s">
        <v>22</v>
      </c>
      <c r="C20" s="38"/>
      <c r="D20" s="41"/>
      <c r="E20" s="156"/>
    </row>
    <row r="21" spans="1:5" x14ac:dyDescent="0.3">
      <c r="A21" s="17" t="s">
        <v>282</v>
      </c>
      <c r="B21" s="17" t="s">
        <v>15</v>
      </c>
      <c r="C21" s="38"/>
      <c r="D21" s="41"/>
      <c r="E21" s="156"/>
    </row>
    <row r="22" spans="1:5" x14ac:dyDescent="0.3">
      <c r="A22" s="17" t="s">
        <v>283</v>
      </c>
      <c r="B22" s="17" t="s">
        <v>16</v>
      </c>
      <c r="C22" s="38"/>
      <c r="D22" s="41"/>
      <c r="E22" s="156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6"/>
    </row>
    <row r="28" spans="1:5" x14ac:dyDescent="0.3">
      <c r="A28" s="17" t="s">
        <v>289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371</v>
      </c>
      <c r="B48" s="100" t="s">
        <v>374</v>
      </c>
      <c r="C48" s="34"/>
      <c r="D48" s="35"/>
      <c r="E48" s="156"/>
    </row>
    <row r="49" spans="1:5" x14ac:dyDescent="0.3">
      <c r="A49" s="100" t="s">
        <v>372</v>
      </c>
      <c r="B49" s="100" t="s">
        <v>373</v>
      </c>
      <c r="C49" s="34"/>
      <c r="D49" s="35"/>
      <c r="E49" s="156"/>
    </row>
    <row r="50" spans="1:5" x14ac:dyDescent="0.3">
      <c r="A50" s="100" t="s">
        <v>375</v>
      </c>
      <c r="B50" s="100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297</v>
      </c>
      <c r="B59" s="47" t="s">
        <v>52</v>
      </c>
      <c r="C59" s="38"/>
      <c r="D59" s="41"/>
      <c r="E59" s="156"/>
    </row>
    <row r="60" spans="1:5" ht="30" x14ac:dyDescent="0.3">
      <c r="A60" s="16" t="s">
        <v>298</v>
      </c>
      <c r="B60" s="47" t="s">
        <v>54</v>
      </c>
      <c r="C60" s="38"/>
      <c r="D60" s="41"/>
      <c r="E60" s="156"/>
    </row>
    <row r="61" spans="1:5" x14ac:dyDescent="0.3">
      <c r="A61" s="16" t="s">
        <v>299</v>
      </c>
      <c r="B61" s="47" t="s">
        <v>53</v>
      </c>
      <c r="C61" s="41"/>
      <c r="D61" s="41"/>
      <c r="E61" s="156"/>
    </row>
    <row r="62" spans="1:5" x14ac:dyDescent="0.3">
      <c r="A62" s="16" t="s">
        <v>300</v>
      </c>
      <c r="B62" s="47" t="s">
        <v>27</v>
      </c>
      <c r="C62" s="38"/>
      <c r="D62" s="41"/>
      <c r="E62" s="156"/>
    </row>
    <row r="63" spans="1:5" x14ac:dyDescent="0.3">
      <c r="A63" s="16" t="s">
        <v>337</v>
      </c>
      <c r="B63" s="222" t="s">
        <v>338</v>
      </c>
      <c r="C63" s="38"/>
      <c r="D63" s="223"/>
      <c r="E63" s="156"/>
    </row>
    <row r="64" spans="1:5" x14ac:dyDescent="0.3">
      <c r="A64" s="13">
        <v>2</v>
      </c>
      <c r="B64" s="48" t="s">
        <v>106</v>
      </c>
      <c r="C64" s="288"/>
      <c r="D64" s="121">
        <f>SUM(D65:D70)</f>
        <v>0</v>
      </c>
      <c r="E64" s="156"/>
    </row>
    <row r="65" spans="1:5" x14ac:dyDescent="0.3">
      <c r="A65" s="15">
        <v>2.1</v>
      </c>
      <c r="B65" s="49" t="s">
        <v>100</v>
      </c>
      <c r="C65" s="288"/>
      <c r="D65" s="43"/>
      <c r="E65" s="156"/>
    </row>
    <row r="66" spans="1:5" x14ac:dyDescent="0.3">
      <c r="A66" s="15">
        <v>2.2000000000000002</v>
      </c>
      <c r="B66" s="49" t="s">
        <v>104</v>
      </c>
      <c r="C66" s="290"/>
      <c r="D66" s="44"/>
      <c r="E66" s="156"/>
    </row>
    <row r="67" spans="1:5" x14ac:dyDescent="0.3">
      <c r="A67" s="15">
        <v>2.2999999999999998</v>
      </c>
      <c r="B67" s="49" t="s">
        <v>103</v>
      </c>
      <c r="C67" s="290"/>
      <c r="D67" s="44"/>
      <c r="E67" s="156"/>
    </row>
    <row r="68" spans="1:5" x14ac:dyDescent="0.3">
      <c r="A68" s="15">
        <v>2.4</v>
      </c>
      <c r="B68" s="49" t="s">
        <v>105</v>
      </c>
      <c r="C68" s="290"/>
      <c r="D68" s="44"/>
      <c r="E68" s="156"/>
    </row>
    <row r="69" spans="1:5" x14ac:dyDescent="0.3">
      <c r="A69" s="15">
        <v>2.5</v>
      </c>
      <c r="B69" s="49" t="s">
        <v>101</v>
      </c>
      <c r="C69" s="290"/>
      <c r="D69" s="44"/>
      <c r="E69" s="156"/>
    </row>
    <row r="70" spans="1:5" x14ac:dyDescent="0.3">
      <c r="A70" s="15">
        <v>2.6</v>
      </c>
      <c r="B70" s="49" t="s">
        <v>102</v>
      </c>
      <c r="C70" s="290"/>
      <c r="D70" s="44"/>
      <c r="E70" s="156"/>
    </row>
    <row r="71" spans="1:5" s="2" customFormat="1" x14ac:dyDescent="0.3">
      <c r="A71" s="13">
        <v>3</v>
      </c>
      <c r="B71" s="286" t="s">
        <v>451</v>
      </c>
      <c r="C71" s="289"/>
      <c r="D71" s="287"/>
      <c r="E71" s="108"/>
    </row>
    <row r="72" spans="1:5" s="2" customFormat="1" x14ac:dyDescent="0.3">
      <c r="A72" s="13">
        <v>4</v>
      </c>
      <c r="B72" s="13" t="s">
        <v>252</v>
      </c>
      <c r="C72" s="289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84" t="s">
        <v>279</v>
      </c>
      <c r="C75" s="8"/>
      <c r="D75" s="88"/>
      <c r="E75" s="108"/>
    </row>
    <row r="76" spans="1:5" s="2" customFormat="1" x14ac:dyDescent="0.3">
      <c r="A76" s="387"/>
      <c r="B76" s="387"/>
      <c r="C76" s="12"/>
      <c r="D76" s="12"/>
      <c r="E76" s="108"/>
    </row>
    <row r="77" spans="1:5" s="2" customFormat="1" x14ac:dyDescent="0.3">
      <c r="A77" s="425" t="s">
        <v>501</v>
      </c>
      <c r="B77" s="425"/>
      <c r="C77" s="425"/>
      <c r="D77" s="425"/>
      <c r="E77" s="108"/>
    </row>
    <row r="78" spans="1:5" s="2" customFormat="1" x14ac:dyDescent="0.3">
      <c r="A78" s="387"/>
      <c r="B78" s="38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33" t="s">
        <v>503</v>
      </c>
      <c r="C84" s="433"/>
      <c r="D84" s="433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33" t="s">
        <v>505</v>
      </c>
      <c r="C86" s="433"/>
      <c r="D86" s="433"/>
    </row>
    <row r="87" spans="1:9" s="23" customFormat="1" ht="12.75" x14ac:dyDescent="0.2"/>
    <row r="88" spans="1:9" s="23" customFormat="1" ht="12.75" x14ac:dyDescent="0.2"/>
  </sheetData>
  <mergeCells count="5">
    <mergeCell ref="C1:D1"/>
    <mergeCell ref="A77:D77"/>
    <mergeCell ref="B84:D84"/>
    <mergeCell ref="B86:D86"/>
    <mergeCell ref="C2:E2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22" t="s">
        <v>109</v>
      </c>
      <c r="D1" s="422"/>
      <c r="E1" s="94"/>
    </row>
    <row r="2" spans="1:5" s="6" customFormat="1" x14ac:dyDescent="0.3">
      <c r="A2" s="77" t="s">
        <v>328</v>
      </c>
      <c r="B2" s="80"/>
      <c r="C2" s="423" t="s">
        <v>515</v>
      </c>
      <c r="D2" s="423"/>
      <c r="E2" s="424"/>
    </row>
    <row r="3" spans="1:5" s="6" customFormat="1" x14ac:dyDescent="0.3">
      <c r="A3" s="79" t="s">
        <v>140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პარტია "განახლებული საქართველოსთვის"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view="pageBreakPreview" zoomScale="80" zoomScaleSheetLayoutView="80" workbookViewId="0">
      <selection activeCell="I2" sqref="I2:K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1" ht="15" x14ac:dyDescent="0.3">
      <c r="A1" s="77" t="s">
        <v>476</v>
      </c>
      <c r="B1" s="77"/>
      <c r="C1" s="80"/>
      <c r="D1" s="80"/>
      <c r="E1" s="80"/>
      <c r="F1" s="80"/>
      <c r="G1" s="295"/>
      <c r="H1" s="295"/>
      <c r="I1" s="422" t="s">
        <v>109</v>
      </c>
      <c r="J1" s="422"/>
    </row>
    <row r="2" spans="1:11" ht="15" x14ac:dyDescent="0.3">
      <c r="A2" s="79" t="s">
        <v>140</v>
      </c>
      <c r="B2" s="77"/>
      <c r="C2" s="80"/>
      <c r="D2" s="80"/>
      <c r="E2" s="80"/>
      <c r="F2" s="80"/>
      <c r="G2" s="295"/>
      <c r="H2" s="295"/>
      <c r="I2" s="423" t="s">
        <v>515</v>
      </c>
      <c r="J2" s="423"/>
      <c r="K2" s="424"/>
    </row>
    <row r="3" spans="1:11" ht="15" x14ac:dyDescent="0.3">
      <c r="A3" s="79"/>
      <c r="B3" s="79"/>
      <c r="C3" s="77"/>
      <c r="D3" s="77"/>
      <c r="E3" s="77"/>
      <c r="F3" s="77"/>
      <c r="G3" s="295"/>
      <c r="H3" s="295"/>
      <c r="I3" s="295"/>
    </row>
    <row r="4" spans="1:11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1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  <c r="I5" s="84"/>
    </row>
    <row r="6" spans="1:11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1" ht="15" x14ac:dyDescent="0.2">
      <c r="A7" s="294"/>
      <c r="B7" s="294"/>
      <c r="C7" s="294"/>
      <c r="D7" s="294"/>
      <c r="E7" s="294"/>
      <c r="F7" s="294"/>
      <c r="G7" s="81"/>
      <c r="H7" s="81"/>
      <c r="I7" s="81"/>
    </row>
    <row r="8" spans="1:11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1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1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1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1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1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1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1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1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 x14ac:dyDescent="0.3">
      <c r="A27" s="235" t="s">
        <v>477</v>
      </c>
      <c r="B27" s="235"/>
      <c r="C27" s="234"/>
      <c r="D27" s="234"/>
      <c r="E27" s="234"/>
      <c r="F27" s="234"/>
      <c r="G27" s="234"/>
      <c r="H27" s="190"/>
      <c r="I27" s="190"/>
    </row>
    <row r="28" spans="1:9" ht="15" x14ac:dyDescent="0.3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 x14ac:dyDescent="0.3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 x14ac:dyDescent="0.3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 x14ac:dyDescent="0.2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 x14ac:dyDescent="0.3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 x14ac:dyDescent="0.3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 x14ac:dyDescent="0.3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 x14ac:dyDescent="0.3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 x14ac:dyDescent="0.3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 x14ac:dyDescent="0.2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K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22" t="s">
        <v>109</v>
      </c>
      <c r="H1" s="422"/>
      <c r="I1" s="392"/>
    </row>
    <row r="2" spans="1:9" ht="15" x14ac:dyDescent="0.3">
      <c r="A2" s="79" t="s">
        <v>140</v>
      </c>
      <c r="B2" s="80"/>
      <c r="C2" s="80"/>
      <c r="D2" s="80"/>
      <c r="E2" s="80"/>
      <c r="F2" s="80"/>
      <c r="G2" s="423" t="s">
        <v>515</v>
      </c>
      <c r="H2" s="423"/>
      <c r="I2" s="424"/>
    </row>
    <row r="3" spans="1:9" ht="15" x14ac:dyDescent="0.3">
      <c r="A3" s="79"/>
      <c r="B3" s="79"/>
      <c r="C3" s="79"/>
      <c r="D3" s="79"/>
      <c r="E3" s="79"/>
      <c r="F3" s="79"/>
      <c r="G3" s="295"/>
      <c r="H3" s="295"/>
      <c r="I3" s="392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4"/>
      <c r="B7" s="294"/>
      <c r="C7" s="294"/>
      <c r="D7" s="294"/>
      <c r="E7" s="294"/>
      <c r="F7" s="294"/>
      <c r="G7" s="81"/>
      <c r="H7" s="81"/>
      <c r="I7" s="392"/>
    </row>
    <row r="8" spans="1:9" ht="45" x14ac:dyDescent="0.2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89"/>
      <c r="B9" s="390"/>
      <c r="C9" s="101"/>
      <c r="D9" s="101"/>
      <c r="E9" s="101"/>
      <c r="F9" s="101"/>
      <c r="G9" s="101"/>
      <c r="H9" s="4"/>
      <c r="I9" s="4"/>
    </row>
    <row r="10" spans="1:9" ht="15" x14ac:dyDescent="0.2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 x14ac:dyDescent="0.2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 x14ac:dyDescent="0.2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 x14ac:dyDescent="0.2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 x14ac:dyDescent="0.2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 x14ac:dyDescent="0.2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 x14ac:dyDescent="0.2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 x14ac:dyDescent="0.2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 x14ac:dyDescent="0.2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 x14ac:dyDescent="0.2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 x14ac:dyDescent="0.2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 x14ac:dyDescent="0.2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 x14ac:dyDescent="0.2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 x14ac:dyDescent="0.2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 x14ac:dyDescent="0.2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 x14ac:dyDescent="0.2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 x14ac:dyDescent="0.2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 x14ac:dyDescent="0.2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 x14ac:dyDescent="0.2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 x14ac:dyDescent="0.2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 x14ac:dyDescent="0.2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 x14ac:dyDescent="0.2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 x14ac:dyDescent="0.2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 x14ac:dyDescent="0.3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I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22" t="s">
        <v>109</v>
      </c>
      <c r="H1" s="42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23" t="s">
        <v>515</v>
      </c>
      <c r="H2" s="423"/>
      <c r="I2" s="424"/>
    </row>
    <row r="3" spans="1:10" ht="15" x14ac:dyDescent="0.3">
      <c r="A3" s="79"/>
      <c r="B3" s="79"/>
      <c r="C3" s="79"/>
      <c r="D3" s="79"/>
      <c r="E3" s="79"/>
      <c r="F3" s="79"/>
      <c r="G3" s="295"/>
      <c r="H3" s="295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4"/>
      <c r="B7" s="294"/>
      <c r="C7" s="294"/>
      <c r="D7" s="294"/>
      <c r="E7" s="294"/>
      <c r="F7" s="294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I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3" sqref="K3:M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3" ht="15" x14ac:dyDescent="0.3">
      <c r="A2" s="427" t="s">
        <v>482</v>
      </c>
      <c r="B2" s="427"/>
      <c r="C2" s="427"/>
      <c r="D2" s="427"/>
      <c r="E2" s="379"/>
      <c r="F2" s="80"/>
      <c r="G2" s="80"/>
      <c r="H2" s="80"/>
      <c r="I2" s="80"/>
      <c r="J2" s="295"/>
      <c r="K2" s="296"/>
      <c r="L2" s="296" t="s">
        <v>109</v>
      </c>
    </row>
    <row r="3" spans="1:13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5"/>
      <c r="K3" s="423" t="s">
        <v>515</v>
      </c>
      <c r="L3" s="423"/>
      <c r="M3" s="424"/>
    </row>
    <row r="4" spans="1:13" ht="15" x14ac:dyDescent="0.3">
      <c r="A4" s="79"/>
      <c r="B4" s="79"/>
      <c r="C4" s="77"/>
      <c r="D4" s="77"/>
      <c r="E4" s="77"/>
      <c r="F4" s="77"/>
      <c r="G4" s="77"/>
      <c r="H4" s="77"/>
      <c r="I4" s="77"/>
      <c r="J4" s="295"/>
      <c r="K4" s="295"/>
      <c r="L4" s="295"/>
    </row>
    <row r="5" spans="1:13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3" ht="15" x14ac:dyDescent="0.3">
      <c r="A6" s="83" t="str">
        <f>'ფორმა N1'!D4</f>
        <v>პოლიტიკური პარტია "განახლებული საქართველოსთვის"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3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3" ht="15" x14ac:dyDescent="0.2">
      <c r="A8" s="294"/>
      <c r="B8" s="294"/>
      <c r="C8" s="294"/>
      <c r="D8" s="294"/>
      <c r="E8" s="294"/>
      <c r="F8" s="294"/>
      <c r="G8" s="294"/>
      <c r="H8" s="294"/>
      <c r="I8" s="294"/>
      <c r="J8" s="81"/>
      <c r="K8" s="81"/>
      <c r="L8" s="81"/>
    </row>
    <row r="9" spans="1:13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3" ht="15" x14ac:dyDescent="0.2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3" ht="15" x14ac:dyDescent="0.2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3" ht="15" x14ac:dyDescent="0.2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3" ht="15" x14ac:dyDescent="0.2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3" ht="15" x14ac:dyDescent="0.2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3" ht="15" x14ac:dyDescent="0.2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3" ht="15" x14ac:dyDescent="0.2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 x14ac:dyDescent="0.3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 x14ac:dyDescent="0.3">
      <c r="A40" s="221" t="s">
        <v>497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 x14ac:dyDescent="0.2">
      <c r="A41" s="432" t="s">
        <v>514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</row>
    <row r="42" spans="1:12" ht="15" customHeight="1" x14ac:dyDescent="0.2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</row>
    <row r="43" spans="1:12" ht="12.75" customHeight="1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</row>
    <row r="44" spans="1:12" ht="15" x14ac:dyDescent="0.3">
      <c r="A44" s="428" t="s">
        <v>107</v>
      </c>
      <c r="B44" s="428"/>
      <c r="C44" s="381"/>
      <c r="D44" s="382"/>
      <c r="E44" s="382"/>
      <c r="F44" s="381"/>
      <c r="G44" s="381"/>
      <c r="H44" s="381"/>
      <c r="I44" s="381"/>
      <c r="J44" s="381"/>
      <c r="K44" s="190"/>
    </row>
    <row r="45" spans="1:12" ht="15" x14ac:dyDescent="0.3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 x14ac:dyDescent="0.3">
      <c r="A46" s="381"/>
      <c r="B46" s="382"/>
      <c r="C46" s="429" t="s">
        <v>268</v>
      </c>
      <c r="D46" s="429"/>
      <c r="E46" s="384"/>
      <c r="F46" s="385"/>
      <c r="G46" s="430" t="s">
        <v>498</v>
      </c>
      <c r="H46" s="430"/>
      <c r="I46" s="430"/>
      <c r="J46" s="386"/>
      <c r="K46" s="190"/>
    </row>
    <row r="47" spans="1:12" ht="15" x14ac:dyDescent="0.3">
      <c r="A47" s="381"/>
      <c r="B47" s="382"/>
      <c r="C47" s="381"/>
      <c r="D47" s="382"/>
      <c r="E47" s="382"/>
      <c r="F47" s="381"/>
      <c r="G47" s="431"/>
      <c r="H47" s="431"/>
      <c r="I47" s="431"/>
      <c r="J47" s="386"/>
      <c r="K47" s="190"/>
    </row>
    <row r="48" spans="1:12" ht="15" x14ac:dyDescent="0.3">
      <c r="A48" s="381"/>
      <c r="B48" s="382"/>
      <c r="C48" s="426" t="s">
        <v>139</v>
      </c>
      <c r="D48" s="426"/>
      <c r="E48" s="384"/>
      <c r="F48" s="385"/>
      <c r="G48" s="381"/>
      <c r="H48" s="381"/>
      <c r="I48" s="381"/>
      <c r="J48" s="381"/>
      <c r="K48" s="190"/>
    </row>
  </sheetData>
  <mergeCells count="7">
    <mergeCell ref="C48:D48"/>
    <mergeCell ref="A2:D2"/>
    <mergeCell ref="A44:B44"/>
    <mergeCell ref="C46:D46"/>
    <mergeCell ref="G46:I47"/>
    <mergeCell ref="A41:K42"/>
    <mergeCell ref="K3:M3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E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34" t="s">
        <v>109</v>
      </c>
      <c r="D1" s="434"/>
    </row>
    <row r="2" spans="1:5" x14ac:dyDescent="0.3">
      <c r="A2" s="77" t="s">
        <v>459</v>
      </c>
      <c r="B2" s="79"/>
      <c r="C2" s="423" t="s">
        <v>515</v>
      </c>
      <c r="D2" s="423"/>
      <c r="E2" s="424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პოლიტიკური პარტია "განახლებული საქართველოსთვის"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22" t="s">
        <v>109</v>
      </c>
      <c r="D1" s="422"/>
      <c r="E1" s="94"/>
    </row>
    <row r="2" spans="1:5" s="6" customFormat="1" x14ac:dyDescent="0.3">
      <c r="A2" s="77" t="s">
        <v>457</v>
      </c>
      <c r="B2" s="80"/>
      <c r="C2" s="423" t="s">
        <v>515</v>
      </c>
      <c r="D2" s="423"/>
      <c r="E2" s="424"/>
    </row>
    <row r="3" spans="1:5" s="6" customFormat="1" x14ac:dyDescent="0.3">
      <c r="A3" s="79" t="s">
        <v>140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პარტია "განახლებული საქართველოსთვის"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D68" sqref="D6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35" t="s">
        <v>198</v>
      </c>
      <c r="D1" s="435"/>
      <c r="E1" s="108"/>
    </row>
    <row r="2" spans="1:5" x14ac:dyDescent="0.3">
      <c r="A2" s="79" t="s">
        <v>140</v>
      </c>
      <c r="B2" s="124"/>
      <c r="C2" s="423" t="s">
        <v>515</v>
      </c>
      <c r="D2" s="423"/>
      <c r="E2" s="424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პოლიტიკური პარტია "განახლებული საქართველოსთვის"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191</v>
      </c>
      <c r="B10" s="53"/>
      <c r="C10" s="128">
        <f>SUM(C11,C34)</f>
        <v>7659.4</v>
      </c>
      <c r="D10" s="128">
        <f>SUM(D11,D34)</f>
        <v>6129.4</v>
      </c>
      <c r="E10" s="108"/>
    </row>
    <row r="11" spans="1:5" x14ac:dyDescent="0.3">
      <c r="A11" s="54" t="s">
        <v>192</v>
      </c>
      <c r="B11" s="55"/>
      <c r="C11" s="88">
        <f>SUM(C12:C32)</f>
        <v>9.4</v>
      </c>
      <c r="D11" s="88">
        <f>SUM(D12:D32)</f>
        <v>9.4</v>
      </c>
      <c r="E11" s="108"/>
    </row>
    <row r="12" spans="1:5" x14ac:dyDescent="0.3">
      <c r="A12" s="58">
        <v>1110</v>
      </c>
      <c r="B12" s="57" t="s">
        <v>142</v>
      </c>
      <c r="C12" s="8">
        <v>9.4</v>
      </c>
      <c r="D12" s="8">
        <v>9.4</v>
      </c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/>
      <c r="D14" s="8"/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7650</v>
      </c>
      <c r="D34" s="88">
        <f>SUM(D35:D42)</f>
        <v>6120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>
        <v>7650</v>
      </c>
      <c r="D36" s="8">
        <v>6120</v>
      </c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15034.91</v>
      </c>
      <c r="D44" s="88">
        <f>SUM(D45,D64)</f>
        <v>30051.02</v>
      </c>
      <c r="E44" s="108"/>
    </row>
    <row r="45" spans="1:5" x14ac:dyDescent="0.3">
      <c r="A45" s="59" t="s">
        <v>194</v>
      </c>
      <c r="B45" s="57"/>
      <c r="C45" s="88">
        <f>SUM(C46:C61)</f>
        <v>15025.51</v>
      </c>
      <c r="D45" s="88">
        <f>SUM(D46:D61)</f>
        <v>15025.51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>
        <v>15025.51</v>
      </c>
      <c r="D47" s="8">
        <v>15025.51</v>
      </c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9.4</v>
      </c>
      <c r="D64" s="88">
        <f>SUM(D65:D67)</f>
        <v>15025.51</v>
      </c>
      <c r="E64" s="108"/>
    </row>
    <row r="65" spans="1:5" x14ac:dyDescent="0.3">
      <c r="A65" s="58">
        <v>5100</v>
      </c>
      <c r="B65" s="57" t="s">
        <v>255</v>
      </c>
      <c r="C65" s="8">
        <v>9.4</v>
      </c>
      <c r="D65" s="8">
        <v>9.4</v>
      </c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>
        <v>15016.11</v>
      </c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J11" sqref="J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7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22" t="s">
        <v>109</v>
      </c>
      <c r="J1" s="422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23" t="s">
        <v>515</v>
      </c>
      <c r="J2" s="423"/>
      <c r="K2" s="424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8" t="str">
        <f>'ფორმა N1'!D4</f>
        <v>პოლიტიკური პარტია "განახლებული საქართველოსთვის"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6" x14ac:dyDescent="0.3">
      <c r="A10" s="162">
        <v>1</v>
      </c>
      <c r="B10" s="64" t="s">
        <v>522</v>
      </c>
      <c r="C10" s="413" t="s">
        <v>523</v>
      </c>
      <c r="D10" s="163" t="s">
        <v>524</v>
      </c>
      <c r="E10" s="160" t="s">
        <v>525</v>
      </c>
      <c r="F10" s="28">
        <v>0</v>
      </c>
      <c r="G10" s="28">
        <v>5</v>
      </c>
      <c r="H10" s="28">
        <v>5</v>
      </c>
      <c r="I10" s="28">
        <v>0</v>
      </c>
      <c r="J10" s="28" t="s">
        <v>526</v>
      </c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9" t="s">
        <v>107</v>
      </c>
      <c r="C15" s="107"/>
      <c r="D15" s="107"/>
      <c r="E15" s="107"/>
      <c r="F15" s="240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2"/>
      <c r="D17" s="107"/>
      <c r="E17" s="107"/>
      <c r="F17" s="292"/>
      <c r="G17" s="293"/>
      <c r="H17" s="293"/>
      <c r="I17" s="104"/>
      <c r="J17" s="104"/>
    </row>
    <row r="18" spans="1:10" x14ac:dyDescent="0.3">
      <c r="A18" s="104"/>
      <c r="B18" s="107"/>
      <c r="C18" s="241" t="s">
        <v>268</v>
      </c>
      <c r="D18" s="241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2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2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22" t="s">
        <v>109</v>
      </c>
      <c r="D1" s="422"/>
      <c r="E1" s="111"/>
    </row>
    <row r="2" spans="1:7" x14ac:dyDescent="0.3">
      <c r="A2" s="79" t="s">
        <v>140</v>
      </c>
      <c r="B2" s="79"/>
      <c r="C2" s="423" t="s">
        <v>528</v>
      </c>
      <c r="D2" s="423"/>
      <c r="E2" s="424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08" t="str">
        <f>'ფორმა N1'!D4</f>
        <v>პოლიტიკური პარტია "განახლებული საქართველოსთვის"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6">
        <v>1</v>
      </c>
      <c r="B9" s="246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/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3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4" t="s">
        <v>98</v>
      </c>
      <c r="B28" s="254" t="s">
        <v>309</v>
      </c>
      <c r="C28" s="8"/>
      <c r="D28" s="8"/>
      <c r="E28" s="111"/>
    </row>
    <row r="29" spans="1:5" x14ac:dyDescent="0.3">
      <c r="A29" s="254" t="s">
        <v>99</v>
      </c>
      <c r="B29" s="254" t="s">
        <v>312</v>
      </c>
      <c r="C29" s="8"/>
      <c r="D29" s="8"/>
      <c r="E29" s="111"/>
    </row>
    <row r="30" spans="1:5" x14ac:dyDescent="0.3">
      <c r="A30" s="254" t="s">
        <v>455</v>
      </c>
      <c r="B30" s="254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4" t="s">
        <v>12</v>
      </c>
      <c r="B32" s="254" t="s">
        <v>509</v>
      </c>
      <c r="C32" s="8"/>
      <c r="D32" s="8"/>
      <c r="E32" s="111"/>
    </row>
    <row r="33" spans="1:9" x14ac:dyDescent="0.3">
      <c r="A33" s="254" t="s">
        <v>13</v>
      </c>
      <c r="B33" s="254" t="s">
        <v>510</v>
      </c>
      <c r="C33" s="8"/>
      <c r="D33" s="8"/>
      <c r="E33" s="111"/>
    </row>
    <row r="34" spans="1:9" x14ac:dyDescent="0.3">
      <c r="A34" s="254" t="s">
        <v>281</v>
      </c>
      <c r="B34" s="254" t="s">
        <v>511</v>
      </c>
      <c r="C34" s="8"/>
      <c r="D34" s="8"/>
      <c r="E34" s="111"/>
    </row>
    <row r="35" spans="1:9" x14ac:dyDescent="0.3">
      <c r="A35" s="91" t="s">
        <v>34</v>
      </c>
      <c r="B35" s="268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L8" sqref="L8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9" x14ac:dyDescent="0.3">
      <c r="A1" s="77" t="s">
        <v>370</v>
      </c>
      <c r="B1" s="79"/>
      <c r="C1" s="79"/>
      <c r="D1" s="79"/>
      <c r="E1" s="79"/>
      <c r="F1" s="79"/>
      <c r="G1" s="170" t="s">
        <v>109</v>
      </c>
      <c r="H1" s="171"/>
    </row>
    <row r="2" spans="1:9" x14ac:dyDescent="0.3">
      <c r="A2" s="79" t="s">
        <v>140</v>
      </c>
      <c r="B2" s="79"/>
      <c r="C2" s="79"/>
      <c r="D2" s="79"/>
      <c r="E2" s="79"/>
      <c r="F2" s="79"/>
      <c r="G2" s="363" t="s">
        <v>515</v>
      </c>
      <c r="H2" s="363"/>
      <c r="I2" s="361"/>
    </row>
    <row r="3" spans="1:9" x14ac:dyDescent="0.3">
      <c r="A3" s="79"/>
      <c r="B3" s="79"/>
      <c r="C3" s="79"/>
      <c r="D3" s="79"/>
      <c r="E3" s="79"/>
      <c r="F3" s="79"/>
      <c r="G3" s="105"/>
      <c r="H3" s="171"/>
    </row>
    <row r="4" spans="1:9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9" x14ac:dyDescent="0.3">
      <c r="A5" s="228" t="str">
        <f>'ფორმა N1'!D4</f>
        <v>პოლიტიკური პარტია "განახლებული საქართველოსთვის"</v>
      </c>
      <c r="B5" s="228"/>
      <c r="C5" s="228"/>
      <c r="D5" s="228"/>
      <c r="E5" s="228"/>
      <c r="F5" s="228"/>
      <c r="G5" s="228"/>
      <c r="H5" s="107"/>
    </row>
    <row r="6" spans="1:9" x14ac:dyDescent="0.3">
      <c r="A6" s="80"/>
      <c r="B6" s="79"/>
      <c r="C6" s="79"/>
      <c r="D6" s="79"/>
      <c r="E6" s="79"/>
      <c r="F6" s="79"/>
      <c r="G6" s="79"/>
      <c r="H6" s="107"/>
    </row>
    <row r="7" spans="1:9" x14ac:dyDescent="0.3">
      <c r="A7" s="79"/>
      <c r="B7" s="79"/>
      <c r="C7" s="79"/>
      <c r="D7" s="79"/>
      <c r="E7" s="79"/>
      <c r="F7" s="79"/>
      <c r="G7" s="79"/>
      <c r="H7" s="108"/>
    </row>
    <row r="8" spans="1:9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8"/>
    </row>
    <row r="9" spans="1:9" x14ac:dyDescent="0.3">
      <c r="A9" s="174" t="s">
        <v>315</v>
      </c>
      <c r="B9" s="175"/>
      <c r="C9" s="176"/>
      <c r="D9" s="177"/>
      <c r="E9" s="177"/>
      <c r="F9" s="177"/>
      <c r="G9" s="178"/>
      <c r="H9" s="108"/>
    </row>
    <row r="10" spans="1:9" ht="15.75" x14ac:dyDescent="0.3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9" ht="15.75" x14ac:dyDescent="0.3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9" ht="15.75" x14ac:dyDescent="0.3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9" ht="15.75" x14ac:dyDescent="0.3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9" ht="15.75" x14ac:dyDescent="0.3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9" ht="15.75" x14ac:dyDescent="0.3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9" ht="15.75" x14ac:dyDescent="0.3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 x14ac:dyDescent="0.3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 x14ac:dyDescent="0.3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 x14ac:dyDescent="0.3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 x14ac:dyDescent="0.3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 x14ac:dyDescent="0.3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 x14ac:dyDescent="0.3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 x14ac:dyDescent="0.3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 x14ac:dyDescent="0.3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 x14ac:dyDescent="0.3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 x14ac:dyDescent="0.3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 x14ac:dyDescent="0.3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 x14ac:dyDescent="0.3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 x14ac:dyDescent="0.3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 x14ac:dyDescent="0.3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 x14ac:dyDescent="0.3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 x14ac:dyDescent="0.3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 x14ac:dyDescent="0.3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 x14ac:dyDescent="0.3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 x14ac:dyDescent="0.3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 x14ac:dyDescent="0.3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 x14ac:dyDescent="0.3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 x14ac:dyDescent="0.3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 x14ac:dyDescent="0.3">
      <c r="A39" s="175" t="s">
        <v>278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L7" sqref="L7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34" t="s">
        <v>109</v>
      </c>
      <c r="J1" s="434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423" t="s">
        <v>528</v>
      </c>
      <c r="I2" s="423"/>
      <c r="J2" s="424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პოლიტიკური პარტია "განახლებული საქართველოსთვის"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6" t="s">
        <v>220</v>
      </c>
      <c r="C7" s="436"/>
      <c r="D7" s="436" t="s">
        <v>292</v>
      </c>
      <c r="E7" s="436"/>
      <c r="F7" s="436" t="s">
        <v>293</v>
      </c>
      <c r="G7" s="436"/>
      <c r="H7" s="159" t="s">
        <v>279</v>
      </c>
      <c r="I7" s="436" t="s">
        <v>223</v>
      </c>
      <c r="J7" s="436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141</v>
      </c>
      <c r="C9" s="85">
        <f>SUM(C10,C14,C17)</f>
        <v>7650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141</v>
      </c>
      <c r="J9" s="85">
        <f t="shared" si="0"/>
        <v>6120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130</v>
      </c>
      <c r="C14" s="136">
        <f>SUM(C15:C16)</f>
        <v>6534.1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130</v>
      </c>
      <c r="J14" s="136">
        <f t="shared" si="2"/>
        <v>5227.28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>
        <v>130</v>
      </c>
      <c r="C16" s="26">
        <v>6534.1</v>
      </c>
      <c r="D16" s="26"/>
      <c r="E16" s="26"/>
      <c r="F16" s="26"/>
      <c r="G16" s="26"/>
      <c r="H16" s="26"/>
      <c r="I16" s="26">
        <v>130</v>
      </c>
      <c r="J16" s="26">
        <v>5227.28</v>
      </c>
      <c r="K16" s="148"/>
    </row>
    <row r="17" spans="1:11" ht="15" x14ac:dyDescent="0.2">
      <c r="A17" s="62" t="s">
        <v>124</v>
      </c>
      <c r="B17" s="136">
        <f>SUM(B18:B19,B22,B23)</f>
        <v>11</v>
      </c>
      <c r="C17" s="136">
        <f>SUM(C18:C19,C22,C23)</f>
        <v>1115.9000000000001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11</v>
      </c>
      <c r="J17" s="136">
        <f t="shared" si="3"/>
        <v>892.72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>
        <v>11</v>
      </c>
      <c r="C23" s="26">
        <v>1115.9000000000001</v>
      </c>
      <c r="D23" s="26"/>
      <c r="E23" s="26"/>
      <c r="F23" s="26"/>
      <c r="G23" s="26"/>
      <c r="H23" s="26"/>
      <c r="I23" s="26">
        <v>11</v>
      </c>
      <c r="J23" s="26">
        <v>892.72</v>
      </c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H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K7" sqref="K7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363" t="s">
        <v>528</v>
      </c>
      <c r="I2" s="363"/>
      <c r="J2" s="361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პოლიტიკური პარტია "განახლებული საქართველოსთვის"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H4" sqref="H4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3" t="s">
        <v>198</v>
      </c>
      <c r="J1" s="154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363" t="s">
        <v>528</v>
      </c>
      <c r="J2" s="363"/>
      <c r="K2" s="361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პოლიტიკური პარტია "განახლებული საქართველოსთვის"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J7" sqref="J7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9" s="202" customFormat="1" ht="15" x14ac:dyDescent="0.2">
      <c r="A1" s="199" t="s">
        <v>326</v>
      </c>
      <c r="B1" s="200"/>
      <c r="C1" s="200"/>
      <c r="D1" s="200"/>
      <c r="E1" s="200"/>
      <c r="F1" s="81"/>
      <c r="G1" s="81" t="s">
        <v>109</v>
      </c>
      <c r="H1" s="203"/>
    </row>
    <row r="2" spans="1:9" s="202" customFormat="1" ht="15" x14ac:dyDescent="0.2">
      <c r="A2" s="203" t="s">
        <v>317</v>
      </c>
      <c r="B2" s="200"/>
      <c r="C2" s="200"/>
      <c r="D2" s="200"/>
      <c r="E2" s="201"/>
      <c r="F2" s="201"/>
      <c r="G2" s="363" t="s">
        <v>528</v>
      </c>
      <c r="H2" s="363"/>
      <c r="I2" s="361"/>
    </row>
    <row r="3" spans="1:9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9" s="202" customFormat="1" ht="15" x14ac:dyDescent="0.3">
      <c r="A4" s="117" t="s">
        <v>274</v>
      </c>
      <c r="B4" s="200"/>
      <c r="C4" s="200"/>
      <c r="D4" s="200"/>
      <c r="E4" s="204"/>
      <c r="F4" s="204"/>
      <c r="G4" s="201"/>
      <c r="H4" s="203"/>
    </row>
    <row r="5" spans="1:9" s="202" customFormat="1" x14ac:dyDescent="0.2">
      <c r="A5" s="205" t="str">
        <f>'ფორმა N1'!D4</f>
        <v>პოლიტიკური პარტია "განახლებული საქართველოსთვის"</v>
      </c>
      <c r="B5" s="205"/>
      <c r="C5" s="205"/>
      <c r="D5" s="205"/>
      <c r="E5" s="205"/>
      <c r="F5" s="205"/>
      <c r="G5" s="206"/>
      <c r="H5" s="203"/>
    </row>
    <row r="6" spans="1:9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9" s="202" customFormat="1" ht="51" x14ac:dyDescent="0.2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9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9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9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9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9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9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9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9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9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80" zoomScaleSheetLayoutView="80" workbookViewId="0">
      <selection activeCell="J2" sqref="J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3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423" t="s">
        <v>515</v>
      </c>
      <c r="K2" s="423"/>
      <c r="L2" s="424"/>
      <c r="M2" s="363"/>
    </row>
    <row r="3" spans="1:13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3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3" s="191" customFormat="1" ht="15" x14ac:dyDescent="0.3">
      <c r="A5" s="228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229"/>
      <c r="F5" s="230"/>
      <c r="G5" s="230"/>
      <c r="H5" s="230"/>
      <c r="I5" s="230"/>
      <c r="J5" s="230"/>
      <c r="K5" s="229"/>
    </row>
    <row r="6" spans="1:13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3" ht="60" x14ac:dyDescent="0.2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3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3" ht="15" x14ac:dyDescent="0.2">
      <c r="A9" s="70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3" ht="15" x14ac:dyDescent="0.2">
      <c r="A10" s="70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3" ht="15" x14ac:dyDescent="0.2">
      <c r="A11" s="70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3" ht="15" x14ac:dyDescent="0.2">
      <c r="A12" s="70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3" ht="15" x14ac:dyDescent="0.2">
      <c r="A13" s="70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3" ht="15" x14ac:dyDescent="0.2">
      <c r="A14" s="70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3" ht="15" x14ac:dyDescent="0.2">
      <c r="A15" s="70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3" ht="15" x14ac:dyDescent="0.2">
      <c r="A16" s="70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7"/>
      <c r="D32" s="437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2">
    <mergeCell ref="C32:D32"/>
    <mergeCell ref="J2:L2"/>
  </mergeCells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="80" zoomScaleSheetLayoutView="80" workbookViewId="0">
      <selection activeCell="K2" sqref="K2:N2"/>
    </sheetView>
  </sheetViews>
  <sheetFormatPr defaultRowHeight="12.75" x14ac:dyDescent="0.2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4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4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3" t="s">
        <v>515</v>
      </c>
      <c r="M2" s="363"/>
      <c r="N2" s="361"/>
    </row>
    <row r="3" spans="1:14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4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4" ht="15" x14ac:dyDescent="0.3">
      <c r="A5" s="228" t="str">
        <f>'ფორმა N1'!D4</f>
        <v>პოლიტიკური პარტია "განახლებული საქართველოსთვის"</v>
      </c>
      <c r="B5" s="228"/>
      <c r="C5" s="83"/>
      <c r="D5" s="83"/>
      <c r="E5" s="83"/>
      <c r="F5" s="229"/>
      <c r="G5" s="230"/>
      <c r="H5" s="230"/>
      <c r="I5" s="230"/>
      <c r="J5" s="230"/>
      <c r="K5" s="230"/>
      <c r="L5" s="229"/>
    </row>
    <row r="6" spans="1:14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4" customFormat="1" ht="6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4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4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4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4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4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4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4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4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4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268</v>
      </c>
      <c r="E33" s="190"/>
      <c r="G33" s="197" t="s">
        <v>273</v>
      </c>
    </row>
    <row r="34" spans="3:7" ht="15" x14ac:dyDescent="0.3">
      <c r="C34" s="190"/>
      <c r="D34" s="198" t="s">
        <v>139</v>
      </c>
      <c r="E34" s="190"/>
      <c r="G34" s="190" t="s">
        <v>269</v>
      </c>
    </row>
    <row r="35" spans="3:7" ht="15" x14ac:dyDescent="0.3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H2" sqref="H2: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423" t="s">
        <v>515</v>
      </c>
      <c r="I2" s="423"/>
      <c r="J2" s="361"/>
      <c r="K2" s="363"/>
      <c r="L2" s="361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8" t="str">
        <f>'ფორმა N1'!D4</f>
        <v>პოლიტიკური პარტია "განახლებული საქართველოსთვის"</v>
      </c>
      <c r="B5" s="83"/>
      <c r="C5" s="83"/>
      <c r="D5" s="230"/>
      <c r="E5" s="230"/>
      <c r="F5" s="230"/>
      <c r="G5" s="230"/>
      <c r="H5" s="230"/>
      <c r="I5" s="229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10" sqref="I10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0" t="s">
        <v>198</v>
      </c>
      <c r="J1" s="171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423" t="s">
        <v>515</v>
      </c>
      <c r="I2" s="423"/>
      <c r="J2" s="17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8" t="str">
        <f>'ფორმა N1'!D4</f>
        <v>პოლიტიკური პარტია "განახლებული საქართველოსთვის"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2" t="s">
        <v>64</v>
      </c>
      <c r="B8" s="403" t="s">
        <v>377</v>
      </c>
      <c r="C8" s="404" t="s">
        <v>439</v>
      </c>
      <c r="D8" s="404" t="s">
        <v>440</v>
      </c>
      <c r="E8" s="404" t="s">
        <v>378</v>
      </c>
      <c r="F8" s="404" t="s">
        <v>397</v>
      </c>
      <c r="G8" s="404" t="s">
        <v>398</v>
      </c>
      <c r="H8" s="404" t="s">
        <v>444</v>
      </c>
      <c r="I8" s="173" t="s">
        <v>399</v>
      </c>
      <c r="J8" s="108"/>
    </row>
    <row r="9" spans="1:10" ht="30" x14ac:dyDescent="0.3">
      <c r="A9" s="175">
        <v>1</v>
      </c>
      <c r="B9" s="212">
        <v>40913</v>
      </c>
      <c r="C9" s="180"/>
      <c r="D9" s="180">
        <v>203842823</v>
      </c>
      <c r="E9" s="179" t="s">
        <v>527</v>
      </c>
      <c r="F9" s="179">
        <v>15025.51</v>
      </c>
      <c r="G9" s="179">
        <v>15025.51</v>
      </c>
      <c r="H9" s="179"/>
      <c r="I9" s="179">
        <v>15025.51</v>
      </c>
      <c r="J9" s="108"/>
    </row>
    <row r="10" spans="1:10" x14ac:dyDescent="0.3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8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8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8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8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8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8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8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8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8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8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8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8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8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8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8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8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8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8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8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8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8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8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8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8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8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8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8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8"/>
    </row>
    <row r="38" spans="1:12" x14ac:dyDescent="0.3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410">
        <f>SUM(I9:I37)</f>
        <v>15025.51</v>
      </c>
      <c r="J38" s="108"/>
    </row>
    <row r="40" spans="1:12" x14ac:dyDescent="0.3">
      <c r="A40" s="190" t="s">
        <v>464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mergeCells count="1">
    <mergeCell ref="H2:I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L2" sqref="L2:M2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5" x14ac:dyDescent="0.2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423" t="s">
        <v>515</v>
      </c>
      <c r="M2" s="423"/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7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პოლიტიკური პარტია "განახლებული საქართველოსთვის"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 x14ac:dyDescent="0.2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 x14ac:dyDescent="0.2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 x14ac:dyDescent="0.2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 x14ac:dyDescent="0.2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 x14ac:dyDescent="0.2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 x14ac:dyDescent="0.2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 x14ac:dyDescent="0.2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 x14ac:dyDescent="0.2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 x14ac:dyDescent="0.2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 x14ac:dyDescent="0.2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 x14ac:dyDescent="0.2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 x14ac:dyDescent="0.2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 x14ac:dyDescent="0.2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 x14ac:dyDescent="0.2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 x14ac:dyDescent="0.2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 x14ac:dyDescent="0.2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 x14ac:dyDescent="0.2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 x14ac:dyDescent="0.2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 x14ac:dyDescent="0.2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 x14ac:dyDescent="0.2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 x14ac:dyDescent="0.2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 x14ac:dyDescent="0.2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 x14ac:dyDescent="0.2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 x14ac:dyDescent="0.2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59"/>
      <c r="C1" s="422" t="s">
        <v>109</v>
      </c>
      <c r="D1" s="422"/>
      <c r="E1" s="116"/>
    </row>
    <row r="2" spans="1:12" s="6" customFormat="1" x14ac:dyDescent="0.3">
      <c r="A2" s="79" t="s">
        <v>140</v>
      </c>
      <c r="B2" s="259"/>
      <c r="C2" s="423" t="s">
        <v>528</v>
      </c>
      <c r="D2" s="423"/>
      <c r="E2" s="424"/>
    </row>
    <row r="3" spans="1:12" s="6" customFormat="1" x14ac:dyDescent="0.3">
      <c r="A3" s="79"/>
      <c r="B3" s="259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0"/>
      <c r="C4" s="79"/>
      <c r="D4" s="79"/>
      <c r="E4" s="111"/>
      <c r="L4" s="6"/>
    </row>
    <row r="5" spans="1:12" s="2" customFormat="1" x14ac:dyDescent="0.3">
      <c r="A5" s="122" t="str">
        <f>'ფორმა N1'!D4</f>
        <v>პოლიტიკური პარტია "განახლებული საქართველოსთვის"</v>
      </c>
      <c r="B5" s="261"/>
      <c r="C5" s="60"/>
      <c r="D5" s="60"/>
      <c r="E5" s="111"/>
    </row>
    <row r="6" spans="1:12" s="2" customFormat="1" x14ac:dyDescent="0.3">
      <c r="A6" s="80"/>
      <c r="B6" s="260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6">
        <v>1</v>
      </c>
      <c r="B9" s="246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3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4" t="s">
        <v>98</v>
      </c>
      <c r="B28" s="254" t="s">
        <v>309</v>
      </c>
      <c r="C28" s="8"/>
      <c r="D28" s="8"/>
      <c r="E28" s="116"/>
    </row>
    <row r="29" spans="1:5" x14ac:dyDescent="0.3">
      <c r="A29" s="254" t="s">
        <v>99</v>
      </c>
      <c r="B29" s="254" t="s">
        <v>312</v>
      </c>
      <c r="C29" s="8"/>
      <c r="D29" s="8"/>
      <c r="E29" s="116"/>
    </row>
    <row r="30" spans="1:5" x14ac:dyDescent="0.3">
      <c r="A30" s="254" t="s">
        <v>455</v>
      </c>
      <c r="B30" s="254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4" t="s">
        <v>12</v>
      </c>
      <c r="B32" s="254" t="s">
        <v>509</v>
      </c>
      <c r="C32" s="8"/>
      <c r="D32" s="8"/>
      <c r="E32" s="116"/>
    </row>
    <row r="33" spans="1:9" x14ac:dyDescent="0.3">
      <c r="A33" s="254" t="s">
        <v>13</v>
      </c>
      <c r="B33" s="254" t="s">
        <v>510</v>
      </c>
      <c r="C33" s="8"/>
      <c r="D33" s="8"/>
      <c r="E33" s="116"/>
    </row>
    <row r="34" spans="1:9" x14ac:dyDescent="0.3">
      <c r="A34" s="254" t="s">
        <v>281</v>
      </c>
      <c r="B34" s="254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68" t="s">
        <v>452</v>
      </c>
      <c r="C35" s="8"/>
      <c r="D35" s="8"/>
    </row>
    <row r="36" spans="1:9" s="2" customFormat="1" x14ac:dyDescent="0.3">
      <c r="A36" s="1"/>
      <c r="B36" s="262"/>
      <c r="E36" s="5"/>
    </row>
    <row r="37" spans="1:9" s="2" customFormat="1" x14ac:dyDescent="0.3">
      <c r="B37" s="26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2"/>
      <c r="E40" s="5"/>
    </row>
    <row r="41" spans="1:9" s="2" customFormat="1" x14ac:dyDescent="0.3">
      <c r="B41" s="262"/>
      <c r="E41"/>
      <c r="F41"/>
      <c r="G41"/>
      <c r="H41"/>
      <c r="I41"/>
    </row>
    <row r="42" spans="1:9" s="2" customFormat="1" x14ac:dyDescent="0.3">
      <c r="B42" s="262"/>
      <c r="D42" s="12"/>
      <c r="E42"/>
      <c r="F42"/>
      <c r="G42"/>
      <c r="H42"/>
      <c r="I42"/>
    </row>
    <row r="43" spans="1:9" s="2" customFormat="1" x14ac:dyDescent="0.3">
      <c r="A43"/>
      <c r="B43" s="264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2" t="s">
        <v>270</v>
      </c>
      <c r="D44" s="12"/>
      <c r="E44"/>
      <c r="F44"/>
      <c r="G44"/>
      <c r="H44"/>
      <c r="I44"/>
    </row>
    <row r="45" spans="1:9" customFormat="1" ht="12.75" x14ac:dyDescent="0.2">
      <c r="B45" s="265" t="s">
        <v>139</v>
      </c>
    </row>
    <row r="46" spans="1:9" customFormat="1" ht="12.75" x14ac:dyDescent="0.2">
      <c r="B46" s="266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4" style="2" customWidth="1"/>
    <col min="2" max="2" width="78.140625" style="2" customWidth="1"/>
    <col min="3" max="3" width="13.28515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3"/>
      <c r="C1" s="422" t="s">
        <v>109</v>
      </c>
      <c r="D1" s="422"/>
      <c r="E1" s="94"/>
    </row>
    <row r="2" spans="1:5" s="6" customFormat="1" x14ac:dyDescent="0.3">
      <c r="A2" s="77" t="s">
        <v>407</v>
      </c>
      <c r="B2" s="243"/>
      <c r="C2" s="423" t="s">
        <v>528</v>
      </c>
      <c r="D2" s="423"/>
      <c r="E2" s="424"/>
    </row>
    <row r="3" spans="1:5" s="6" customFormat="1" x14ac:dyDescent="0.3">
      <c r="A3" s="77" t="s">
        <v>408</v>
      </c>
      <c r="B3" s="243"/>
      <c r="C3" s="244"/>
      <c r="D3" s="244"/>
      <c r="E3" s="94"/>
    </row>
    <row r="4" spans="1:5" s="6" customFormat="1" x14ac:dyDescent="0.3">
      <c r="A4" s="79" t="s">
        <v>140</v>
      </c>
      <c r="B4" s="243"/>
      <c r="C4" s="244"/>
      <c r="D4" s="244"/>
      <c r="E4" s="94"/>
    </row>
    <row r="5" spans="1:5" s="6" customFormat="1" x14ac:dyDescent="0.3">
      <c r="A5" s="79"/>
      <c r="B5" s="243"/>
      <c r="C5" s="244"/>
      <c r="D5" s="244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5" t="str">
        <f>'ფორმა N1'!D4</f>
        <v>პოლიტიკური პარტია "განახლებული საქართველოსთვის"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3"/>
      <c r="B9" s="243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6">
        <v>1</v>
      </c>
      <c r="B11" s="246" t="s">
        <v>57</v>
      </c>
      <c r="C11" s="85">
        <f>SUM(C12,C15,C55,C58,C59,C60,C78)</f>
        <v>5</v>
      </c>
      <c r="D11" s="85">
        <f>SUM(D12,D15,D55,D58,D59,D60,D66,D74,D75)</f>
        <v>5</v>
      </c>
      <c r="E11" s="247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5</v>
      </c>
      <c r="D15" s="87">
        <f>SUM(D16,D19,D31,D32,D33,D34,D37,D38,D45:D49,D53,D54)</f>
        <v>5</v>
      </c>
      <c r="E15" s="247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48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48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9"/>
      <c r="F19" s="250"/>
    </row>
    <row r="20" spans="1:6" s="253" customFormat="1" ht="30" x14ac:dyDescent="0.2">
      <c r="A20" s="100" t="s">
        <v>12</v>
      </c>
      <c r="B20" s="100" t="s">
        <v>250</v>
      </c>
      <c r="C20" s="251"/>
      <c r="D20" s="39"/>
      <c r="E20" s="252"/>
    </row>
    <row r="21" spans="1:6" s="253" customFormat="1" x14ac:dyDescent="0.2">
      <c r="A21" s="100" t="s">
        <v>13</v>
      </c>
      <c r="B21" s="100" t="s">
        <v>14</v>
      </c>
      <c r="C21" s="251"/>
      <c r="D21" s="40"/>
      <c r="E21" s="252"/>
    </row>
    <row r="22" spans="1:6" s="253" customFormat="1" ht="30" x14ac:dyDescent="0.2">
      <c r="A22" s="100" t="s">
        <v>281</v>
      </c>
      <c r="B22" s="100" t="s">
        <v>22</v>
      </c>
      <c r="C22" s="251"/>
      <c r="D22" s="41"/>
      <c r="E22" s="252"/>
    </row>
    <row r="23" spans="1:6" s="253" customFormat="1" ht="16.5" customHeight="1" x14ac:dyDescent="0.2">
      <c r="A23" s="100" t="s">
        <v>282</v>
      </c>
      <c r="B23" s="100" t="s">
        <v>15</v>
      </c>
      <c r="C23" s="251"/>
      <c r="D23" s="41"/>
      <c r="E23" s="252"/>
    </row>
    <row r="24" spans="1:6" s="253" customFormat="1" ht="16.5" customHeight="1" x14ac:dyDescent="0.2">
      <c r="A24" s="100" t="s">
        <v>283</v>
      </c>
      <c r="B24" s="100" t="s">
        <v>16</v>
      </c>
      <c r="C24" s="251"/>
      <c r="D24" s="41"/>
      <c r="E24" s="252"/>
    </row>
    <row r="25" spans="1:6" s="253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2"/>
    </row>
    <row r="26" spans="1:6" s="253" customFormat="1" ht="16.5" customHeight="1" x14ac:dyDescent="0.2">
      <c r="A26" s="254" t="s">
        <v>285</v>
      </c>
      <c r="B26" s="254" t="s">
        <v>18</v>
      </c>
      <c r="C26" s="251"/>
      <c r="D26" s="41"/>
      <c r="E26" s="252"/>
    </row>
    <row r="27" spans="1:6" s="253" customFormat="1" ht="16.5" customHeight="1" x14ac:dyDescent="0.2">
      <c r="A27" s="254" t="s">
        <v>286</v>
      </c>
      <c r="B27" s="254" t="s">
        <v>19</v>
      </c>
      <c r="C27" s="251"/>
      <c r="D27" s="41"/>
      <c r="E27" s="252"/>
    </row>
    <row r="28" spans="1:6" s="253" customFormat="1" ht="16.5" customHeight="1" x14ac:dyDescent="0.2">
      <c r="A28" s="254" t="s">
        <v>287</v>
      </c>
      <c r="B28" s="254" t="s">
        <v>20</v>
      </c>
      <c r="C28" s="251"/>
      <c r="D28" s="41"/>
      <c r="E28" s="252"/>
    </row>
    <row r="29" spans="1:6" s="253" customFormat="1" ht="16.5" customHeight="1" x14ac:dyDescent="0.2">
      <c r="A29" s="254" t="s">
        <v>288</v>
      </c>
      <c r="B29" s="254" t="s">
        <v>23</v>
      </c>
      <c r="C29" s="251"/>
      <c r="D29" s="42"/>
      <c r="E29" s="252"/>
    </row>
    <row r="30" spans="1:6" s="253" customFormat="1" ht="16.5" customHeight="1" x14ac:dyDescent="0.2">
      <c r="A30" s="100" t="s">
        <v>289</v>
      </c>
      <c r="B30" s="100" t="s">
        <v>21</v>
      </c>
      <c r="C30" s="251"/>
      <c r="D30" s="42"/>
      <c r="E30" s="252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8"/>
      <c r="E31" s="249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8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8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48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48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5</v>
      </c>
      <c r="D37" s="248">
        <v>5</v>
      </c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8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8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8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8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8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8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8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8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8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8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48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48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48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8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8"/>
      <c r="E54" s="249"/>
      <c r="F54" s="250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49"/>
      <c r="F55" s="250"/>
    </row>
    <row r="56" spans="1:6" s="3" customFormat="1" x14ac:dyDescent="0.2">
      <c r="A56" s="91" t="s">
        <v>50</v>
      </c>
      <c r="B56" s="91" t="s">
        <v>48</v>
      </c>
      <c r="C56" s="4"/>
      <c r="D56" s="248"/>
      <c r="E56" s="249"/>
      <c r="F56" s="250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8"/>
      <c r="E57" s="249"/>
      <c r="F57" s="250"/>
    </row>
    <row r="58" spans="1:6" s="3" customFormat="1" x14ac:dyDescent="0.2">
      <c r="A58" s="90">
        <v>1.4</v>
      </c>
      <c r="B58" s="90" t="s">
        <v>417</v>
      </c>
      <c r="C58" s="4"/>
      <c r="D58" s="248"/>
      <c r="E58" s="249"/>
      <c r="F58" s="250"/>
    </row>
    <row r="59" spans="1:6" s="253" customFormat="1" x14ac:dyDescent="0.2">
      <c r="A59" s="90">
        <v>1.5</v>
      </c>
      <c r="B59" s="90" t="s">
        <v>7</v>
      </c>
      <c r="C59" s="251"/>
      <c r="D59" s="41"/>
      <c r="E59" s="252"/>
    </row>
    <row r="60" spans="1:6" s="253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2"/>
    </row>
    <row r="61" spans="1:6" s="253" customFormat="1" x14ac:dyDescent="0.2">
      <c r="A61" s="91" t="s">
        <v>297</v>
      </c>
      <c r="B61" s="47" t="s">
        <v>52</v>
      </c>
      <c r="C61" s="251"/>
      <c r="D61" s="41"/>
      <c r="E61" s="252"/>
    </row>
    <row r="62" spans="1:6" s="253" customFormat="1" ht="30" x14ac:dyDescent="0.2">
      <c r="A62" s="91" t="s">
        <v>298</v>
      </c>
      <c r="B62" s="47" t="s">
        <v>54</v>
      </c>
      <c r="C62" s="251"/>
      <c r="D62" s="41"/>
      <c r="E62" s="252"/>
    </row>
    <row r="63" spans="1:6" s="253" customFormat="1" x14ac:dyDescent="0.2">
      <c r="A63" s="91" t="s">
        <v>299</v>
      </c>
      <c r="B63" s="47" t="s">
        <v>53</v>
      </c>
      <c r="C63" s="41"/>
      <c r="D63" s="41"/>
      <c r="E63" s="252"/>
    </row>
    <row r="64" spans="1:6" s="253" customFormat="1" x14ac:dyDescent="0.2">
      <c r="A64" s="91" t="s">
        <v>300</v>
      </c>
      <c r="B64" s="47" t="s">
        <v>27</v>
      </c>
      <c r="C64" s="251"/>
      <c r="D64" s="41"/>
      <c r="E64" s="252"/>
    </row>
    <row r="65" spans="1:5" s="253" customFormat="1" x14ac:dyDescent="0.2">
      <c r="A65" s="91" t="s">
        <v>337</v>
      </c>
      <c r="B65" s="47" t="s">
        <v>338</v>
      </c>
      <c r="C65" s="251"/>
      <c r="D65" s="41"/>
      <c r="E65" s="252"/>
    </row>
    <row r="66" spans="1:5" x14ac:dyDescent="0.3">
      <c r="A66" s="246">
        <v>2</v>
      </c>
      <c r="B66" s="246" t="s">
        <v>411</v>
      </c>
      <c r="C66" s="255"/>
      <c r="D66" s="88">
        <f>SUM(D67:D73)</f>
        <v>0</v>
      </c>
      <c r="E66" s="99"/>
    </row>
    <row r="67" spans="1:5" x14ac:dyDescent="0.3">
      <c r="A67" s="101">
        <v>2.1</v>
      </c>
      <c r="B67" s="256" t="s">
        <v>100</v>
      </c>
      <c r="C67" s="257"/>
      <c r="D67" s="22"/>
      <c r="E67" s="99"/>
    </row>
    <row r="68" spans="1:5" x14ac:dyDescent="0.3">
      <c r="A68" s="101">
        <v>2.2000000000000002</v>
      </c>
      <c r="B68" s="256" t="s">
        <v>412</v>
      </c>
      <c r="C68" s="257"/>
      <c r="D68" s="22"/>
      <c r="E68" s="99"/>
    </row>
    <row r="69" spans="1:5" x14ac:dyDescent="0.3">
      <c r="A69" s="101">
        <v>2.2999999999999998</v>
      </c>
      <c r="B69" s="256" t="s">
        <v>104</v>
      </c>
      <c r="C69" s="257"/>
      <c r="D69" s="22"/>
      <c r="E69" s="99"/>
    </row>
    <row r="70" spans="1:5" x14ac:dyDescent="0.3">
      <c r="A70" s="101">
        <v>2.4</v>
      </c>
      <c r="B70" s="256" t="s">
        <v>103</v>
      </c>
      <c r="C70" s="257"/>
      <c r="D70" s="22"/>
      <c r="E70" s="99"/>
    </row>
    <row r="71" spans="1:5" x14ac:dyDescent="0.3">
      <c r="A71" s="101">
        <v>2.5</v>
      </c>
      <c r="B71" s="256" t="s">
        <v>413</v>
      </c>
      <c r="C71" s="257"/>
      <c r="D71" s="22"/>
      <c r="E71" s="99"/>
    </row>
    <row r="72" spans="1:5" x14ac:dyDescent="0.3">
      <c r="A72" s="101">
        <v>2.6</v>
      </c>
      <c r="B72" s="256" t="s">
        <v>101</v>
      </c>
      <c r="C72" s="257"/>
      <c r="D72" s="22"/>
      <c r="E72" s="99"/>
    </row>
    <row r="73" spans="1:5" x14ac:dyDescent="0.3">
      <c r="A73" s="101">
        <v>2.7</v>
      </c>
      <c r="B73" s="256" t="s">
        <v>102</v>
      </c>
      <c r="C73" s="258"/>
      <c r="D73" s="22"/>
      <c r="E73" s="99"/>
    </row>
    <row r="74" spans="1:5" x14ac:dyDescent="0.3">
      <c r="A74" s="246">
        <v>3</v>
      </c>
      <c r="B74" s="246" t="s">
        <v>451</v>
      </c>
      <c r="C74" s="88"/>
      <c r="D74" s="22"/>
      <c r="E74" s="99"/>
    </row>
    <row r="75" spans="1:5" x14ac:dyDescent="0.3">
      <c r="A75" s="246">
        <v>4</v>
      </c>
      <c r="B75" s="246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57"/>
      <c r="D76" s="8"/>
      <c r="E76" s="99"/>
    </row>
    <row r="77" spans="1:5" x14ac:dyDescent="0.3">
      <c r="A77" s="101">
        <v>4.2</v>
      </c>
      <c r="B77" s="101" t="s">
        <v>254</v>
      </c>
      <c r="C77" s="258"/>
      <c r="D77" s="8"/>
      <c r="E77" s="99"/>
    </row>
    <row r="78" spans="1:5" x14ac:dyDescent="0.3">
      <c r="A78" s="246">
        <v>5</v>
      </c>
      <c r="B78" s="246" t="s">
        <v>279</v>
      </c>
      <c r="C78" s="285"/>
      <c r="D78" s="258"/>
      <c r="E78" s="99"/>
    </row>
    <row r="79" spans="1:5" x14ac:dyDescent="0.3">
      <c r="B79" s="45"/>
    </row>
    <row r="80" spans="1:5" x14ac:dyDescent="0.3">
      <c r="A80" s="425" t="s">
        <v>501</v>
      </c>
      <c r="B80" s="425"/>
      <c r="C80" s="425"/>
      <c r="D80" s="425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A80:D80"/>
    <mergeCell ref="C2:E2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22" t="s">
        <v>109</v>
      </c>
      <c r="D1" s="422"/>
      <c r="E1" s="94"/>
    </row>
    <row r="2" spans="1:5" s="6" customFormat="1" x14ac:dyDescent="0.3">
      <c r="A2" s="77" t="s">
        <v>328</v>
      </c>
      <c r="B2" s="80"/>
      <c r="C2" s="423" t="s">
        <v>515</v>
      </c>
      <c r="D2" s="423"/>
      <c r="E2" s="424"/>
    </row>
    <row r="3" spans="1:5" s="6" customFormat="1" x14ac:dyDescent="0.3">
      <c r="A3" s="79" t="s">
        <v>140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პარტია "განახლებული საქართველოსთვის"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67" t="s">
        <v>441</v>
      </c>
      <c r="E26" s="5"/>
    </row>
    <row r="27" spans="1:5" x14ac:dyDescent="0.3">
      <c r="A27" s="2" t="s">
        <v>442</v>
      </c>
    </row>
    <row r="28" spans="1:5" x14ac:dyDescent="0.3">
      <c r="A28" s="221" t="s">
        <v>443</v>
      </c>
    </row>
    <row r="29" spans="1:5" x14ac:dyDescent="0.3">
      <c r="A29" s="221"/>
    </row>
    <row r="30" spans="1:5" x14ac:dyDescent="0.3">
      <c r="A30" s="221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SheetLayoutView="80" workbookViewId="0">
      <selection activeCell="F30" sqref="F30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1" ht="15" x14ac:dyDescent="0.3">
      <c r="A1" s="77" t="s">
        <v>414</v>
      </c>
      <c r="B1" s="77"/>
      <c r="C1" s="80"/>
      <c r="D1" s="80"/>
      <c r="E1" s="80"/>
      <c r="F1" s="80"/>
      <c r="G1" s="233"/>
      <c r="H1" s="233"/>
      <c r="I1" s="422" t="s">
        <v>109</v>
      </c>
      <c r="J1" s="422"/>
    </row>
    <row r="2" spans="1:11" ht="15" x14ac:dyDescent="0.3">
      <c r="A2" s="79" t="s">
        <v>140</v>
      </c>
      <c r="B2" s="77"/>
      <c r="C2" s="80"/>
      <c r="D2" s="80"/>
      <c r="E2" s="80"/>
      <c r="F2" s="80"/>
      <c r="G2" s="233"/>
      <c r="H2" s="233"/>
      <c r="I2" s="423" t="s">
        <v>515</v>
      </c>
      <c r="J2" s="423"/>
      <c r="K2" s="424"/>
    </row>
    <row r="3" spans="1:11" ht="15" x14ac:dyDescent="0.3">
      <c r="A3" s="79"/>
      <c r="B3" s="79"/>
      <c r="C3" s="77"/>
      <c r="D3" s="77"/>
      <c r="E3" s="77"/>
      <c r="F3" s="77"/>
      <c r="G3" s="169"/>
      <c r="H3" s="169"/>
      <c r="I3" s="233"/>
    </row>
    <row r="4" spans="1:11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1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  <c r="I5" s="84"/>
    </row>
    <row r="6" spans="1:11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1" ht="15" x14ac:dyDescent="0.2">
      <c r="A7" s="168"/>
      <c r="B7" s="168"/>
      <c r="C7" s="168"/>
      <c r="D7" s="227"/>
      <c r="E7" s="168"/>
      <c r="F7" s="168"/>
      <c r="G7" s="81"/>
      <c r="H7" s="81"/>
      <c r="I7" s="81"/>
    </row>
    <row r="8" spans="1:11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1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1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1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1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1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1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1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1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 x14ac:dyDescent="0.3">
      <c r="A27" s="235" t="s">
        <v>445</v>
      </c>
      <c r="B27" s="235"/>
      <c r="C27" s="234"/>
      <c r="D27" s="234"/>
      <c r="E27" s="234"/>
      <c r="F27" s="234"/>
      <c r="G27" s="234"/>
      <c r="H27" s="190"/>
      <c r="I27" s="190"/>
    </row>
    <row r="28" spans="1:9" ht="15" x14ac:dyDescent="0.3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 x14ac:dyDescent="0.3">
      <c r="A30" s="196" t="s">
        <v>107</v>
      </c>
      <c r="B30" s="196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ht="15" x14ac:dyDescent="0.3">
      <c r="A32" s="190"/>
      <c r="B32" s="190"/>
      <c r="C32" s="190"/>
      <c r="D32" s="190"/>
      <c r="E32" s="194"/>
      <c r="F32" s="194"/>
      <c r="G32" s="194"/>
      <c r="H32" s="190"/>
      <c r="I32" s="190"/>
    </row>
    <row r="33" spans="1:9" ht="15" x14ac:dyDescent="0.3">
      <c r="A33" s="196"/>
      <c r="B33" s="196"/>
      <c r="C33" s="196" t="s">
        <v>395</v>
      </c>
      <c r="D33" s="196"/>
      <c r="E33" s="196"/>
      <c r="F33" s="196"/>
      <c r="G33" s="196"/>
      <c r="H33" s="190"/>
      <c r="I33" s="190"/>
    </row>
    <row r="34" spans="1:9" ht="15" x14ac:dyDescent="0.3">
      <c r="A34" s="190"/>
      <c r="B34" s="190"/>
      <c r="C34" s="190" t="s">
        <v>394</v>
      </c>
      <c r="D34" s="190"/>
      <c r="E34" s="190"/>
      <c r="F34" s="190"/>
      <c r="G34" s="190"/>
      <c r="H34" s="190"/>
      <c r="I34" s="190"/>
    </row>
    <row r="35" spans="1:9" x14ac:dyDescent="0.2">
      <c r="A35" s="198"/>
      <c r="B35" s="198"/>
      <c r="C35" s="198" t="s">
        <v>139</v>
      </c>
      <c r="D35" s="198"/>
      <c r="E35" s="198"/>
      <c r="F35" s="198"/>
      <c r="G35" s="198"/>
    </row>
  </sheetData>
  <mergeCells count="2">
    <mergeCell ref="I1:J1"/>
    <mergeCell ref="I2:K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22" t="s">
        <v>109</v>
      </c>
      <c r="H1" s="422"/>
      <c r="I1" s="392"/>
    </row>
    <row r="2" spans="1:9" ht="15" x14ac:dyDescent="0.3">
      <c r="A2" s="79" t="s">
        <v>140</v>
      </c>
      <c r="B2" s="80"/>
      <c r="C2" s="80"/>
      <c r="D2" s="80"/>
      <c r="E2" s="80"/>
      <c r="F2" s="80"/>
      <c r="G2" s="423" t="s">
        <v>515</v>
      </c>
      <c r="H2" s="423"/>
      <c r="I2" s="424"/>
    </row>
    <row r="3" spans="1:9" ht="15" x14ac:dyDescent="0.3">
      <c r="A3" s="79"/>
      <c r="B3" s="79"/>
      <c r="C3" s="79"/>
      <c r="D3" s="79"/>
      <c r="E3" s="79"/>
      <c r="F3" s="79"/>
      <c r="G3" s="169"/>
      <c r="H3" s="169"/>
      <c r="I3" s="392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  <c r="I5" s="392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8"/>
      <c r="B7" s="168"/>
      <c r="C7" s="280"/>
      <c r="D7" s="168"/>
      <c r="E7" s="168"/>
      <c r="F7" s="168"/>
      <c r="G7" s="81"/>
      <c r="H7" s="81"/>
      <c r="I7" s="79"/>
    </row>
    <row r="8" spans="1:9" ht="45" x14ac:dyDescent="0.2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89"/>
      <c r="B9" s="390"/>
      <c r="C9" s="101"/>
      <c r="D9" s="101"/>
      <c r="E9" s="101"/>
      <c r="F9" s="101"/>
      <c r="G9" s="101"/>
      <c r="H9" s="4"/>
      <c r="I9" s="4"/>
    </row>
    <row r="10" spans="1:9" ht="15" x14ac:dyDescent="0.2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 x14ac:dyDescent="0.2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 x14ac:dyDescent="0.2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 x14ac:dyDescent="0.2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 x14ac:dyDescent="0.2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 x14ac:dyDescent="0.2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 x14ac:dyDescent="0.2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 x14ac:dyDescent="0.2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 x14ac:dyDescent="0.2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 x14ac:dyDescent="0.2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 x14ac:dyDescent="0.2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 x14ac:dyDescent="0.2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 x14ac:dyDescent="0.2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 x14ac:dyDescent="0.2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 x14ac:dyDescent="0.2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 x14ac:dyDescent="0.2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 x14ac:dyDescent="0.2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 x14ac:dyDescent="0.2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 x14ac:dyDescent="0.2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 x14ac:dyDescent="0.2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 x14ac:dyDescent="0.2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 x14ac:dyDescent="0.2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 x14ac:dyDescent="0.2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 x14ac:dyDescent="0.3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 x14ac:dyDescent="0.3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 x14ac:dyDescent="0.3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 x14ac:dyDescent="0.3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 x14ac:dyDescent="0.3">
      <c r="A39" s="235"/>
      <c r="B39" s="190"/>
      <c r="C39" s="190"/>
      <c r="D39" s="190"/>
      <c r="E39" s="190"/>
      <c r="G39" s="190"/>
      <c r="H39" s="190"/>
      <c r="I39" s="195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 x14ac:dyDescent="0.3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 x14ac:dyDescent="0.3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 x14ac:dyDescent="0.3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 x14ac:dyDescent="0.2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I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I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22" t="s">
        <v>109</v>
      </c>
      <c r="H1" s="42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23" t="s">
        <v>515</v>
      </c>
      <c r="H2" s="423"/>
      <c r="I2" s="424"/>
    </row>
    <row r="3" spans="1:10" ht="15" x14ac:dyDescent="0.3">
      <c r="A3" s="79"/>
      <c r="B3" s="79"/>
      <c r="C3" s="79"/>
      <c r="D3" s="79"/>
      <c r="E3" s="79"/>
      <c r="F3" s="79"/>
      <c r="G3" s="225"/>
      <c r="H3" s="225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პოლიტიკური პარტია "განახლებული საქართველოსთვის"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4"/>
      <c r="B7" s="224"/>
      <c r="C7" s="224"/>
      <c r="D7" s="227"/>
      <c r="E7" s="224"/>
      <c r="F7" s="224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I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3" ht="15" x14ac:dyDescent="0.3">
      <c r="A2" s="427" t="s">
        <v>512</v>
      </c>
      <c r="B2" s="427"/>
      <c r="C2" s="427"/>
      <c r="D2" s="427"/>
      <c r="E2" s="396"/>
      <c r="F2" s="80"/>
      <c r="G2" s="80"/>
      <c r="H2" s="80"/>
      <c r="I2" s="80"/>
      <c r="J2" s="397"/>
      <c r="K2" s="398"/>
      <c r="L2" s="398" t="s">
        <v>109</v>
      </c>
    </row>
    <row r="3" spans="1:13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423" t="s">
        <v>515</v>
      </c>
      <c r="L3" s="423"/>
      <c r="M3" s="424"/>
    </row>
    <row r="4" spans="1:13" ht="15" x14ac:dyDescent="0.3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3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3" ht="15" x14ac:dyDescent="0.3">
      <c r="A6" s="83" t="str">
        <f>'ფორმა N1'!D4</f>
        <v>პოლიტიკური პარტია "განახლებული საქართველოსთვის"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3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3" ht="15" x14ac:dyDescent="0.2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3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3" ht="15" x14ac:dyDescent="0.2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3" ht="15" x14ac:dyDescent="0.2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3" ht="15" x14ac:dyDescent="0.2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3" ht="15" x14ac:dyDescent="0.2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3" ht="15" x14ac:dyDescent="0.2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3" ht="15" x14ac:dyDescent="0.2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3" ht="15" x14ac:dyDescent="0.2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 x14ac:dyDescent="0.3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 x14ac:dyDescent="0.3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 x14ac:dyDescent="0.2">
      <c r="A41" s="432" t="s">
        <v>514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</row>
    <row r="42" spans="1:12" ht="15.75" customHeight="1" x14ac:dyDescent="0.2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</row>
    <row r="43" spans="1:12" x14ac:dyDescent="0.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 x14ac:dyDescent="0.3">
      <c r="A44" s="428" t="s">
        <v>107</v>
      </c>
      <c r="B44" s="428"/>
      <c r="C44" s="381"/>
      <c r="D44" s="382"/>
      <c r="E44" s="382"/>
      <c r="F44" s="381"/>
      <c r="G44" s="381"/>
      <c r="H44" s="381"/>
      <c r="I44" s="381"/>
      <c r="J44" s="381"/>
      <c r="K44" s="190"/>
    </row>
    <row r="45" spans="1:12" ht="15" x14ac:dyDescent="0.3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 x14ac:dyDescent="0.3">
      <c r="A46" s="381"/>
      <c r="B46" s="382"/>
      <c r="C46" s="429" t="s">
        <v>268</v>
      </c>
      <c r="D46" s="429"/>
      <c r="E46" s="395"/>
      <c r="F46" s="385"/>
      <c r="G46" s="430" t="s">
        <v>498</v>
      </c>
      <c r="H46" s="430"/>
      <c r="I46" s="430"/>
      <c r="J46" s="386"/>
      <c r="K46" s="190"/>
    </row>
    <row r="47" spans="1:12" ht="15" x14ac:dyDescent="0.3">
      <c r="A47" s="381"/>
      <c r="B47" s="382"/>
      <c r="C47" s="381"/>
      <c r="D47" s="382"/>
      <c r="E47" s="382"/>
      <c r="F47" s="381"/>
      <c r="G47" s="431"/>
      <c r="H47" s="431"/>
      <c r="I47" s="431"/>
      <c r="J47" s="386"/>
      <c r="K47" s="190"/>
    </row>
    <row r="48" spans="1:12" ht="15" x14ac:dyDescent="0.3">
      <c r="A48" s="381"/>
      <c r="B48" s="382"/>
      <c r="C48" s="426" t="s">
        <v>139</v>
      </c>
      <c r="D48" s="426"/>
      <c r="E48" s="395"/>
      <c r="F48" s="385"/>
      <c r="G48" s="381"/>
      <c r="H48" s="381"/>
      <c r="I48" s="381"/>
      <c r="J48" s="381"/>
      <c r="K48" s="190"/>
    </row>
  </sheetData>
  <mergeCells count="7">
    <mergeCell ref="C48:D48"/>
    <mergeCell ref="A2:D2"/>
    <mergeCell ref="A44:B44"/>
    <mergeCell ref="C46:D46"/>
    <mergeCell ref="G46:I47"/>
    <mergeCell ref="A41:K42"/>
    <mergeCell ref="K3:M3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2017-01-25T09:12:25Z</cp:lastPrinted>
  <dcterms:created xsi:type="dcterms:W3CDTF">2011-12-27T13:20:18Z</dcterms:created>
  <dcterms:modified xsi:type="dcterms:W3CDTF">2017-02-03T11:21:09Z</dcterms:modified>
</cp:coreProperties>
</file>