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5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drawings/drawing9.xml" ContentType="application/vnd.openxmlformats-officedocument.drawing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drawings/drawing7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updateLinks="never" codeName="ThisWorkbook" defaultThemeVersion="124226"/>
  <bookViews>
    <workbookView xWindow="120" yWindow="390" windowWidth="14940" windowHeight="7275" tabRatio="954" firstSheet="3" activeTab="17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4.1" sheetId="26" r:id="rId5"/>
    <sheet name="ფორმა 4.2" sheetId="29" r:id="rId6"/>
    <sheet name="ფორმა N4.3" sheetId="30" r:id="rId7"/>
    <sheet name="ფორმა 4.4" sheetId="34" r:id="rId8"/>
    <sheet name="ფორმა 4.5" sheetId="55" r:id="rId9"/>
    <sheet name="ფორმა N5" sheetId="47" r:id="rId10"/>
    <sheet name="ფორმა N5.1" sheetId="27" r:id="rId11"/>
    <sheet name="ფორმა 5.2" sheetId="43" r:id="rId12"/>
    <sheet name="ფორმა 5.4" sheetId="45" r:id="rId13"/>
    <sheet name="ფორმა N5.3" sheetId="44" r:id="rId14"/>
    <sheet name="ფორმა 5.5" sheetId="46" r:id="rId15"/>
    <sheet name="ფორმა N6" sheetId="5" r:id="rId16"/>
    <sheet name="ფორმა N6.1" sheetId="28" r:id="rId17"/>
    <sheet name="ფორმა N7" sheetId="12" r:id="rId18"/>
    <sheet name="ფორმა N8" sheetId="9" r:id="rId19"/>
    <sheet name="ფორმა N 8.1" sheetId="18" r:id="rId20"/>
    <sheet name="ფორმა N9" sheetId="10" r:id="rId21"/>
    <sheet name="ფორმა N9.1" sheetId="16" r:id="rId22"/>
    <sheet name="ფორმა N9.2" sheetId="17" r:id="rId23"/>
    <sheet name="ფორმა 9.3" sheetId="25" r:id="rId24"/>
    <sheet name="ფორმა 9.4" sheetId="33" r:id="rId25"/>
    <sheet name="ფორმა 9.5" sheetId="32" r:id="rId26"/>
    <sheet name="ფორმა 9.6" sheetId="39" r:id="rId27"/>
    <sheet name="ფორმა N 9.7" sheetId="35" r:id="rId28"/>
    <sheet name="ფორმა N9.7.1" sheetId="41" r:id="rId29"/>
    <sheet name="Validation" sheetId="13" state="veryHidden" r:id="rId30"/>
  </sheets>
  <externalReferences>
    <externalReference r:id="rId31"/>
    <externalReference r:id="rId32"/>
  </externalReferences>
  <definedNames>
    <definedName name="_xlnm._FilterDatabase" localSheetId="0" hidden="1">'ფორმა N1'!$A$8:$L$8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N4'!$A$10:$D$64</definedName>
    <definedName name="_xlnm._FilterDatabase" localSheetId="4" hidden="1">'ფორმა N4.1'!$B$9:$D$24</definedName>
    <definedName name="_xlnm._FilterDatabase" localSheetId="9" hidden="1">'ფორმა N5'!$A$8:$D$11</definedName>
    <definedName name="_xlnm._FilterDatabase" localSheetId="10" hidden="1">'ფორმა N5.1'!$B$9:$D$24</definedName>
    <definedName name="_xlnm._FilterDatabase" localSheetId="15" hidden="1">'ფორმა N6'!$A$9:$D$14</definedName>
    <definedName name="_xlnm._FilterDatabase" localSheetId="16" hidden="1">'ფორმა N6.1'!$B$9:$D$16</definedName>
    <definedName name="Date" localSheetId="7">#REF!</definedName>
    <definedName name="Date" localSheetId="8">#REF!</definedName>
    <definedName name="Date" localSheetId="12">#REF!</definedName>
    <definedName name="Date" localSheetId="14">#REF!</definedName>
    <definedName name="Date" localSheetId="23">#REF!</definedName>
    <definedName name="Date" localSheetId="26">#REF!</definedName>
    <definedName name="Date" localSheetId="27">#REF!</definedName>
    <definedName name="Date" localSheetId="0">#REF!</definedName>
    <definedName name="Date" localSheetId="3">#REF!</definedName>
    <definedName name="Date" localSheetId="4">#REF!</definedName>
    <definedName name="Date" localSheetId="9">#REF!</definedName>
    <definedName name="Date" localSheetId="10">#REF!</definedName>
    <definedName name="Date" localSheetId="16">#REF!</definedName>
    <definedName name="Date" localSheetId="28">#REF!</definedName>
    <definedName name="Date">#REF!</definedName>
    <definedName name="_xlnm.Print_Area" localSheetId="5">'ფორმა 4.2'!$A$1:$I$39</definedName>
    <definedName name="_xlnm.Print_Area" localSheetId="7">'ფორმა 4.4'!$A$1:$H$46</definedName>
    <definedName name="_xlnm.Print_Area" localSheetId="8">'ფორმა 4.5'!$A$1:$L$49</definedName>
    <definedName name="_xlnm.Print_Area" localSheetId="11">'ფორმა 5.2'!$A$1:$I$39</definedName>
    <definedName name="_xlnm.Print_Area" localSheetId="12">'ფორმა 5.4'!$A$1:$H$46</definedName>
    <definedName name="_xlnm.Print_Area" localSheetId="14">'ფორმა 5.5'!$A$1:$L$49</definedName>
    <definedName name="_xlnm.Print_Area" localSheetId="23">'ფორმა 9.3'!$A$1:$G$28</definedName>
    <definedName name="_xlnm.Print_Area" localSheetId="25">'ფორმა 9.5'!$A$1:$L$35</definedName>
    <definedName name="_xlnm.Print_Area" localSheetId="26">'ფორმა 9.6'!$A$1:$I$35</definedName>
    <definedName name="_xlnm.Print_Area" localSheetId="19">'ფორმა N 8.1'!$A$1:$H$51</definedName>
    <definedName name="_xlnm.Print_Area" localSheetId="27">'ფორმა N 9.7'!$A$1:$I$49</definedName>
    <definedName name="_xlnm.Print_Area" localSheetId="0">'ფორმა N1'!$A$1:$L$45</definedName>
    <definedName name="_xlnm.Print_Area" localSheetId="1">'ფორმა N2'!$A$1:$D$46</definedName>
    <definedName name="_xlnm.Print_Area" localSheetId="2">'ფორმა N3'!$A$1:$D$46</definedName>
    <definedName name="_xlnm.Print_Area" localSheetId="3">'ფორმა N4'!$A$1:$D$90</definedName>
    <definedName name="_xlnm.Print_Area" localSheetId="4">'ფორმა N4.1'!$A$1:$D$39</definedName>
    <definedName name="_xlnm.Print_Area" localSheetId="9">'ფორმა N5'!$A$1:$D$86</definedName>
    <definedName name="_xlnm.Print_Area" localSheetId="10">'ფორმა N5.1'!$A$1:$D$38</definedName>
    <definedName name="_xlnm.Print_Area" localSheetId="15">'ფორმა N6'!$A$1:$D$32</definedName>
    <definedName name="_xlnm.Print_Area" localSheetId="16">'ფორმა N6.1'!$A$1:$D$29</definedName>
    <definedName name="_xlnm.Print_Area" localSheetId="17">'ფორმა N7'!$A$1:$D$90</definedName>
    <definedName name="_xlnm.Print_Area" localSheetId="18">'ფორმა N8'!$A$1:$J$21</definedName>
    <definedName name="_xlnm.Print_Area" localSheetId="20">'ფორმა N9'!$A$1:$K$52</definedName>
    <definedName name="_xlnm.Print_Area" localSheetId="21">'ფორმა N9.1'!$A$1:$H$35</definedName>
    <definedName name="_xlnm.Print_Area" localSheetId="22">'ფორმა N9.2'!$A$1:$I$35</definedName>
    <definedName name="_xlnm.Print_Area" localSheetId="28">'ფორმა N9.7.1'!$A$1:$N$42</definedName>
  </definedNames>
  <calcPr calcId="124519"/>
</workbook>
</file>

<file path=xl/calcChain.xml><?xml version="1.0" encoding="utf-8"?>
<calcChain xmlns="http://schemas.openxmlformats.org/spreadsheetml/2006/main">
  <c r="G46" i="12"/>
  <c r="G54" i="40"/>
  <c r="C16"/>
  <c r="I45" i="35"/>
  <c r="J9" i="10"/>
  <c r="J39"/>
  <c r="J36"/>
  <c r="J32"/>
  <c r="C40"/>
  <c r="C37" s="1"/>
  <c r="C10" s="1"/>
  <c r="C33"/>
  <c r="C25"/>
  <c r="I11" i="29" l="1"/>
  <c r="I12"/>
  <c r="I13"/>
  <c r="I14"/>
  <c r="I15"/>
  <c r="I16"/>
  <c r="I17"/>
  <c r="I18"/>
  <c r="I10"/>
  <c r="G32" i="40"/>
  <c r="G23"/>
  <c r="A5" i="9" l="1"/>
  <c r="K35" i="55" l="1"/>
  <c r="A6"/>
  <c r="A5" i="41" l="1"/>
  <c r="A5" i="35"/>
  <c r="A5" i="39"/>
  <c r="A5" i="32"/>
  <c r="A5" i="33"/>
  <c r="A5" i="25"/>
  <c r="A5" i="17"/>
  <c r="A5" i="16"/>
  <c r="A5" i="10"/>
  <c r="A5" i="18"/>
  <c r="A5" i="12"/>
  <c r="A6" i="28"/>
  <c r="A6" i="5"/>
  <c r="A6" i="46"/>
  <c r="A5" i="45"/>
  <c r="A5" i="44"/>
  <c r="A5" i="43"/>
  <c r="A6" i="27"/>
  <c r="A5" i="47"/>
  <c r="A5" i="34"/>
  <c r="A5" i="30"/>
  <c r="A5" i="29"/>
  <c r="A6" i="26"/>
  <c r="A7" i="40"/>
  <c r="A5" i="7"/>
  <c r="A5" i="3"/>
  <c r="I34" i="44" l="1"/>
  <c r="H34"/>
  <c r="D31" i="7" l="1"/>
  <c r="C31"/>
  <c r="D27"/>
  <c r="C27"/>
  <c r="C26" s="1"/>
  <c r="D26"/>
  <c r="D19"/>
  <c r="C19"/>
  <c r="D16"/>
  <c r="C16"/>
  <c r="D12"/>
  <c r="C12"/>
  <c r="D10"/>
  <c r="D9" s="1"/>
  <c r="D31" i="3"/>
  <c r="C31"/>
  <c r="C10" i="7" l="1"/>
  <c r="C9" s="1"/>
  <c r="D72" i="47"/>
  <c r="C72"/>
  <c r="D64"/>
  <c r="D58"/>
  <c r="C58"/>
  <c r="D53"/>
  <c r="C53"/>
  <c r="D47"/>
  <c r="C47"/>
  <c r="D36"/>
  <c r="C36"/>
  <c r="D32"/>
  <c r="C32"/>
  <c r="D23"/>
  <c r="D17" s="1"/>
  <c r="C23"/>
  <c r="C17" s="1"/>
  <c r="D14"/>
  <c r="C14"/>
  <c r="D10"/>
  <c r="C10"/>
  <c r="C13" l="1"/>
  <c r="C9" s="1"/>
  <c r="D13"/>
  <c r="D9"/>
  <c r="K35" i="46"/>
  <c r="H34" i="45"/>
  <c r="G34"/>
  <c r="I25" i="43"/>
  <c r="H25"/>
  <c r="G25"/>
  <c r="D27" i="3" l="1"/>
  <c r="C27"/>
  <c r="D17" i="28" l="1"/>
  <c r="C17"/>
  <c r="I25" i="29" l="1"/>
  <c r="M33" i="41" l="1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D75" i="40" l="1"/>
  <c r="D66"/>
  <c r="D60"/>
  <c r="C60"/>
  <c r="D55"/>
  <c r="C55"/>
  <c r="D38"/>
  <c r="C38"/>
  <c r="D34"/>
  <c r="C34"/>
  <c r="D25"/>
  <c r="D19" s="1"/>
  <c r="C25"/>
  <c r="C19" s="1"/>
  <c r="D16"/>
  <c r="D12"/>
  <c r="C12"/>
  <c r="A6"/>
  <c r="C15" l="1"/>
  <c r="C11" s="1"/>
  <c r="D15"/>
  <c r="D11" s="1"/>
  <c r="G11" l="1"/>
  <c r="H39" i="10"/>
  <c r="H36" s="1"/>
  <c r="H32"/>
  <c r="H24"/>
  <c r="H19"/>
  <c r="H17" s="1"/>
  <c r="H14"/>
  <c r="A4" i="39" l="1"/>
  <c r="A4" i="35" l="1"/>
  <c r="H34" i="34" l="1"/>
  <c r="G34"/>
  <c r="A4"/>
  <c r="A4" i="33" l="1"/>
  <c r="A4" i="32"/>
  <c r="I122" i="30" l="1"/>
  <c r="H122"/>
  <c r="A4"/>
  <c r="H25" i="29"/>
  <c r="G25"/>
  <c r="A4"/>
  <c r="A5" i="28" l="1"/>
  <c r="D25" i="27"/>
  <c r="C25"/>
  <c r="A5"/>
  <c r="D25" i="26"/>
  <c r="C25"/>
  <c r="A5"/>
  <c r="G39" i="18" l="1"/>
  <c r="G40" s="1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A4"/>
  <c r="H10" i="10" l="1"/>
  <c r="H9" s="1"/>
  <c r="A4" i="17" l="1"/>
  <c r="A4" i="16"/>
  <c r="A4" i="10"/>
  <c r="A4" i="9"/>
  <c r="A4" i="12"/>
  <c r="A5" i="5"/>
  <c r="A4" i="7"/>
  <c r="I24" i="10" l="1"/>
  <c r="G24"/>
  <c r="F24"/>
  <c r="E24"/>
  <c r="D24"/>
  <c r="B24"/>
  <c r="I39" l="1"/>
  <c r="I36" s="1"/>
  <c r="I32"/>
  <c r="I19"/>
  <c r="I17" s="1"/>
  <c r="I14"/>
  <c r="I10"/>
  <c r="G39"/>
  <c r="G36" s="1"/>
  <c r="G32"/>
  <c r="G19"/>
  <c r="G17" s="1"/>
  <c r="G14"/>
  <c r="G10"/>
  <c r="E39"/>
  <c r="E36" s="1"/>
  <c r="E32"/>
  <c r="E19"/>
  <c r="E17" s="1"/>
  <c r="E10"/>
  <c r="E9" l="1"/>
  <c r="G9"/>
  <c r="C9"/>
  <c r="I9"/>
  <c r="D45" i="12"/>
  <c r="C45"/>
  <c r="D34"/>
  <c r="C34"/>
  <c r="D11"/>
  <c r="C11"/>
  <c r="F39" i="10"/>
  <c r="F36" s="1"/>
  <c r="D39"/>
  <c r="D36" s="1"/>
  <c r="B39"/>
  <c r="B36" s="1"/>
  <c r="F32"/>
  <c r="D32"/>
  <c r="B32"/>
  <c r="F19"/>
  <c r="F17" s="1"/>
  <c r="D19"/>
  <c r="D17" s="1"/>
  <c r="B19"/>
  <c r="B17" s="1"/>
  <c r="F14"/>
  <c r="D14"/>
  <c r="B14"/>
  <c r="F10"/>
  <c r="D10"/>
  <c r="B10"/>
  <c r="D17" i="5"/>
  <c r="C17"/>
  <c r="D14"/>
  <c r="C14"/>
  <c r="D11"/>
  <c r="C11"/>
  <c r="D19" i="3"/>
  <c r="C19"/>
  <c r="D16"/>
  <c r="C16"/>
  <c r="C10" l="1"/>
  <c r="D10" i="5"/>
  <c r="C10"/>
  <c r="C26" i="3"/>
  <c r="D10"/>
  <c r="B9" i="10"/>
  <c r="D10" i="12"/>
  <c r="D67" s="1"/>
  <c r="D64" s="1"/>
  <c r="D44" s="1"/>
  <c r="D26" i="3"/>
  <c r="C10" i="12"/>
  <c r="C67" s="1"/>
  <c r="C64" s="1"/>
  <c r="C44" s="1"/>
  <c r="D9" i="10"/>
  <c r="F9"/>
  <c r="C9" i="3" l="1"/>
  <c r="D9"/>
</calcChain>
</file>

<file path=xl/sharedStrings.xml><?xml version="1.0" encoding="utf-8"?>
<sst xmlns="http://schemas.openxmlformats.org/spreadsheetml/2006/main" count="1754" uniqueCount="839">
  <si>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</si>
  <si>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</si>
  <si>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</si>
  <si>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</si>
  <si>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</si>
  <si>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</si>
  <si>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</si>
  <si>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</si>
  <si>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</si>
  <si>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</si>
  <si>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</si>
  <si>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</si>
  <si>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</si>
  <si>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</si>
  <si>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</si>
  <si>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</si>
  <si>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</si>
  <si>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</si>
  <si>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</si>
  <si>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</si>
  <si>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</si>
  <si>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</si>
  <si>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</si>
  <si>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</si>
  <si>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</si>
  <si>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</si>
  <si>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</si>
  <si>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</si>
  <si>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</si>
  <si>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</si>
  <si>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</si>
  <si>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</si>
  <si>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</si>
  <si>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</si>
  <si>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</si>
  <si>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</si>
  <si>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</si>
  <si>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</si>
  <si>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</si>
  <si>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</si>
  <si>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</si>
  <si>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</si>
  <si>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</si>
  <si>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</si>
  <si>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</si>
  <si>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</si>
  <si>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</si>
  <si>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</si>
  <si>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</si>
  <si>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</si>
  <si>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</si>
  <si>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</si>
  <si>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</si>
  <si>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</si>
  <si>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</si>
  <si>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</si>
  <si>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</si>
  <si>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</si>
  <si>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</si>
  <si>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</si>
  <si>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</si>
  <si>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</si>
  <si>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</si>
  <si>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</si>
  <si>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</si>
  <si>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</si>
  <si>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</si>
  <si>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</si>
  <si>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</si>
  <si>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</si>
  <si>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კვლევების ხარჯები ქვეყნის შიგნით</t>
  </si>
  <si>
    <t>კვლევების ხარჯები ქვეყნის გარეთ</t>
  </si>
  <si>
    <t>სწავლების ხარჯები ქვეყნის შიგნით</t>
  </si>
  <si>
    <t>სწავლების ხარჯები ქვეყნის გარეთ</t>
  </si>
  <si>
    <t>მივლინების ხარჯები</t>
  </si>
  <si>
    <t>მივლინების ხარჯები ქვეყნის შიგნით</t>
  </si>
  <si>
    <t>მივლინების ხარჯები ქვეყნის გარეთ</t>
  </si>
  <si>
    <t>რეგიონული პროექტების დაფინანსება</t>
  </si>
  <si>
    <t>კონფერენციების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</si>
  <si>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</si>
  <si>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</si>
  <si>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</si>
  <si>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</si>
  <si>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</si>
  <si>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</si>
  <si>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</si>
  <si>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</si>
  <si>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</si>
  <si>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</si>
  <si>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</si>
  <si>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</si>
  <si>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</si>
  <si>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</si>
  <si>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</si>
  <si>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</si>
  <si>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</si>
  <si>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</si>
  <si>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</si>
  <si>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</si>
  <si>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</si>
  <si>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</si>
  <si>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</si>
  <si>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</si>
  <si>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</si>
  <si>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</si>
  <si>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</si>
  <si>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</si>
  <si>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</si>
  <si>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სულ ხარჯები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</si>
  <si>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</si>
  <si>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</si>
  <si>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</si>
  <si>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</si>
  <si>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</si>
  <si>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</si>
  <si>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</si>
  <si>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</si>
  <si>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</si>
  <si>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</si>
  <si>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</si>
  <si>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</si>
  <si>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</si>
  <si>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</si>
  <si>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</si>
  <si>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</si>
  <si>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</si>
  <si>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</si>
  <si>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</si>
  <si>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</si>
  <si>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</si>
  <si>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</si>
  <si>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</si>
  <si>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</si>
  <si>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</si>
  <si>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</si>
  <si>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</si>
  <si>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</si>
  <si>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</si>
  <si>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</si>
  <si>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</si>
  <si>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</si>
  <si>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</si>
  <si>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</si>
  <si>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</si>
  <si>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</si>
  <si>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</si>
  <si>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</si>
  <si>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</si>
  <si>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</si>
  <si>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</si>
  <si>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</si>
  <si>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</si>
  <si>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</si>
  <si>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</si>
  <si>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</si>
  <si>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</si>
  <si>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</si>
  <si>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</si>
  <si>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</si>
  <si>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</si>
  <si>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</si>
  <si>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</si>
  <si>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</si>
  <si>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</si>
  <si>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</si>
  <si>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</si>
  <si>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</si>
  <si>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</si>
  <si>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</si>
  <si>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</si>
  <si>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</si>
  <si>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</si>
  <si>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</si>
  <si>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</si>
  <si>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</si>
  <si>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</si>
  <si>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</si>
  <si>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</si>
  <si>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</si>
  <si>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</si>
  <si>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</si>
  <si>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</si>
  <si>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</si>
  <si>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</si>
  <si>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</si>
  <si>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</si>
  <si>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</si>
  <si>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</si>
  <si>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</si>
  <si>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</si>
  <si>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</si>
  <si>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</si>
  <si>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</si>
  <si>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</si>
  <si>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</si>
  <si>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</si>
  <si>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</si>
  <si>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</si>
  <si>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</si>
  <si>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</si>
  <si>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</si>
  <si>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</si>
  <si>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</si>
  <si>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</si>
  <si>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</si>
  <si>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</si>
  <si>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</si>
  <si>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</si>
  <si>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</si>
  <si>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</si>
  <si>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</si>
  <si>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</si>
  <si>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</si>
  <si>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</si>
  <si>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</si>
  <si>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</si>
  <si>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</si>
  <si>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</si>
  <si>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</si>
  <si>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</si>
  <si>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</si>
  <si>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</si>
  <si>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</si>
  <si>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</si>
  <si>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</si>
  <si>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</si>
  <si>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</si>
  <si>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</si>
  <si>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</si>
  <si>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</si>
  <si>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</si>
  <si>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</si>
  <si>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</si>
  <si>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</si>
  <si>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</si>
  <si>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</si>
  <si>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</si>
  <si>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</si>
  <si>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</si>
  <si>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</si>
  <si>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</si>
  <si>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</si>
  <si>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</si>
  <si>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</si>
  <si>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</si>
  <si>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</si>
  <si>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</si>
  <si>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</si>
  <si>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</si>
  <si>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</si>
  <si>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</si>
  <si>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</si>
  <si>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</si>
  <si>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</si>
  <si>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</si>
  <si>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</si>
  <si>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</si>
  <si>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</si>
  <si>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</si>
  <si>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</si>
  <si>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</si>
  <si>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</si>
  <si>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</si>
  <si>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</si>
  <si>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</si>
  <si>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</si>
  <si>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</si>
  <si>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</si>
  <si>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</si>
  <si>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</si>
  <si>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</si>
  <si>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</si>
  <si>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</si>
  <si>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</si>
  <si>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</si>
  <si>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</si>
  <si>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</si>
  <si>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</si>
  <si>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</si>
  <si>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</si>
  <si>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</si>
  <si>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</si>
  <si>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</si>
  <si>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</si>
  <si>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</si>
  <si>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</si>
  <si>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</si>
  <si>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</si>
  <si>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</si>
  <si>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</si>
  <si>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</si>
  <si>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</si>
  <si>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</si>
  <si>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</si>
  <si>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</si>
  <si>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</si>
  <si>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</si>
  <si>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</si>
  <si>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</si>
  <si>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</si>
  <si>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</si>
  <si>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</si>
  <si>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</si>
  <si>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</si>
  <si>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</si>
  <si>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</si>
  <si>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</si>
  <si>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</si>
  <si>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</si>
  <si>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</si>
  <si>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</si>
  <si>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</si>
  <si>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</si>
  <si>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</si>
  <si>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</si>
  <si>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</si>
  <si>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</si>
  <si>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</si>
  <si>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</si>
  <si>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</si>
  <si>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</si>
  <si>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</si>
  <si>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</si>
  <si>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</si>
  <si>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</si>
  <si>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</si>
  <si>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</si>
  <si>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 xml:space="preserve">ფორმა N4.1 - სხვადასხვა ხარჯებისა და სხვა დანარჩენი საქონლისა და მომსახურების 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</si>
  <si>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</si>
  <si>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</si>
  <si>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</si>
  <si>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</si>
  <si>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</si>
  <si>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</si>
  <si>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</si>
  <si>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</si>
  <si>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სულ**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</si>
  <si>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</si>
  <si>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</si>
  <si>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</si>
  <si>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</si>
  <si>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</si>
  <si>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</si>
  <si>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</si>
  <si>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</si>
  <si>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</si>
  <si>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 xml:space="preserve"> მნიშვნელობათა ჯამს.</t>
  </si>
  <si>
    <t>სულ *</t>
  </si>
  <si>
    <t>ხელფასი</t>
  </si>
  <si>
    <t>განაცემის ტიპი</t>
  </si>
  <si>
    <t xml:space="preserve">* ჯამური მაჩვენებლები უნდა ედრებოდეს ფორმა N4-ში და N5-ში წარმოდგენილი N 1.2.1 და </t>
  </si>
  <si>
    <t>** ჯამური მაჩვენებლები უნდა ედრებოდეს ფორმა N4-ში წარმოდგენილ N 1.2.15 და N1.6.4 მუხლების შესაბამის მნიშვნელობათა ჯამს.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</si>
  <si>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</si>
  <si>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>ფორმა N6-ში წარმოდგენილი N 1.3 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</si>
  <si>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</si>
  <si>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</si>
  <si>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</si>
  <si>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</si>
  <si>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</si>
  <si>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</si>
  <si>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</si>
  <si>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</si>
  <si>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</si>
  <si>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</si>
  <si>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</si>
  <si>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</si>
  <si>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>ფორმა N4.3 - მივლინებები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</si>
  <si>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</si>
  <si>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</si>
  <si>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</si>
  <si>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</si>
  <si>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</si>
  <si>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</si>
  <si>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</si>
  <si>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</si>
  <si>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</si>
  <si>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</si>
  <si>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</si>
  <si>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</si>
  <si>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</si>
  <si>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</si>
  <si>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</si>
  <si>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</si>
  <si>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</si>
  <si>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</si>
  <si>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</si>
  <si>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</si>
  <si>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</si>
  <si>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</si>
  <si>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</si>
  <si>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</si>
  <si>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</si>
  <si>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</si>
  <si>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</si>
  <si>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</si>
  <si>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</si>
  <si>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</si>
  <si>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</si>
  <si>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</si>
  <si>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</si>
  <si>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</si>
  <si>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* ჯამური მაჩვენებლები უნდა ედრებოდეს ფორმა N4-ში და N5-ში წარმოდგენილი N1.3 მუხლების შესაბამის</t>
  </si>
  <si>
    <t xml:space="preserve">* ფორმა N6.1 ივსება მხოლოდ იმ შემთხვევებში, როდესაც ფორმა N6-ში წარმოდგენილი სხვა ხარჯების (მუხლი N 1.6)  </t>
  </si>
  <si>
    <t>** ჯამური მაჩვენებლები უნდა ედრებოდეს ფორმა N6-ში წარმოდგენილ N1.6 მუხლის შესაბამის მნიშვნელობებს.</t>
  </si>
  <si>
    <t>ფაქტიური ან საკასო ხარჯის მოცულობა აღემატება ამავე ფორმის  N1 მუხლის შესაბამისი მნიშვნელობების 5%-ს ან 1,000 ლარს.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</si>
  <si>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</si>
  <si>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</si>
  <si>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</si>
  <si>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</si>
  <si>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</si>
  <si>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</si>
  <si>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</si>
  <si>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</si>
  <si>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ფორმა N4.2 - ხელფასები, პრემიები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</si>
  <si>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</si>
  <si>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</si>
  <si>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</si>
  <si>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</si>
  <si>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</si>
  <si>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</si>
  <si>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</si>
  <si>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</si>
  <si>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</si>
  <si>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</si>
  <si>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</si>
  <si>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</si>
  <si>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</si>
  <si>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</si>
  <si>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</si>
  <si>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</si>
  <si>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</si>
  <si>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</si>
  <si>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</si>
  <si>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</si>
  <si>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</si>
  <si>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</si>
  <si>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</si>
  <si>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</si>
  <si>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</si>
  <si>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</si>
  <si>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 xml:space="preserve">* ფორმა N4.1 ივსება მხოლოდ იმ შემთხვევებში, თუ ფორმა N4 ში წარმოდგენილი სხვადასხდა ხარჯები (1.6.4), </t>
  </si>
  <si>
    <t xml:space="preserve">სხვა დანარჩენი საქონლისა და მომსახურების (1.2.15)  ფაქტიური და საკასო ხარჯის მოცულობა ცალ ცალკე ან ერთად აღებული </t>
  </si>
  <si>
    <t>აღემატება ამავე ფორმის  N1.2 ან N1.6 მუხლების შესაბამისი მნიშვნელობების 5%-ს ან 1,000 ლარს.</t>
  </si>
  <si>
    <t>კონტრაგენტისათვის გადახდილი თანხა (ლარში)</t>
  </si>
  <si>
    <t>* ჯამური მაჩვენებლები უნდა ედრებოდეს ფორმა N4-ში და N5-ში წარმოდგენილი N 1.1.1 და N1.1.2 მუხლების შესაბამის მნიშვნელობათა ჯამს.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</si>
  <si>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</si>
  <si>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</si>
  <si>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</si>
  <si>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</si>
  <si>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</si>
  <si>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</si>
  <si>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</si>
  <si>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</si>
  <si>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</si>
  <si>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</si>
  <si>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</si>
  <si>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ცენტრიდან" მიღებული  სახსრებით გაწეული სხვა ხარჯების განმარტებითი შენიშვნა*</t>
  </si>
  <si>
    <t xml:space="preserve">ფორმა N6 - სსიპ "საარჩევნო სისტემების განვითარების, რეფორმებისა და სწავლების </t>
  </si>
  <si>
    <t>ცენტრიდან" მიღებული  სახსრებით გაწეული ხარჯები</t>
  </si>
  <si>
    <t xml:space="preserve">ფორმა N6.1 - სსიპ "საარჩევნო სისტემების განვითარების, რეფორმებისა და სწავლების 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</si>
  <si>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</si>
  <si>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</si>
  <si>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</si>
  <si>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</si>
  <si>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 xml:space="preserve">ფორმა N4.4 - სხვა განაცემები ფიზიკურ პირებზე (ხელფასის და პრემიის გარდა) </t>
  </si>
  <si>
    <t>ფორმა N 9.7.1 - საარჩევნო პერიოდში აღებული სესხი/კრედიტი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</si>
  <si>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</si>
  <si>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</si>
  <si>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</si>
  <si>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</si>
  <si>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</si>
  <si>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</si>
  <si>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</si>
  <si>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</si>
  <si>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</si>
  <si>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</si>
  <si>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</si>
  <si>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</si>
  <si>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</si>
  <si>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</si>
  <si>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</si>
  <si>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</si>
  <si>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</si>
  <si>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</si>
  <si>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</si>
  <si>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</si>
  <si>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</si>
  <si>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</si>
  <si>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</si>
  <si>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</si>
  <si>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</si>
  <si>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</si>
  <si>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</si>
  <si>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</si>
  <si>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</si>
  <si>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</si>
  <si>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</si>
  <si>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</si>
  <si>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</si>
  <si>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</si>
  <si>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</si>
  <si>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</si>
  <si>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</si>
  <si>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</si>
  <si>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</si>
  <si>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</si>
  <si>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</si>
  <si>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</si>
  <si>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</si>
  <si>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</si>
  <si>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</si>
  <si>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>ფორმა N4.5 - რეკლამის ხარჯი</t>
  </si>
  <si>
    <t>**** ჯამური მაჩვენებლები უნდა ედრებოდეს ფორმა N4-ში წარმოდგენილი N 1.2.8 მუხლის  შესაბამის მნიშვნელობებს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</si>
  <si>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</si>
  <si>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ფულადი შემოწირულობა</t>
  </si>
  <si>
    <t>ანზორი ჩაჩუა</t>
  </si>
  <si>
    <t>37001011751</t>
  </si>
  <si>
    <t>GE07BR0000010299739459</t>
  </si>
  <si>
    <t>ბანკი რესპუბლიკა</t>
  </si>
  <si>
    <t>რაჟდენ  ტორონჯაძე</t>
  </si>
  <si>
    <t>37001011728</t>
  </si>
  <si>
    <t>ალექსანდრე ჩაჩუა</t>
  </si>
  <si>
    <t>37001017601</t>
  </si>
  <si>
    <t>თიბისი  ბანკი</t>
  </si>
  <si>
    <t>სერგო კოპალეიშვილი</t>
  </si>
  <si>
    <t>37001039238</t>
  </si>
  <si>
    <t>კობა ძიძიგური</t>
  </si>
  <si>
    <t>37001009126</t>
  </si>
  <si>
    <t>საქართველოს ბანკი</t>
  </si>
  <si>
    <t>GE58BG0000010228924952</t>
  </si>
  <si>
    <t>GE65TB7888345061100015</t>
  </si>
  <si>
    <t>GE98BR0099994501000023</t>
  </si>
  <si>
    <t>GE87BG0000000551274300</t>
  </si>
  <si>
    <t>სულ ჯამი</t>
  </si>
  <si>
    <t>სხვა ფულადი შემოსავლები    (თანხის უკან დაბრუნაბა)</t>
  </si>
  <si>
    <t>სხვა სარეკლამო ხარჯები   (საინფორმაციო მომსახურება)</t>
  </si>
  <si>
    <t>სხვა მანქანა დანადგარები და ინვენტარი  (ტელევიზორი)</t>
  </si>
  <si>
    <t>მცირე ღირებულების აქსესუარები (მაისურები, კეპები, ქუდები, დროშები და ა.შ.)   (ყაბალახი)</t>
  </si>
  <si>
    <t>გადასახადები (გარდა საშემოსავლო და საქონლის ღირებულებაში აღრიცხული დღგ-ის)  ( საწევრო გადასახადი)</t>
  </si>
  <si>
    <t>ქართუ ჯგუფი  კომუნალური 2012 წლის დავალიანების დაფარვა</t>
  </si>
  <si>
    <t>არმატურა</t>
  </si>
  <si>
    <t>ხის ბოძები</t>
  </si>
  <si>
    <t>დახმარება</t>
  </si>
  <si>
    <t>სწავლის საფასური</t>
  </si>
  <si>
    <t>მენეჯმენტ სერვისი  2012 წლის დავალიანების დაფარვა</t>
  </si>
  <si>
    <t>ახალი კაპიტალი  2012 წლის დავალიანების დაფარვა</t>
  </si>
  <si>
    <t>შპს ბურჯი   2012 წლის დავალიანების დაფარვა</t>
  </si>
  <si>
    <t xml:space="preserve">დავით </t>
  </si>
  <si>
    <t>მჭედლიშვილი</t>
  </si>
  <si>
    <t>დაქ ფიზ პირი</t>
  </si>
  <si>
    <t xml:space="preserve">ბესიკ </t>
  </si>
  <si>
    <t>ლაჩაშვილი</t>
  </si>
  <si>
    <t>იურისტი</t>
  </si>
  <si>
    <t xml:space="preserve">მადინა </t>
  </si>
  <si>
    <t>ქაჯაია</t>
  </si>
  <si>
    <t>დამლაგებელი</t>
  </si>
  <si>
    <t>თემურ</t>
  </si>
  <si>
    <t>წურწუმია</t>
  </si>
  <si>
    <t>აღმასრულებელი მდივანი</t>
  </si>
  <si>
    <t>ციური</t>
  </si>
  <si>
    <t>გედენიძე</t>
  </si>
  <si>
    <t>აზა</t>
  </si>
  <si>
    <t>გოგუა</t>
  </si>
  <si>
    <t>ბუღალტერი</t>
  </si>
  <si>
    <t>პრესმდივანი</t>
  </si>
  <si>
    <t>ნიკა</t>
  </si>
  <si>
    <t>უნდილაშვილი</t>
  </si>
  <si>
    <t>ახალგაზრდილი</t>
  </si>
  <si>
    <t>ხატია</t>
  </si>
  <si>
    <t>გუჯა</t>
  </si>
  <si>
    <t>მდივანი</t>
  </si>
  <si>
    <t>კობა</t>
  </si>
  <si>
    <t>დარჯანია</t>
  </si>
  <si>
    <t xml:space="preserve">ზაზა </t>
  </si>
  <si>
    <t>ბაჩილავა</t>
  </si>
  <si>
    <t>პარტიის ყრილობის დელეგატი</t>
  </si>
  <si>
    <t>გელა</t>
  </si>
  <si>
    <t>კილაძე</t>
  </si>
  <si>
    <t>თბილისი</t>
  </si>
  <si>
    <t>მაია</t>
  </si>
  <si>
    <t>გიორგაძე</t>
  </si>
  <si>
    <t>46001004709</t>
  </si>
  <si>
    <t xml:space="preserve">თეიმურაზ </t>
  </si>
  <si>
    <t>ბურჭულაძე</t>
  </si>
  <si>
    <t>33001009140</t>
  </si>
  <si>
    <t>მამია</t>
  </si>
  <si>
    <t>გოგუაძე</t>
  </si>
  <si>
    <t>მევლუდ</t>
  </si>
  <si>
    <t>დუჩიძე</t>
  </si>
  <si>
    <t>36001008218</t>
  </si>
  <si>
    <t>ლევანი</t>
  </si>
  <si>
    <t>გელაძე</t>
  </si>
  <si>
    <t>45001002520</t>
  </si>
  <si>
    <t>თამაზ</t>
  </si>
  <si>
    <t>გურგენიძე</t>
  </si>
  <si>
    <t>01009013323</t>
  </si>
  <si>
    <t>თოდაშვილი</t>
  </si>
  <si>
    <t xml:space="preserve">ალექსანდრე </t>
  </si>
  <si>
    <t>ტალახაძე</t>
  </si>
  <si>
    <t>ნოდარ</t>
  </si>
  <si>
    <t>გოგილაშვილი</t>
  </si>
  <si>
    <t>ილია</t>
  </si>
  <si>
    <t>მაისურაძე</t>
  </si>
  <si>
    <t>გიორგი</t>
  </si>
  <si>
    <t>ბოლღაშვილი</t>
  </si>
  <si>
    <t>ნიკოლოზ</t>
  </si>
  <si>
    <t>გოგოჭური</t>
  </si>
  <si>
    <t xml:space="preserve">გივი </t>
  </si>
  <si>
    <t>ძამანაშვილი</t>
  </si>
  <si>
    <t>გოგი</t>
  </si>
  <si>
    <t>ციხელაშვილი</t>
  </si>
  <si>
    <t>ტარიელი</t>
  </si>
  <si>
    <t>ჩხეტიანი</t>
  </si>
  <si>
    <t>ფრიდონ</t>
  </si>
  <si>
    <t>გვარლიანი</t>
  </si>
  <si>
    <t>კლიმენტი</t>
  </si>
  <si>
    <t>იოსელიანი</t>
  </si>
  <si>
    <t>ბადრი</t>
  </si>
  <si>
    <t>შარაძე</t>
  </si>
  <si>
    <t>იოსებ</t>
  </si>
  <si>
    <t>ჟღენტი</t>
  </si>
  <si>
    <t>ვახტანგ</t>
  </si>
  <si>
    <t>ლორთქიფანიძე</t>
  </si>
  <si>
    <t>ირაკლი</t>
  </si>
  <si>
    <t>ბოლქვაძე</t>
  </si>
  <si>
    <t>გურამ</t>
  </si>
  <si>
    <t>ზოიძე</t>
  </si>
  <si>
    <t>რაინდი</t>
  </si>
  <si>
    <t>ძიძიგური</t>
  </si>
  <si>
    <t>გოჩა</t>
  </si>
  <si>
    <t>მაჭავარიანი</t>
  </si>
  <si>
    <t>მამუკა</t>
  </si>
  <si>
    <t>გორგოძე</t>
  </si>
  <si>
    <t>ბექა</t>
  </si>
  <si>
    <t>ნიკოლეიშვილი</t>
  </si>
  <si>
    <t>მარინა</t>
  </si>
  <si>
    <t>კუხალაშვილი</t>
  </si>
  <si>
    <t>პაატა</t>
  </si>
  <si>
    <t>გოგიაშვილი</t>
  </si>
  <si>
    <t>ბესარიონ</t>
  </si>
  <si>
    <t>ნადირაძე</t>
  </si>
  <si>
    <t>რობაქიძე</t>
  </si>
  <si>
    <t>გოლუბიანი</t>
  </si>
  <si>
    <t>თამარ</t>
  </si>
  <si>
    <t>მურალოვი</t>
  </si>
  <si>
    <t>მეხრიშვილი</t>
  </si>
  <si>
    <t>ოთარ</t>
  </si>
  <si>
    <t>ჭეიშვილი</t>
  </si>
  <si>
    <t>კიკნაძე</t>
  </si>
  <si>
    <t>ელგუჯა</t>
  </si>
  <si>
    <t>ნონა</t>
  </si>
  <si>
    <t>სუჯაშვილი</t>
  </si>
  <si>
    <t>ზვიად</t>
  </si>
  <si>
    <t>ზვიადაური</t>
  </si>
  <si>
    <t>ვარლამი</t>
  </si>
  <si>
    <t>ხვინგია</t>
  </si>
  <si>
    <t>მარინე</t>
  </si>
  <si>
    <t>ასანიძე</t>
  </si>
  <si>
    <t>ნინო</t>
  </si>
  <si>
    <t>ჩოგოვაძე</t>
  </si>
  <si>
    <t>შოთა</t>
  </si>
  <si>
    <t>ბერიძე</t>
  </si>
  <si>
    <t>ნაირი</t>
  </si>
  <si>
    <t>მანუკიანი</t>
  </si>
  <si>
    <t>ზაალი</t>
  </si>
  <si>
    <t>მეტრეველი</t>
  </si>
  <si>
    <t>ალუდა</t>
  </si>
  <si>
    <t>თუთისანი</t>
  </si>
  <si>
    <t>ირინე</t>
  </si>
  <si>
    <t>ლიპარტელიანი</t>
  </si>
  <si>
    <t>ვასილი</t>
  </si>
  <si>
    <t>ნავერიანი</t>
  </si>
  <si>
    <t>დაზმირი</t>
  </si>
  <si>
    <t>ძიმცეიშვილი</t>
  </si>
  <si>
    <t>გია</t>
  </si>
  <si>
    <t>კუცია</t>
  </si>
  <si>
    <t xml:space="preserve">პაატა </t>
  </si>
  <si>
    <t>გაგუა</t>
  </si>
  <si>
    <t>ცოტნე</t>
  </si>
  <si>
    <t>მესხია</t>
  </si>
  <si>
    <t>სოსო</t>
  </si>
  <si>
    <t>მიქავა</t>
  </si>
  <si>
    <t>ქარდავა</t>
  </si>
  <si>
    <t>ნანული</t>
  </si>
  <si>
    <t>ღურჯია</t>
  </si>
  <si>
    <t>გიგა</t>
  </si>
  <si>
    <t>ბუკია</t>
  </si>
  <si>
    <t>შეხვედრები მოსახლეობასთან</t>
  </si>
  <si>
    <t>დას რეგიონი</t>
  </si>
  <si>
    <t>თეონა</t>
  </si>
  <si>
    <t>ჯახუტაშვილი</t>
  </si>
  <si>
    <t>შეხვედრები  ახალგაზრდა კონსერვატორებთან</t>
  </si>
  <si>
    <t>კახეთის რეგიონი</t>
  </si>
  <si>
    <t>ქეთი</t>
  </si>
  <si>
    <t>მამულაშვილი</t>
  </si>
  <si>
    <t>საზღვარგარეთ</t>
  </si>
  <si>
    <t>შეხვედრები  კონსერვატორებთან</t>
  </si>
  <si>
    <t>ჯოხაძე</t>
  </si>
  <si>
    <t>საარჩევნო ტრენინგები</t>
  </si>
  <si>
    <t>ცხონდია</t>
  </si>
  <si>
    <t>რომანი</t>
  </si>
  <si>
    <t>საქ  რეგიონები</t>
  </si>
  <si>
    <t>დას  საქ.რეგიონი</t>
  </si>
  <si>
    <t>ირმა</t>
  </si>
  <si>
    <t>ია</t>
  </si>
  <si>
    <t>მაგდა</t>
  </si>
  <si>
    <t>მუშკუდიანი</t>
  </si>
  <si>
    <t>თათია</t>
  </si>
  <si>
    <t>ცანავა</t>
  </si>
  <si>
    <t>კვიჟინაძე</t>
  </si>
  <si>
    <t>რევაზ</t>
  </si>
  <si>
    <t>შავლოხაშვილი</t>
  </si>
  <si>
    <t>ერეკლე</t>
  </si>
  <si>
    <t>ღუღუნიშვილი</t>
  </si>
  <si>
    <t>დავით</t>
  </si>
  <si>
    <t>ბაციკაძე</t>
  </si>
  <si>
    <t>ბიძინა</t>
  </si>
  <si>
    <t>გუჯაბიძე</t>
  </si>
  <si>
    <t>ლავრენტი</t>
  </si>
  <si>
    <t>სარალიძე</t>
  </si>
  <si>
    <t>თებერვალი</t>
  </si>
  <si>
    <t>მომსახურება</t>
  </si>
  <si>
    <t>მშვილდაძე</t>
  </si>
  <si>
    <t>თარგმნის  მომსახურება</t>
  </si>
  <si>
    <t>სალომე</t>
  </si>
  <si>
    <t>ბანკი ქართუ</t>
  </si>
  <si>
    <t>GE65CR0140050001453608</t>
  </si>
  <si>
    <t>თიბისი</t>
  </si>
  <si>
    <t>GE39TB1100000000700804</t>
  </si>
  <si>
    <t>GE29TB1173136180100806</t>
  </si>
  <si>
    <t>დოლარი ექვ.ლარი</t>
  </si>
  <si>
    <t>საცხოვრებალი შენობები</t>
  </si>
  <si>
    <t>ქ. თბილისი კრწანისის ქ. 2 შესახვევი15-17</t>
  </si>
  <si>
    <t>01,18,06,011,065</t>
  </si>
  <si>
    <t>საერთო ფართით 212,04კვმ,საოფისე ფართობო 195,62კვმ, საზაფხულო ფართი 12,10 კვმ.</t>
  </si>
  <si>
    <t>მსუბუქი</t>
  </si>
  <si>
    <t xml:space="preserve">MERCEDES_BENZ </t>
  </si>
  <si>
    <t>VIANO</t>
  </si>
  <si>
    <t>co 007 ns</t>
  </si>
  <si>
    <t>ტექნიკურად გამართული</t>
  </si>
  <si>
    <t>სამტრედია რესპუბლიკის ქ N 6</t>
  </si>
  <si>
    <t>მუნიციპალიტეტის კუთვნილი შენობა</t>
  </si>
  <si>
    <t>12 თვე</t>
  </si>
  <si>
    <t xml:space="preserve">27კვ.მ </t>
  </si>
  <si>
    <t>სამტრედიის მუნიციპალიტეტის  გამგეობა</t>
  </si>
  <si>
    <t>ნაზი ცერცვაძე</t>
  </si>
  <si>
    <t>01005007325</t>
  </si>
  <si>
    <t>სიების დაზუსტება</t>
  </si>
  <si>
    <t>მერი ჯაიანი</t>
  </si>
  <si>
    <t>01005009471</t>
  </si>
  <si>
    <t>ლამარა ნუცუბიძე</t>
  </si>
  <si>
    <t>01025007533</t>
  </si>
  <si>
    <t>თამარ ზაქარიაძე</t>
  </si>
  <si>
    <t>01005009446</t>
  </si>
  <si>
    <t>ლიანა მახარაშვილი</t>
  </si>
  <si>
    <t>01021013913</t>
  </si>
  <si>
    <t>ლიანა გოგოლაშვილი</t>
  </si>
  <si>
    <t>33001016148</t>
  </si>
  <si>
    <t>იური ჯაიანი</t>
  </si>
  <si>
    <t>01005030651</t>
  </si>
  <si>
    <t>თია ბიჭაშვილი</t>
  </si>
  <si>
    <t>01005007289</t>
  </si>
  <si>
    <t>მაია კაკაბაძე</t>
  </si>
  <si>
    <t>01024022044</t>
  </si>
  <si>
    <t>ეკატერინე ვაშაკიძე</t>
  </si>
  <si>
    <t>01011091701</t>
  </si>
  <si>
    <t>შორენა ჭუმბურიძე</t>
  </si>
  <si>
    <t>01030039609</t>
  </si>
  <si>
    <t>ნანა ჩიხლაძე</t>
  </si>
  <si>
    <t>01024031144</t>
  </si>
  <si>
    <t>ნათია ჯაიანი</t>
  </si>
  <si>
    <t>01005009469</t>
  </si>
  <si>
    <t>მანიჟა ქარელიძე</t>
  </si>
  <si>
    <t>01030036593</t>
  </si>
  <si>
    <t>მარინა ბაღაშვილი</t>
  </si>
  <si>
    <t>34001001219</t>
  </si>
  <si>
    <t>ლეილა ბეგლარაშვილი</t>
  </si>
  <si>
    <t>01030032946</t>
  </si>
  <si>
    <t>თამარ მაისურაძე</t>
  </si>
  <si>
    <t>01024058513</t>
  </si>
  <si>
    <t>ნინო გელაშვილი</t>
  </si>
  <si>
    <t>01008030435</t>
  </si>
  <si>
    <t>ნანა ენუქიძე</t>
  </si>
  <si>
    <t>01005018382</t>
  </si>
  <si>
    <t>ნინო პეტრიაშვილი</t>
  </si>
  <si>
    <t>01030039129</t>
  </si>
  <si>
    <t>რუსუდან ჭუმბურიძე</t>
  </si>
  <si>
    <t>01005010414</t>
  </si>
  <si>
    <t>ცისანა ძაბირაძე</t>
  </si>
  <si>
    <t>18001003125</t>
  </si>
  <si>
    <t>ლია მახარაძე</t>
  </si>
  <si>
    <t>61001047374</t>
  </si>
  <si>
    <t>იამზე მაჭავარიანი</t>
  </si>
  <si>
    <t>01007006675</t>
  </si>
  <si>
    <t>cicino SukakiZe</t>
  </si>
  <si>
    <t>1027032687</t>
  </si>
  <si>
    <t>givi gavaSeli</t>
  </si>
  <si>
    <t>1027040404</t>
  </si>
  <si>
    <t xml:space="preserve">nani sulava </t>
  </si>
  <si>
    <t>1027027047</t>
  </si>
  <si>
    <t>naziko sarqisiani</t>
  </si>
  <si>
    <t>1013018763</t>
  </si>
  <si>
    <t>ხათუნა ხიდაშელი</t>
  </si>
  <si>
    <t>01005018306</t>
  </si>
  <si>
    <t xml:space="preserve"> murat kahriman</t>
  </si>
  <si>
    <t>მაისურების ღირებულება</t>
  </si>
  <si>
    <t>PORTEK IC VE DIS TICARET</t>
  </si>
  <si>
    <t>maisurebi</t>
  </si>
  <si>
    <t>YLMAZ TEXTIL ABDULAH YLMAZ</t>
  </si>
  <si>
    <t>ფ/პ რომან ცხონდია</t>
  </si>
  <si>
    <t>ა/ვალდებული პირი</t>
  </si>
  <si>
    <t>შპს ქართული ოცნება</t>
  </si>
  <si>
    <t>205283637</t>
  </si>
  <si>
    <t>კაკოიშვილი</t>
  </si>
  <si>
    <t xml:space="preserve">გიორგი </t>
  </si>
  <si>
    <t>გოგიბერიძე</t>
  </si>
  <si>
    <t>შიდა ქართლი</t>
  </si>
  <si>
    <t>ნოდია</t>
  </si>
  <si>
    <t>ივანე</t>
  </si>
  <si>
    <t>კეკუტია</t>
  </si>
  <si>
    <t>ჩხეიძე</t>
  </si>
  <si>
    <t>იმერეთის რეგიონი</t>
  </si>
  <si>
    <t>სურგულაძე</t>
  </si>
  <si>
    <t>ასმათი</t>
  </si>
  <si>
    <t>გოგოლაური</t>
  </si>
  <si>
    <t>ტყეშელაშვილი</t>
  </si>
  <si>
    <t>ბესიკ</t>
  </si>
  <si>
    <t>წივწივაძე</t>
  </si>
  <si>
    <t>კახიძე</t>
  </si>
  <si>
    <t>მერაბ</t>
  </si>
  <si>
    <t>კაჭახიძე</t>
  </si>
  <si>
    <t>უთმელიძე</t>
  </si>
  <si>
    <t xml:space="preserve">შეხვედრები </t>
  </si>
  <si>
    <t>სტრასბურგი</t>
  </si>
  <si>
    <t>ნიშნიანიძე</t>
  </si>
  <si>
    <t>მალხაზი</t>
  </si>
  <si>
    <t>ჯგუფური შეხვედრები მოსახლეობასთან</t>
  </si>
  <si>
    <t>01/01/2016-31/12/2016</t>
  </si>
  <si>
    <t>საქართველოს კონსერვატიული პარტია</t>
  </si>
</sst>
</file>

<file path=xl/styles.xml><?xml version="1.0" encoding="utf-8"?>
<styleSheet xmlns="http://schemas.openxmlformats.org/spreadsheetml/2006/main">
  <numFmts count="6"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  <numFmt numFmtId="169" formatCode="#,##0.0"/>
  </numFmts>
  <fonts count="45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10"/>
      <name val="AcadNusx"/>
    </font>
    <font>
      <sz val="9"/>
      <color theme="1"/>
      <name val="Sylfaen"/>
      <family val="1"/>
    </font>
    <font>
      <sz val="10"/>
      <name val="Arial"/>
      <charset val="1"/>
    </font>
    <font>
      <sz val="10"/>
      <color rgb="FFFF0000"/>
      <name val="Sylfaen"/>
      <family val="1"/>
    </font>
    <font>
      <sz val="11"/>
      <name val="Sylfaen"/>
      <family val="1"/>
    </font>
    <font>
      <sz val="10"/>
      <color indexed="8"/>
      <name val="Sylfaen"/>
      <family val="1"/>
      <charset val="204"/>
    </font>
    <font>
      <b/>
      <sz val="11"/>
      <name val="AcadNusx"/>
    </font>
    <font>
      <sz val="11"/>
      <name val="ა"/>
      <charset val="1"/>
    </font>
    <font>
      <sz val="10"/>
      <name val="Sylfaen"/>
      <family val="1"/>
      <charset val="204"/>
    </font>
    <font>
      <sz val="10"/>
      <color theme="1"/>
      <name val="Sylfaen"/>
      <family val="1"/>
      <charset val="204"/>
    </font>
    <font>
      <sz val="8"/>
      <name val="AcadNusx"/>
    </font>
    <font>
      <sz val="8"/>
      <name val="Cambria"/>
      <family val="1"/>
      <charset val="204"/>
      <scheme val="maj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FFFFFF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6">
    <xf numFmtId="0" fontId="0" fillId="0" borderId="0"/>
    <xf numFmtId="0" fontId="11" fillId="0" borderId="0"/>
    <xf numFmtId="0" fontId="13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35" fillId="0" borderId="0"/>
    <xf numFmtId="0" fontId="2" fillId="0" borderId="0"/>
    <xf numFmtId="0" fontId="2" fillId="0" borderId="0"/>
    <xf numFmtId="0" fontId="1" fillId="0" borderId="0"/>
  </cellStyleXfs>
  <cellXfs count="532">
    <xf numFmtId="0" fontId="0" fillId="0" borderId="0" xfId="0"/>
    <xf numFmtId="0" fontId="17" fillId="0" borderId="0" xfId="0" applyFont="1" applyProtection="1"/>
    <xf numFmtId="0" fontId="17" fillId="0" borderId="0" xfId="0" applyFont="1" applyProtection="1">
      <protection locked="0"/>
    </xf>
    <xf numFmtId="0" fontId="17" fillId="0" borderId="0" xfId="1" applyFont="1" applyAlignment="1" applyProtection="1">
      <alignment horizontal="center" vertical="center"/>
      <protection locked="0"/>
    </xf>
    <xf numFmtId="3" fontId="22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7" fillId="0" borderId="0" xfId="0" applyFont="1" applyAlignment="1" applyProtection="1">
      <alignment horizontal="center" vertical="center"/>
      <protection locked="0"/>
    </xf>
    <xf numFmtId="0" fontId="17" fillId="0" borderId="0" xfId="1" applyFont="1" applyProtection="1">
      <protection locked="0"/>
    </xf>
    <xf numFmtId="0" fontId="22" fillId="0" borderId="0" xfId="1" applyFont="1" applyAlignment="1" applyProtection="1">
      <alignment horizontal="center" vertical="center"/>
      <protection locked="0"/>
    </xf>
    <xf numFmtId="0" fontId="17" fillId="0" borderId="1" xfId="0" applyFont="1" applyBorder="1" applyProtection="1">
      <protection locked="0"/>
    </xf>
    <xf numFmtId="0" fontId="23" fillId="0" borderId="0" xfId="1" applyFont="1" applyAlignment="1" applyProtection="1">
      <alignment horizontal="center" vertical="center" wrapText="1"/>
      <protection locked="0"/>
    </xf>
    <xf numFmtId="0" fontId="17" fillId="0" borderId="0" xfId="1" applyFont="1" applyAlignment="1" applyProtection="1">
      <alignment horizontal="center" vertical="center" wrapText="1"/>
      <protection locked="0"/>
    </xf>
    <xf numFmtId="0" fontId="17" fillId="0" borderId="0" xfId="0" applyFont="1" applyAlignment="1" applyProtection="1">
      <alignment horizontal="right"/>
      <protection locked="0"/>
    </xf>
    <xf numFmtId="0" fontId="17" fillId="0" borderId="0" xfId="0" applyFont="1" applyBorder="1" applyProtection="1">
      <protection locked="0"/>
    </xf>
    <xf numFmtId="0" fontId="22" fillId="2" borderId="1" xfId="1" applyFont="1" applyFill="1" applyBorder="1" applyAlignment="1" applyProtection="1">
      <alignment horizontal="left" vertical="center" wrapText="1"/>
    </xf>
    <xf numFmtId="0" fontId="22" fillId="2" borderId="1" xfId="1" applyFont="1" applyFill="1" applyBorder="1" applyAlignment="1" applyProtection="1">
      <alignment horizontal="left" vertical="center" wrapText="1" indent="1"/>
    </xf>
    <xf numFmtId="0" fontId="17" fillId="2" borderId="1" xfId="1" applyFont="1" applyFill="1" applyBorder="1" applyAlignment="1" applyProtection="1">
      <alignment horizontal="left" vertical="center" wrapText="1" indent="1"/>
    </xf>
    <xf numFmtId="0" fontId="17" fillId="2" borderId="1" xfId="1" applyFont="1" applyFill="1" applyBorder="1" applyAlignment="1" applyProtection="1">
      <alignment horizontal="left" vertical="center" wrapText="1" indent="2"/>
    </xf>
    <xf numFmtId="0" fontId="17" fillId="2" borderId="1" xfId="1" applyFont="1" applyFill="1" applyBorder="1" applyAlignment="1" applyProtection="1">
      <alignment horizontal="left" vertical="center" wrapText="1" indent="3"/>
    </xf>
    <xf numFmtId="0" fontId="17" fillId="2" borderId="1" xfId="1" applyFont="1" applyFill="1" applyBorder="1" applyAlignment="1" applyProtection="1">
      <alignment horizontal="left" vertical="center" wrapText="1" indent="4"/>
    </xf>
    <xf numFmtId="0" fontId="17" fillId="0" borderId="0" xfId="3" applyFont="1" applyAlignment="1" applyProtection="1">
      <alignment horizontal="center" vertical="center"/>
      <protection locked="0"/>
    </xf>
    <xf numFmtId="0" fontId="18" fillId="0" borderId="0" xfId="3" applyFont="1" applyAlignment="1" applyProtection="1">
      <alignment horizontal="center" vertical="center"/>
      <protection locked="0"/>
    </xf>
    <xf numFmtId="0" fontId="17" fillId="0" borderId="0" xfId="3" applyFont="1" applyProtection="1">
      <protection locked="0"/>
    </xf>
    <xf numFmtId="0" fontId="17" fillId="0" borderId="4" xfId="0" applyFont="1" applyBorder="1" applyProtection="1">
      <protection locked="0"/>
    </xf>
    <xf numFmtId="0" fontId="0" fillId="0" borderId="0" xfId="0" applyProtection="1">
      <protection locked="0"/>
    </xf>
    <xf numFmtId="0" fontId="19" fillId="0" borderId="0" xfId="4" applyFont="1" applyAlignment="1" applyProtection="1">
      <alignment vertical="center" wrapText="1"/>
      <protection locked="0"/>
    </xf>
    <xf numFmtId="0" fontId="20" fillId="0" borderId="0" xfId="4" applyFont="1" applyProtection="1">
      <protection locked="0"/>
    </xf>
    <xf numFmtId="0" fontId="19" fillId="0" borderId="1" xfId="4" applyFont="1" applyBorder="1" applyAlignment="1" applyProtection="1">
      <alignment vertical="center" wrapText="1"/>
      <protection locked="0"/>
    </xf>
    <xf numFmtId="0" fontId="17" fillId="0" borderId="0" xfId="0" applyFont="1" applyFill="1" applyProtection="1">
      <protection locked="0"/>
    </xf>
    <xf numFmtId="0" fontId="17" fillId="0" borderId="0" xfId="0" applyFont="1" applyFill="1" applyBorder="1" applyAlignment="1" applyProtection="1">
      <alignment horizontal="left" wrapText="1"/>
      <protection locked="0"/>
    </xf>
    <xf numFmtId="0" fontId="17" fillId="0" borderId="0" xfId="0" applyFont="1" applyFill="1" applyBorder="1" applyAlignment="1" applyProtection="1">
      <alignment horizontal="left"/>
      <protection locked="0"/>
    </xf>
    <xf numFmtId="0" fontId="22" fillId="0" borderId="0" xfId="0" applyFont="1" applyFill="1" applyBorder="1" applyAlignment="1" applyProtection="1">
      <alignment horizontal="left" indent="1"/>
      <protection locked="0"/>
    </xf>
    <xf numFmtId="0" fontId="22" fillId="0" borderId="0" xfId="0" applyFont="1" applyFill="1" applyBorder="1" applyAlignment="1" applyProtection="1">
      <alignment horizontal="left" vertical="center" indent="1"/>
      <protection locked="0"/>
    </xf>
    <xf numFmtId="0" fontId="17" fillId="0" borderId="0" xfId="0" applyFont="1" applyFill="1" applyBorder="1" applyAlignment="1" applyProtection="1">
      <alignment horizontal="left" vertical="center"/>
      <protection locked="0"/>
    </xf>
    <xf numFmtId="3" fontId="22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2" fillId="2" borderId="1" xfId="1" applyNumberFormat="1" applyFont="1" applyFill="1" applyBorder="1" applyAlignment="1" applyProtection="1">
      <alignment horizontal="right" vertical="center"/>
      <protection locked="0"/>
    </xf>
    <xf numFmtId="3" fontId="17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7" fillId="2" borderId="1" xfId="1" applyNumberFormat="1" applyFont="1" applyFill="1" applyBorder="1" applyAlignment="1" applyProtection="1">
      <alignment horizontal="right" vertical="center"/>
      <protection locked="0"/>
    </xf>
    <xf numFmtId="0" fontId="17" fillId="0" borderId="1" xfId="2" applyFont="1" applyFill="1" applyBorder="1" applyAlignment="1" applyProtection="1">
      <alignment horizontal="right" vertical="top"/>
      <protection locked="0"/>
    </xf>
    <xf numFmtId="165" fontId="17" fillId="0" borderId="1" xfId="2" applyNumberFormat="1" applyFont="1" applyFill="1" applyBorder="1" applyAlignment="1" applyProtection="1">
      <alignment horizontal="right" vertical="center"/>
      <protection locked="0"/>
    </xf>
    <xf numFmtId="166" fontId="17" fillId="0" borderId="1" xfId="2" applyNumberFormat="1" applyFont="1" applyFill="1" applyBorder="1" applyAlignment="1" applyProtection="1">
      <alignment horizontal="right" vertical="center"/>
      <protection locked="0"/>
    </xf>
    <xf numFmtId="4" fontId="17" fillId="0" borderId="1" xfId="2" applyNumberFormat="1" applyFont="1" applyFill="1" applyBorder="1" applyAlignment="1" applyProtection="1">
      <alignment horizontal="right" vertical="center"/>
      <protection locked="0"/>
    </xf>
    <xf numFmtId="164" fontId="17" fillId="0" borderId="1" xfId="2" applyNumberFormat="1" applyFont="1" applyFill="1" applyBorder="1" applyAlignment="1" applyProtection="1">
      <alignment horizontal="right" vertical="center"/>
      <protection locked="0"/>
    </xf>
    <xf numFmtId="0" fontId="17" fillId="0" borderId="4" xfId="3" applyFont="1" applyFill="1" applyBorder="1" applyAlignment="1" applyProtection="1">
      <alignment horizontal="right"/>
      <protection locked="0"/>
    </xf>
    <xf numFmtId="0" fontId="17" fillId="0" borderId="4" xfId="3" applyFont="1" applyBorder="1" applyAlignment="1" applyProtection="1">
      <alignment horizontal="right"/>
      <protection locked="0"/>
    </xf>
    <xf numFmtId="0" fontId="22" fillId="0" borderId="0" xfId="0" applyFont="1" applyAlignment="1" applyProtection="1">
      <alignment horizontal="left"/>
      <protection locked="0"/>
    </xf>
    <xf numFmtId="0" fontId="22" fillId="0" borderId="1" xfId="2" applyFont="1" applyFill="1" applyBorder="1" applyAlignment="1" applyProtection="1">
      <alignment horizontal="left" vertical="top" indent="1"/>
    </xf>
    <xf numFmtId="0" fontId="17" fillId="0" borderId="1" xfId="2" applyFont="1" applyFill="1" applyBorder="1" applyAlignment="1" applyProtection="1">
      <alignment horizontal="left" vertical="center" wrapText="1" indent="2"/>
    </xf>
    <xf numFmtId="0" fontId="22" fillId="2" borderId="5" xfId="1" applyFont="1" applyFill="1" applyBorder="1" applyAlignment="1" applyProtection="1">
      <alignment horizontal="left" vertical="center" wrapText="1"/>
    </xf>
    <xf numFmtId="0" fontId="17" fillId="0" borderId="5" xfId="3" applyFont="1" applyBorder="1" applyAlignment="1" applyProtection="1">
      <alignment horizontal="left" vertical="center" indent="1"/>
    </xf>
    <xf numFmtId="0" fontId="22" fillId="0" borderId="0" xfId="0" applyFont="1" applyFill="1" applyBorder="1" applyAlignment="1" applyProtection="1">
      <alignment horizontal="center" wrapText="1"/>
    </xf>
    <xf numFmtId="0" fontId="22" fillId="0" borderId="0" xfId="0" applyFont="1" applyAlignment="1" applyProtection="1">
      <alignment horizontal="center" vertical="center" wrapText="1"/>
    </xf>
    <xf numFmtId="0" fontId="22" fillId="0" borderId="1" xfId="0" applyFont="1" applyFill="1" applyBorder="1" applyAlignment="1" applyProtection="1">
      <alignment horizontal="left"/>
    </xf>
    <xf numFmtId="0" fontId="22" fillId="0" borderId="1" xfId="0" applyFont="1" applyBorder="1" applyAlignment="1" applyProtection="1">
      <alignment horizontal="center" vertical="center" wrapText="1"/>
    </xf>
    <xf numFmtId="0" fontId="22" fillId="0" borderId="1" xfId="0" applyFont="1" applyFill="1" applyBorder="1" applyAlignment="1" applyProtection="1">
      <alignment horizontal="left" indent="1"/>
    </xf>
    <xf numFmtId="0" fontId="17" fillId="0" borderId="1" xfId="0" applyFont="1" applyBorder="1" applyAlignment="1" applyProtection="1">
      <alignment wrapText="1"/>
    </xf>
    <xf numFmtId="0" fontId="22" fillId="0" borderId="1" xfId="0" applyFont="1" applyFill="1" applyBorder="1" applyAlignment="1" applyProtection="1">
      <alignment horizontal="left" vertical="center"/>
    </xf>
    <xf numFmtId="0" fontId="17" fillId="0" borderId="1" xfId="0" applyFont="1" applyFill="1" applyBorder="1" applyAlignment="1" applyProtection="1">
      <alignment horizontal="left" wrapText="1"/>
    </xf>
    <xf numFmtId="0" fontId="17" fillId="0" borderId="1" xfId="0" applyFont="1" applyFill="1" applyBorder="1" applyAlignment="1" applyProtection="1">
      <alignment horizontal="left" vertical="center"/>
    </xf>
    <xf numFmtId="0" fontId="22" fillId="0" borderId="1" xfId="0" applyFont="1" applyFill="1" applyBorder="1" applyAlignment="1" applyProtection="1">
      <alignment horizontal="left" vertical="center" indent="1"/>
    </xf>
    <xf numFmtId="0" fontId="17" fillId="0" borderId="0" xfId="0" applyFont="1" applyFill="1" applyProtection="1"/>
    <xf numFmtId="0" fontId="21" fillId="0" borderId="1" xfId="4" applyFont="1" applyBorder="1" applyAlignment="1" applyProtection="1">
      <alignment vertical="center" wrapText="1"/>
    </xf>
    <xf numFmtId="0" fontId="19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27" fillId="0" borderId="2" xfId="5" applyFont="1" applyBorder="1" applyAlignment="1" applyProtection="1">
      <alignment wrapText="1"/>
      <protection locked="0"/>
    </xf>
    <xf numFmtId="0" fontId="19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20" fillId="0" borderId="0" xfId="4" applyFont="1" applyBorder="1" applyProtection="1">
      <protection locked="0"/>
    </xf>
    <xf numFmtId="0" fontId="16" fillId="0" borderId="0" xfId="0" applyFont="1"/>
    <xf numFmtId="0" fontId="17" fillId="0" borderId="0" xfId="1" applyFont="1" applyBorder="1" applyAlignment="1" applyProtection="1">
      <alignment vertical="center"/>
      <protection locked="0"/>
    </xf>
    <xf numFmtId="0" fontId="19" fillId="0" borderId="1" xfId="4" applyFont="1" applyBorder="1" applyAlignment="1" applyProtection="1">
      <alignment horizontal="center" vertical="center" wrapText="1"/>
      <protection locked="0"/>
    </xf>
    <xf numFmtId="3" fontId="17" fillId="0" borderId="0" xfId="1" applyNumberFormat="1" applyFont="1" applyAlignment="1" applyProtection="1">
      <alignment horizontal="center" vertical="center" wrapText="1"/>
      <protection locked="0"/>
    </xf>
    <xf numFmtId="0" fontId="22" fillId="0" borderId="0" xfId="0" applyFont="1" applyProtection="1">
      <protection locked="0"/>
    </xf>
    <xf numFmtId="0" fontId="17" fillId="0" borderId="3" xfId="0" applyFont="1" applyBorder="1" applyProtection="1">
      <protection locked="0"/>
    </xf>
    <xf numFmtId="0" fontId="22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22" fillId="5" borderId="0" xfId="0" applyFont="1" applyFill="1" applyProtection="1"/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0" applyFont="1" applyFill="1" applyProtection="1"/>
    <xf numFmtId="0" fontId="17" fillId="5" borderId="0" xfId="0" applyFont="1" applyFill="1" applyBorder="1" applyProtection="1"/>
    <xf numFmtId="0" fontId="17" fillId="5" borderId="0" xfId="1" applyFont="1" applyFill="1" applyAlignment="1" applyProtection="1">
      <alignment vertical="center"/>
    </xf>
    <xf numFmtId="3" fontId="22" fillId="5" borderId="1" xfId="1" applyNumberFormat="1" applyFont="1" applyFill="1" applyBorder="1" applyAlignment="1" applyProtection="1">
      <alignment horizontal="center" vertical="center" wrapText="1"/>
    </xf>
    <xf numFmtId="0" fontId="17" fillId="2" borderId="0" xfId="0" applyFont="1" applyFill="1" applyBorder="1" applyProtection="1"/>
    <xf numFmtId="0" fontId="17" fillId="2" borderId="0" xfId="0" applyFont="1" applyFill="1" applyProtection="1"/>
    <xf numFmtId="3" fontId="22" fillId="5" borderId="1" xfId="1" applyNumberFormat="1" applyFont="1" applyFill="1" applyBorder="1" applyAlignment="1" applyProtection="1">
      <alignment horizontal="right" vertical="center"/>
    </xf>
    <xf numFmtId="3" fontId="17" fillId="5" borderId="1" xfId="1" applyNumberFormat="1" applyFont="1" applyFill="1" applyBorder="1" applyAlignment="1" applyProtection="1">
      <alignment horizontal="right" vertical="center" wrapText="1"/>
    </xf>
    <xf numFmtId="3" fontId="22" fillId="5" borderId="1" xfId="1" applyNumberFormat="1" applyFont="1" applyFill="1" applyBorder="1" applyAlignment="1" applyProtection="1">
      <alignment horizontal="right" vertical="center" wrapText="1"/>
    </xf>
    <xf numFmtId="0" fontId="22" fillId="5" borderId="1" xfId="0" applyFont="1" applyFill="1" applyBorder="1" applyProtection="1"/>
    <xf numFmtId="3" fontId="22" fillId="5" borderId="1" xfId="0" applyNumberFormat="1" applyFont="1" applyFill="1" applyBorder="1" applyProtection="1"/>
    <xf numFmtId="0" fontId="22" fillId="0" borderId="1" xfId="1" applyFont="1" applyFill="1" applyBorder="1" applyAlignment="1" applyProtection="1">
      <alignment horizontal="left" vertical="center" wrapText="1" indent="1"/>
    </xf>
    <xf numFmtId="0" fontId="17" fillId="0" borderId="1" xfId="1" applyFont="1" applyFill="1" applyBorder="1" applyAlignment="1" applyProtection="1">
      <alignment horizontal="left" vertical="center" wrapText="1" indent="2"/>
    </xf>
    <xf numFmtId="3" fontId="22" fillId="6" borderId="1" xfId="1" applyNumberFormat="1" applyFont="1" applyFill="1" applyBorder="1" applyAlignment="1" applyProtection="1">
      <alignment horizontal="left" vertical="center" wrapText="1"/>
    </xf>
    <xf numFmtId="3" fontId="22" fillId="6" borderId="1" xfId="1" applyNumberFormat="1" applyFont="1" applyFill="1" applyBorder="1" applyAlignment="1" applyProtection="1">
      <alignment horizontal="center" vertical="center" wrapText="1"/>
    </xf>
    <xf numFmtId="0" fontId="17" fillId="6" borderId="0" xfId="1" applyFont="1" applyFill="1" applyProtection="1">
      <protection locked="0"/>
    </xf>
    <xf numFmtId="0" fontId="17" fillId="6" borderId="0" xfId="0" applyFont="1" applyFill="1" applyAlignment="1" applyProtection="1">
      <alignment horizontal="center" vertical="center"/>
      <protection locked="0"/>
    </xf>
    <xf numFmtId="0" fontId="23" fillId="6" borderId="0" xfId="1" applyFont="1" applyFill="1" applyAlignment="1" applyProtection="1">
      <alignment horizontal="center" vertical="center" wrapText="1"/>
      <protection locked="0"/>
    </xf>
    <xf numFmtId="0" fontId="17" fillId="6" borderId="0" xfId="1" applyFont="1" applyFill="1" applyAlignment="1" applyProtection="1">
      <alignment horizontal="center" vertical="center" wrapText="1"/>
      <protection locked="0"/>
    </xf>
    <xf numFmtId="0" fontId="17" fillId="6" borderId="0" xfId="1" applyFont="1" applyFill="1" applyAlignment="1" applyProtection="1">
      <alignment horizontal="center" vertical="center"/>
      <protection locked="0"/>
    </xf>
    <xf numFmtId="0" fontId="17" fillId="6" borderId="0" xfId="0" applyFont="1" applyFill="1" applyProtection="1">
      <protection locked="0"/>
    </xf>
    <xf numFmtId="0" fontId="17" fillId="0" borderId="1" xfId="1" applyFont="1" applyFill="1" applyBorder="1" applyAlignment="1" applyProtection="1">
      <alignment horizontal="left" vertical="center" wrapText="1" indent="3"/>
    </xf>
    <xf numFmtId="0" fontId="17" fillId="0" borderId="1" xfId="1" applyFont="1" applyFill="1" applyBorder="1" applyAlignment="1" applyProtection="1">
      <alignment horizontal="left" vertical="center" wrapText="1" indent="1"/>
    </xf>
    <xf numFmtId="0" fontId="22" fillId="0" borderId="1" xfId="0" applyFont="1" applyFill="1" applyBorder="1" applyProtection="1">
      <protection locked="0"/>
    </xf>
    <xf numFmtId="0" fontId="17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7" fillId="5" borderId="0" xfId="1" applyFont="1" applyFill="1" applyBorder="1" applyAlignment="1" applyProtection="1">
      <alignment horizontal="right" vertical="center"/>
    </xf>
    <xf numFmtId="0" fontId="17" fillId="5" borderId="0" xfId="1" applyFont="1" applyFill="1" applyBorder="1" applyAlignment="1" applyProtection="1">
      <alignment horizontal="left" vertical="center"/>
    </xf>
    <xf numFmtId="0" fontId="17" fillId="5" borderId="0" xfId="0" applyFont="1" applyFill="1" applyBorder="1" applyProtection="1">
      <protection locked="0"/>
    </xf>
    <xf numFmtId="0" fontId="17" fillId="5" borderId="0" xfId="0" applyFont="1" applyFill="1" applyProtection="1">
      <protection locked="0"/>
    </xf>
    <xf numFmtId="3" fontId="22" fillId="5" borderId="1" xfId="1" applyNumberFormat="1" applyFont="1" applyFill="1" applyBorder="1" applyAlignment="1" applyProtection="1">
      <alignment horizontal="left" vertical="center" wrapText="1"/>
    </xf>
    <xf numFmtId="0" fontId="17" fillId="5" borderId="1" xfId="0" applyFont="1" applyFill="1" applyBorder="1" applyProtection="1"/>
    <xf numFmtId="0" fontId="17" fillId="5" borderId="0" xfId="0" applyFont="1" applyFill="1" applyAlignment="1" applyProtection="1">
      <alignment horizontal="center" vertical="center"/>
      <protection locked="0"/>
    </xf>
    <xf numFmtId="0" fontId="17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7" fillId="0" borderId="0" xfId="0" applyFont="1" applyFill="1" applyBorder="1" applyProtection="1">
      <protection locked="0"/>
    </xf>
    <xf numFmtId="0" fontId="18" fillId="5" borderId="0" xfId="3" applyFont="1" applyFill="1" applyAlignment="1" applyProtection="1">
      <alignment horizontal="center" vertical="center" wrapText="1"/>
    </xf>
    <xf numFmtId="0" fontId="17" fillId="5" borderId="0" xfId="3" applyFont="1" applyFill="1" applyAlignment="1" applyProtection="1">
      <alignment horizontal="center" vertical="center"/>
      <protection locked="0"/>
    </xf>
    <xf numFmtId="0" fontId="17" fillId="5" borderId="0" xfId="3" applyFont="1" applyFill="1" applyProtection="1"/>
    <xf numFmtId="0" fontId="17" fillId="5" borderId="3" xfId="0" applyFont="1" applyFill="1" applyBorder="1" applyAlignment="1" applyProtection="1">
      <alignment horizontal="left"/>
    </xf>
    <xf numFmtId="0" fontId="17" fillId="5" borderId="0" xfId="0" applyFont="1" applyFill="1" applyBorder="1" applyAlignment="1" applyProtection="1">
      <alignment horizontal="left"/>
    </xf>
    <xf numFmtId="0" fontId="17" fillId="5" borderId="1" xfId="2" applyFont="1" applyFill="1" applyBorder="1" applyAlignment="1" applyProtection="1">
      <alignment horizontal="right" vertical="top"/>
    </xf>
    <xf numFmtId="0" fontId="22" fillId="5" borderId="4" xfId="3" applyFont="1" applyFill="1" applyBorder="1" applyAlignment="1" applyProtection="1">
      <alignment horizontal="right"/>
    </xf>
    <xf numFmtId="0" fontId="22" fillId="0" borderId="0" xfId="0" applyFont="1" applyFill="1" applyBorder="1" applyAlignment="1" applyProtection="1">
      <alignment horizontal="left"/>
    </xf>
    <xf numFmtId="0" fontId="17" fillId="0" borderId="0" xfId="0" applyFont="1" applyFill="1" applyBorder="1" applyProtection="1"/>
    <xf numFmtId="0" fontId="17" fillId="5" borderId="0" xfId="0" applyFont="1" applyFill="1" applyBorder="1" applyAlignment="1" applyProtection="1">
      <alignment horizontal="left" wrapText="1"/>
    </xf>
    <xf numFmtId="0" fontId="17" fillId="5" borderId="3" xfId="0" applyFont="1" applyFill="1" applyBorder="1" applyAlignment="1" applyProtection="1">
      <alignment horizontal="left" wrapText="1"/>
    </xf>
    <xf numFmtId="0" fontId="17" fillId="5" borderId="3" xfId="0" applyFont="1" applyFill="1" applyBorder="1" applyProtection="1"/>
    <xf numFmtId="0" fontId="22" fillId="5" borderId="3" xfId="0" applyFont="1" applyFill="1" applyBorder="1" applyAlignment="1" applyProtection="1">
      <alignment horizontal="center" vertical="center" wrapText="1"/>
    </xf>
    <xf numFmtId="0" fontId="22" fillId="5" borderId="1" xfId="0" applyFont="1" applyFill="1" applyBorder="1" applyAlignment="1" applyProtection="1">
      <alignment horizontal="right" vertical="center" wrapText="1"/>
    </xf>
    <xf numFmtId="0" fontId="17" fillId="5" borderId="0" xfId="0" applyFont="1" applyFill="1" applyAlignment="1" applyProtection="1">
      <alignment horizontal="center" vertical="center"/>
    </xf>
    <xf numFmtId="0" fontId="17" fillId="5" borderId="3" xfId="1" applyFont="1" applyFill="1" applyBorder="1" applyAlignment="1" applyProtection="1">
      <alignment horizontal="left" vertical="center"/>
    </xf>
    <xf numFmtId="0" fontId="24" fillId="5" borderId="8" xfId="2" applyFont="1" applyFill="1" applyBorder="1" applyAlignment="1" applyProtection="1">
      <alignment horizontal="center" vertical="top" wrapText="1"/>
    </xf>
    <xf numFmtId="0" fontId="24" fillId="5" borderId="28" xfId="2" applyFont="1" applyFill="1" applyBorder="1" applyAlignment="1" applyProtection="1">
      <alignment horizontal="center" vertical="top" wrapText="1"/>
    </xf>
    <xf numFmtId="1" fontId="24" fillId="5" borderId="28" xfId="2" applyNumberFormat="1" applyFont="1" applyFill="1" applyBorder="1" applyAlignment="1" applyProtection="1">
      <alignment horizontal="center" vertical="top" wrapText="1"/>
    </xf>
    <xf numFmtId="1" fontId="24" fillId="5" borderId="8" xfId="2" applyNumberFormat="1" applyFont="1" applyFill="1" applyBorder="1" applyAlignment="1" applyProtection="1">
      <alignment horizontal="center" vertical="top" wrapText="1"/>
    </xf>
    <xf numFmtId="0" fontId="17" fillId="0" borderId="0" xfId="0" applyFont="1" applyFill="1" applyAlignment="1" applyProtection="1">
      <alignment horizontal="center" vertical="center"/>
    </xf>
    <xf numFmtId="0" fontId="19" fillId="5" borderId="1" xfId="4" applyFont="1" applyFill="1" applyBorder="1" applyAlignment="1" applyProtection="1">
      <alignment vertical="center" wrapText="1"/>
    </xf>
    <xf numFmtId="0" fontId="21" fillId="5" borderId="5" xfId="4" applyFont="1" applyFill="1" applyBorder="1" applyAlignment="1" applyProtection="1">
      <alignment horizontal="center" vertical="center" wrapText="1"/>
    </xf>
    <xf numFmtId="0" fontId="21" fillId="5" borderId="4" xfId="4" applyFont="1" applyFill="1" applyBorder="1" applyAlignment="1" applyProtection="1">
      <alignment horizontal="center" vertical="center" wrapText="1"/>
    </xf>
    <xf numFmtId="0" fontId="21" fillId="5" borderId="1" xfId="4" applyFont="1" applyFill="1" applyBorder="1" applyAlignment="1" applyProtection="1">
      <alignment horizontal="center" vertical="center" wrapText="1"/>
    </xf>
    <xf numFmtId="0" fontId="16" fillId="5" borderId="0" xfId="0" applyFont="1" applyFill="1" applyProtection="1"/>
    <xf numFmtId="0" fontId="0" fillId="5" borderId="0" xfId="0" applyFill="1" applyProtection="1"/>
    <xf numFmtId="14" fontId="17" fillId="5" borderId="0" xfId="1" applyNumberFormat="1" applyFont="1" applyFill="1" applyBorder="1" applyAlignment="1" applyProtection="1">
      <alignment vertical="center"/>
    </xf>
    <xf numFmtId="0" fontId="17" fillId="5" borderId="0" xfId="1" applyFont="1" applyFill="1" applyBorder="1" applyAlignment="1" applyProtection="1">
      <alignment vertical="center"/>
    </xf>
    <xf numFmtId="14" fontId="17" fillId="5" borderId="0" xfId="1" applyNumberFormat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left" vertical="center"/>
    </xf>
    <xf numFmtId="0" fontId="11" fillId="5" borderId="0" xfId="0" applyFont="1" applyFill="1" applyProtection="1"/>
    <xf numFmtId="0" fontId="0" fillId="5" borderId="0" xfId="0" applyFill="1" applyProtection="1">
      <protection locked="0"/>
    </xf>
    <xf numFmtId="0" fontId="20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21" fillId="5" borderId="5" xfId="4" applyFont="1" applyFill="1" applyBorder="1" applyAlignment="1" applyProtection="1">
      <alignment horizontal="left" vertical="center" wrapText="1"/>
    </xf>
    <xf numFmtId="0" fontId="17" fillId="5" borderId="0" xfId="1" applyFont="1" applyFill="1" applyBorder="1" applyAlignment="1" applyProtection="1">
      <alignment vertical="center"/>
      <protection locked="0"/>
    </xf>
    <xf numFmtId="0" fontId="20" fillId="5" borderId="0" xfId="4" applyFont="1" applyFill="1" applyBorder="1" applyProtection="1">
      <protection locked="0"/>
    </xf>
    <xf numFmtId="0" fontId="17" fillId="5" borderId="0" xfId="3" applyFont="1" applyFill="1" applyProtection="1">
      <protection locked="0"/>
    </xf>
    <xf numFmtId="0" fontId="17" fillId="5" borderId="0" xfId="1" applyFont="1" applyFill="1" applyProtection="1">
      <protection locked="0"/>
    </xf>
    <xf numFmtId="0" fontId="23" fillId="5" borderId="0" xfId="1" applyFont="1" applyFill="1" applyAlignment="1" applyProtection="1">
      <alignment horizontal="center" vertical="center" wrapText="1"/>
      <protection locked="0"/>
    </xf>
    <xf numFmtId="0" fontId="19" fillId="5" borderId="1" xfId="4" applyFont="1" applyFill="1" applyBorder="1" applyAlignment="1" applyProtection="1">
      <alignment horizontal="center" vertical="center" wrapText="1"/>
    </xf>
    <xf numFmtId="14" fontId="27" fillId="0" borderId="2" xfId="5" applyNumberFormat="1" applyFont="1" applyBorder="1" applyAlignment="1" applyProtection="1">
      <alignment wrapText="1"/>
      <protection locked="0"/>
    </xf>
    <xf numFmtId="14" fontId="22" fillId="0" borderId="0" xfId="0" applyNumberFormat="1" applyFont="1" applyFill="1" applyBorder="1" applyAlignment="1" applyProtection="1">
      <alignment horizontal="center" vertical="center" wrapText="1"/>
    </xf>
    <xf numFmtId="0" fontId="24" fillId="0" borderId="29" xfId="2" applyFont="1" applyFill="1" applyBorder="1" applyAlignment="1" applyProtection="1">
      <alignment horizontal="center" vertical="top" wrapText="1"/>
      <protection locked="0"/>
    </xf>
    <xf numFmtId="1" fontId="24" fillId="0" borderId="2" xfId="2" applyNumberFormat="1" applyFont="1" applyFill="1" applyBorder="1" applyAlignment="1" applyProtection="1">
      <alignment horizontal="left" vertical="top" wrapText="1"/>
      <protection locked="0"/>
    </xf>
    <xf numFmtId="1" fontId="24" fillId="0" borderId="30" xfId="2" applyNumberFormat="1" applyFont="1" applyFill="1" applyBorder="1" applyAlignment="1" applyProtection="1">
      <alignment horizontal="left" vertical="top" wrapText="1"/>
      <protection locked="0"/>
    </xf>
    <xf numFmtId="0" fontId="26" fillId="5" borderId="1" xfId="2" applyFont="1" applyFill="1" applyBorder="1" applyAlignment="1" applyProtection="1">
      <alignment horizontal="center" vertical="top" wrapText="1"/>
    </xf>
    <xf numFmtId="1" fontId="26" fillId="5" borderId="1" xfId="2" applyNumberFormat="1" applyFont="1" applyFill="1" applyBorder="1" applyAlignment="1" applyProtection="1">
      <alignment horizontal="center" vertical="top" wrapText="1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17" fillId="5" borderId="0" xfId="1" applyFont="1" applyFill="1" applyBorder="1" applyAlignment="1" applyProtection="1">
      <alignment horizontal="center" vertical="center"/>
      <protection locked="0"/>
    </xf>
    <xf numFmtId="0" fontId="26" fillId="5" borderId="6" xfId="2" applyFont="1" applyFill="1" applyBorder="1" applyAlignment="1" applyProtection="1">
      <alignment horizontal="center" vertical="top" wrapText="1"/>
    </xf>
    <xf numFmtId="1" fontId="26" fillId="5" borderId="6" xfId="2" applyNumberFormat="1" applyFont="1" applyFill="1" applyBorder="1" applyAlignment="1" applyProtection="1">
      <alignment horizontal="center" vertical="top" wrapText="1"/>
    </xf>
    <xf numFmtId="0" fontId="26" fillId="0" borderId="6" xfId="2" applyFont="1" applyFill="1" applyBorder="1" applyAlignment="1" applyProtection="1">
      <alignment horizontal="left" vertical="top"/>
    </xf>
    <xf numFmtId="0" fontId="24" fillId="0" borderId="6" xfId="2" applyFont="1" applyFill="1" applyBorder="1" applyAlignment="1" applyProtection="1">
      <alignment horizontal="center" vertical="top" wrapText="1"/>
      <protection locked="0"/>
    </xf>
    <xf numFmtId="0" fontId="24" fillId="0" borderId="0" xfId="2" applyFont="1" applyFill="1" applyBorder="1" applyAlignment="1" applyProtection="1">
      <alignment horizontal="center" vertical="top" wrapText="1"/>
      <protection locked="0"/>
    </xf>
    <xf numFmtId="1" fontId="24" fillId="0" borderId="0" xfId="2" applyNumberFormat="1" applyFont="1" applyFill="1" applyBorder="1" applyAlignment="1" applyProtection="1">
      <alignment horizontal="center" vertical="top" wrapText="1"/>
      <protection locked="0"/>
    </xf>
    <xf numFmtId="1" fontId="24" fillId="5" borderId="6" xfId="2" applyNumberFormat="1" applyFont="1" applyFill="1" applyBorder="1" applyAlignment="1" applyProtection="1">
      <alignment horizontal="center" vertical="top" wrapText="1"/>
      <protection locked="0"/>
    </xf>
    <xf numFmtId="0" fontId="24" fillId="0" borderId="6" xfId="2" applyFont="1" applyFill="1" applyBorder="1" applyAlignment="1" applyProtection="1">
      <alignment horizontal="left" vertical="top" wrapText="1"/>
      <protection locked="0"/>
    </xf>
    <xf numFmtId="1" fontId="24" fillId="0" borderId="6" xfId="2" applyNumberFormat="1" applyFont="1" applyFill="1" applyBorder="1" applyAlignment="1" applyProtection="1">
      <alignment horizontal="left" vertical="top" wrapText="1"/>
      <protection locked="0"/>
    </xf>
    <xf numFmtId="0" fontId="25" fillId="5" borderId="6" xfId="2" applyFont="1" applyFill="1" applyBorder="1" applyAlignment="1" applyProtection="1">
      <alignment horizontal="right" vertical="top" wrapText="1"/>
      <protection locked="0"/>
    </xf>
    <xf numFmtId="0" fontId="24" fillId="0" borderId="7" xfId="2" applyFont="1" applyFill="1" applyBorder="1" applyAlignment="1" applyProtection="1">
      <alignment horizontal="left" vertical="top" wrapText="1"/>
      <protection locked="0"/>
    </xf>
    <xf numFmtId="1" fontId="24" fillId="0" borderId="7" xfId="2" applyNumberFormat="1" applyFont="1" applyFill="1" applyBorder="1" applyAlignment="1" applyProtection="1">
      <alignment horizontal="left" vertical="top" wrapText="1"/>
      <protection locked="0"/>
    </xf>
    <xf numFmtId="0" fontId="26" fillId="5" borderId="31" xfId="2" applyFont="1" applyFill="1" applyBorder="1" applyAlignment="1" applyProtection="1">
      <alignment horizontal="left" vertical="top"/>
      <protection locked="0"/>
    </xf>
    <xf numFmtId="0" fontId="24" fillId="5" borderId="31" xfId="2" applyFont="1" applyFill="1" applyBorder="1" applyAlignment="1" applyProtection="1">
      <alignment horizontal="left" vertical="top" wrapText="1"/>
      <protection locked="0"/>
    </xf>
    <xf numFmtId="0" fontId="24" fillId="5" borderId="32" xfId="2" applyFont="1" applyFill="1" applyBorder="1" applyAlignment="1" applyProtection="1">
      <alignment horizontal="left" vertical="top" wrapText="1"/>
      <protection locked="0"/>
    </xf>
    <xf numFmtId="1" fontId="24" fillId="5" borderId="32" xfId="2" applyNumberFormat="1" applyFont="1" applyFill="1" applyBorder="1" applyAlignment="1" applyProtection="1">
      <alignment horizontal="left" vertical="top" wrapText="1"/>
      <protection locked="0"/>
    </xf>
    <xf numFmtId="1" fontId="24" fillId="5" borderId="33" xfId="2" applyNumberFormat="1" applyFont="1" applyFill="1" applyBorder="1" applyAlignment="1" applyProtection="1">
      <alignment horizontal="left" vertical="top" wrapText="1"/>
      <protection locked="0"/>
    </xf>
    <xf numFmtId="0" fontId="25" fillId="5" borderId="7" xfId="2" applyFont="1" applyFill="1" applyBorder="1" applyAlignment="1" applyProtection="1">
      <alignment horizontal="right" vertical="top" wrapText="1"/>
      <protection locked="0"/>
    </xf>
    <xf numFmtId="0" fontId="17" fillId="2" borderId="0" xfId="0" applyFont="1" applyFill="1" applyProtection="1">
      <protection locked="0"/>
    </xf>
    <xf numFmtId="0" fontId="0" fillId="2" borderId="0" xfId="0" applyFill="1"/>
    <xf numFmtId="0" fontId="22" fillId="2" borderId="0" xfId="0" applyFont="1" applyFill="1" applyAlignment="1" applyProtection="1">
      <alignment horizontal="center"/>
      <protection locked="0"/>
    </xf>
    <xf numFmtId="0" fontId="17" fillId="2" borderId="0" xfId="0" applyFont="1" applyFill="1" applyAlignment="1" applyProtection="1">
      <alignment horizontal="center" vertical="center"/>
      <protection locked="0"/>
    </xf>
    <xf numFmtId="0" fontId="17" fillId="2" borderId="3" xfId="0" applyFont="1" applyFill="1" applyBorder="1" applyProtection="1">
      <protection locked="0"/>
    </xf>
    <xf numFmtId="0" fontId="0" fillId="2" borderId="0" xfId="0" applyFill="1" applyBorder="1"/>
    <xf numFmtId="0" fontId="22" fillId="2" borderId="0" xfId="0" applyFont="1" applyFill="1" applyProtection="1">
      <protection locked="0"/>
    </xf>
    <xf numFmtId="0" fontId="17" fillId="2" borderId="0" xfId="0" applyFont="1" applyFill="1" applyBorder="1" applyProtection="1">
      <protection locked="0"/>
    </xf>
    <xf numFmtId="0" fontId="16" fillId="2" borderId="0" xfId="0" applyFont="1" applyFill="1"/>
    <xf numFmtId="0" fontId="16" fillId="5" borderId="0" xfId="3" applyFont="1" applyFill="1" applyProtection="1"/>
    <xf numFmtId="0" fontId="11" fillId="5" borderId="0" xfId="3" applyFill="1" applyProtection="1"/>
    <xf numFmtId="0" fontId="11" fillId="5" borderId="0" xfId="3" applyFill="1" applyBorder="1" applyProtection="1"/>
    <xf numFmtId="14" fontId="11" fillId="0" borderId="0" xfId="3" applyNumberFormat="1" applyBorder="1" applyProtection="1">
      <protection locked="0"/>
    </xf>
    <xf numFmtId="0" fontId="11" fillId="0" borderId="0" xfId="3" applyProtection="1">
      <protection locked="0"/>
    </xf>
    <xf numFmtId="0" fontId="11" fillId="5" borderId="0" xfId="3" applyFill="1" applyProtection="1">
      <protection locked="0"/>
    </xf>
    <xf numFmtId="0" fontId="11" fillId="5" borderId="0" xfId="3" applyFill="1" applyBorder="1" applyProtection="1">
      <protection locked="0"/>
    </xf>
    <xf numFmtId="0" fontId="11" fillId="0" borderId="0" xfId="3" applyFill="1" applyProtection="1"/>
    <xf numFmtId="0" fontId="11" fillId="0" borderId="0" xfId="3" applyFill="1" applyBorder="1" applyProtection="1"/>
    <xf numFmtId="0" fontId="11" fillId="5" borderId="3" xfId="3" applyFill="1" applyBorder="1" applyProtection="1"/>
    <xf numFmtId="0" fontId="16" fillId="5" borderId="1" xfId="3" applyFont="1" applyFill="1" applyBorder="1" applyAlignment="1" applyProtection="1">
      <alignment horizontal="center" vertical="center"/>
    </xf>
    <xf numFmtId="0" fontId="16" fillId="5" borderId="1" xfId="3" applyFont="1" applyFill="1" applyBorder="1" applyAlignment="1" applyProtection="1">
      <alignment horizontal="center" vertical="center" wrapText="1"/>
    </xf>
    <xf numFmtId="0" fontId="16" fillId="5" borderId="2" xfId="3" applyFont="1" applyFill="1" applyBorder="1" applyAlignment="1" applyProtection="1">
      <alignment horizontal="center" vertical="center" wrapText="1"/>
    </xf>
    <xf numFmtId="0" fontId="11" fillId="0" borderId="1" xfId="3" applyBorder="1" applyProtection="1">
      <protection locked="0"/>
    </xf>
    <xf numFmtId="14" fontId="11" fillId="0" borderId="1" xfId="3" applyNumberFormat="1" applyBorder="1" applyProtection="1">
      <protection locked="0"/>
    </xf>
    <xf numFmtId="0" fontId="22" fillId="0" borderId="0" xfId="3" applyFont="1" applyProtection="1">
      <protection locked="0"/>
    </xf>
    <xf numFmtId="0" fontId="17" fillId="0" borderId="0" xfId="3" applyFont="1" applyBorder="1" applyProtection="1">
      <protection locked="0"/>
    </xf>
    <xf numFmtId="0" fontId="17" fillId="0" borderId="3" xfId="3" applyFont="1" applyBorder="1" applyProtection="1">
      <protection locked="0"/>
    </xf>
    <xf numFmtId="0" fontId="22" fillId="0" borderId="0" xfId="3" applyFont="1" applyAlignment="1" applyProtection="1">
      <alignment horizontal="left"/>
      <protection locked="0"/>
    </xf>
    <xf numFmtId="0" fontId="17" fillId="0" borderId="0" xfId="3" applyFont="1" applyAlignment="1" applyProtection="1">
      <alignment horizontal="left"/>
      <protection locked="0"/>
    </xf>
    <xf numFmtId="0" fontId="11" fillId="0" borderId="0" xfId="3"/>
    <xf numFmtId="0" fontId="11" fillId="0" borderId="0" xfId="3" applyBorder="1" applyProtection="1">
      <protection locked="0"/>
    </xf>
    <xf numFmtId="0" fontId="11" fillId="0" borderId="1" xfId="3" applyBorder="1" applyAlignment="1" applyProtection="1">
      <alignment horizontal="center"/>
      <protection locked="0"/>
    </xf>
    <xf numFmtId="0" fontId="17" fillId="0" borderId="0" xfId="0" applyFont="1" applyAlignment="1" applyProtection="1">
      <alignment horizontal="left"/>
      <protection locked="0"/>
    </xf>
    <xf numFmtId="0" fontId="17" fillId="0" borderId="5" xfId="2" applyFont="1" applyFill="1" applyBorder="1" applyAlignment="1" applyProtection="1">
      <alignment horizontal="left" vertical="center" wrapText="1" indent="2"/>
    </xf>
    <xf numFmtId="4" fontId="17" fillId="0" borderId="4" xfId="2" applyNumberFormat="1" applyFont="1" applyFill="1" applyBorder="1" applyAlignment="1" applyProtection="1">
      <alignment horizontal="right" vertical="center"/>
      <protection locked="0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9" fillId="0" borderId="2" xfId="4" applyFont="1" applyBorder="1" applyAlignment="1" applyProtection="1">
      <alignment vertical="center" wrapText="1"/>
      <protection locked="0"/>
    </xf>
    <xf numFmtId="0" fontId="17" fillId="5" borderId="0" xfId="1" applyFont="1" applyFill="1" applyAlignment="1" applyProtection="1">
      <alignment horizontal="center" vertical="center"/>
    </xf>
    <xf numFmtId="0" fontId="22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20" fillId="2" borderId="0" xfId="4" applyFont="1" applyFill="1" applyProtection="1">
      <protection locked="0"/>
    </xf>
    <xf numFmtId="0" fontId="17" fillId="5" borderId="0" xfId="1" applyFont="1" applyFill="1" applyBorder="1" applyAlignment="1" applyProtection="1">
      <alignment horizontal="center" vertical="center"/>
    </xf>
    <xf numFmtId="0" fontId="22" fillId="2" borderId="0" xfId="0" applyFont="1" applyFill="1" applyAlignment="1" applyProtection="1">
      <alignment horizontal="left"/>
      <protection locked="0"/>
    </xf>
    <xf numFmtId="0" fontId="17" fillId="2" borderId="0" xfId="0" applyFont="1" applyFill="1" applyAlignment="1" applyProtection="1">
      <alignment horizontal="left"/>
      <protection locked="0"/>
    </xf>
    <xf numFmtId="0" fontId="11" fillId="2" borderId="0" xfId="0" applyFont="1" applyFill="1"/>
    <xf numFmtId="0" fontId="0" fillId="2" borderId="3" xfId="0" applyFill="1" applyBorder="1"/>
    <xf numFmtId="0" fontId="16" fillId="5" borderId="2" xfId="3" applyFont="1" applyFill="1" applyBorder="1" applyAlignment="1" applyProtection="1">
      <alignment horizontal="center" vertical="center"/>
    </xf>
    <xf numFmtId="0" fontId="22" fillId="5" borderId="0" xfId="0" applyFont="1" applyFill="1" applyBorder="1" applyAlignment="1" applyProtection="1">
      <alignment horizontal="center"/>
      <protection locked="0"/>
    </xf>
    <xf numFmtId="0" fontId="17" fillId="5" borderId="0" xfId="0" applyFont="1" applyFill="1" applyBorder="1" applyAlignment="1" applyProtection="1">
      <alignment horizontal="center" vertical="center"/>
      <protection locked="0"/>
    </xf>
    <xf numFmtId="0" fontId="22" fillId="5" borderId="0" xfId="0" applyFont="1" applyFill="1" applyBorder="1" applyProtection="1">
      <protection locked="0"/>
    </xf>
    <xf numFmtId="0" fontId="16" fillId="5" borderId="0" xfId="0" applyFont="1" applyFill="1" applyBorder="1"/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22" fillId="0" borderId="0" xfId="0" applyFont="1" applyBorder="1" applyAlignment="1" applyProtection="1">
      <alignment horizontal="left"/>
    </xf>
    <xf numFmtId="0" fontId="22" fillId="0" borderId="1" xfId="1" applyFont="1" applyFill="1" applyBorder="1" applyAlignment="1" applyProtection="1">
      <alignment horizontal="left" vertical="center" wrapText="1"/>
    </xf>
    <xf numFmtId="0" fontId="22" fillId="6" borderId="0" xfId="1" applyFont="1" applyFill="1" applyAlignment="1" applyProtection="1">
      <alignment horizontal="center" vertical="center"/>
      <protection locked="0"/>
    </xf>
    <xf numFmtId="3" fontId="22" fillId="2" borderId="1" xfId="1" applyNumberFormat="1" applyFont="1" applyFill="1" applyBorder="1" applyAlignment="1" applyProtection="1">
      <alignment horizontal="center" vertical="center"/>
      <protection locked="0"/>
    </xf>
    <xf numFmtId="3" fontId="17" fillId="6" borderId="0" xfId="1" applyNumberFormat="1" applyFont="1" applyFill="1" applyAlignment="1" applyProtection="1">
      <alignment horizontal="center" vertical="center"/>
      <protection locked="0"/>
    </xf>
    <xf numFmtId="3" fontId="17" fillId="0" borderId="0" xfId="1" applyNumberFormat="1" applyFont="1" applyAlignment="1" applyProtection="1">
      <alignment horizontal="center" vertical="center"/>
      <protection locked="0"/>
    </xf>
    <xf numFmtId="0" fontId="17" fillId="0" borderId="1" xfId="2" applyFont="1" applyFill="1" applyBorder="1" applyAlignment="1" applyProtection="1">
      <alignment horizontal="left" vertical="top"/>
      <protection locked="0"/>
    </xf>
    <xf numFmtId="0" fontId="32" fillId="6" borderId="0" xfId="0" applyFont="1" applyFill="1" applyAlignment="1" applyProtection="1">
      <alignment vertical="center"/>
      <protection locked="0"/>
    </xf>
    <xf numFmtId="0" fontId="32" fillId="0" borderId="0" xfId="0" applyFont="1" applyAlignment="1" applyProtection="1">
      <alignment vertical="center"/>
      <protection locked="0"/>
    </xf>
    <xf numFmtId="0" fontId="17" fillId="0" borderId="1" xfId="1" applyFont="1" applyFill="1" applyBorder="1" applyAlignment="1" applyProtection="1">
      <alignment horizontal="left" vertical="center" wrapText="1" indent="4"/>
    </xf>
    <xf numFmtId="0" fontId="17" fillId="5" borderId="1" xfId="0" applyFont="1" applyFill="1" applyBorder="1" applyAlignment="1" applyProtection="1">
      <alignment horizontal="center"/>
    </xf>
    <xf numFmtId="0" fontId="17" fillId="0" borderId="5" xfId="0" applyFont="1" applyFill="1" applyBorder="1" applyAlignment="1" applyProtection="1">
      <alignment horizontal="left" vertical="center" indent="1"/>
    </xf>
    <xf numFmtId="0" fontId="17" fillId="5" borderId="35" xfId="0" applyFont="1" applyFill="1" applyBorder="1" applyAlignment="1" applyProtection="1">
      <alignment horizontal="center"/>
    </xf>
    <xf numFmtId="0" fontId="17" fillId="5" borderId="2" xfId="0" applyFont="1" applyFill="1" applyBorder="1" applyAlignment="1" applyProtection="1">
      <alignment horizontal="center"/>
    </xf>
    <xf numFmtId="0" fontId="17" fillId="5" borderId="0" xfId="1" applyFont="1" applyFill="1" applyAlignment="1" applyProtection="1">
      <alignment wrapText="1"/>
    </xf>
    <xf numFmtId="0" fontId="17" fillId="5" borderId="0" xfId="0" applyFont="1" applyFill="1" applyBorder="1" applyAlignment="1" applyProtection="1">
      <alignment wrapText="1"/>
    </xf>
    <xf numFmtId="0" fontId="17" fillId="0" borderId="0" xfId="0" applyFont="1" applyFill="1" applyBorder="1" applyAlignment="1" applyProtection="1">
      <alignment wrapText="1"/>
      <protection locked="0"/>
    </xf>
    <xf numFmtId="0" fontId="17" fillId="0" borderId="0" xfId="0" applyFont="1" applyAlignment="1" applyProtection="1">
      <alignment wrapText="1"/>
      <protection locked="0"/>
    </xf>
    <xf numFmtId="0" fontId="17" fillId="0" borderId="0" xfId="3" applyFont="1" applyAlignment="1" applyProtection="1">
      <alignment wrapText="1"/>
      <protection locked="0"/>
    </xf>
    <xf numFmtId="0" fontId="22" fillId="0" borderId="0" xfId="0" applyFont="1" applyAlignment="1" applyProtection="1">
      <alignment wrapText="1"/>
      <protection locked="0"/>
    </xf>
    <xf numFmtId="0" fontId="16" fillId="0" borderId="0" xfId="0" applyFont="1" applyAlignment="1">
      <alignment wrapText="1"/>
    </xf>
    <xf numFmtId="0" fontId="0" fillId="0" borderId="0" xfId="0" applyAlignment="1">
      <alignment wrapText="1"/>
    </xf>
    <xf numFmtId="0" fontId="17" fillId="0" borderId="0" xfId="0" applyFont="1"/>
    <xf numFmtId="0" fontId="17" fillId="0" borderId="1" xfId="0" applyFont="1" applyFill="1" applyBorder="1" applyAlignment="1" applyProtection="1">
      <alignment horizontal="left" vertical="center" wrapText="1" indent="2"/>
    </xf>
    <xf numFmtId="0" fontId="33" fillId="5" borderId="0" xfId="1" applyFont="1" applyFill="1" applyAlignment="1" applyProtection="1">
      <alignment horizontal="right" vertical="center"/>
    </xf>
    <xf numFmtId="0" fontId="11" fillId="5" borderId="0" xfId="3" applyFill="1" applyBorder="1" applyAlignment="1" applyProtection="1">
      <alignment horizontal="left"/>
      <protection locked="0"/>
    </xf>
    <xf numFmtId="0" fontId="11" fillId="5" borderId="36" xfId="3" applyFill="1" applyBorder="1" applyProtection="1"/>
    <xf numFmtId="0" fontId="11" fillId="5" borderId="1" xfId="3" applyFont="1" applyFill="1" applyBorder="1" applyAlignment="1" applyProtection="1">
      <alignment horizontal="center" vertical="center"/>
    </xf>
    <xf numFmtId="0" fontId="11" fillId="5" borderId="1" xfId="3" applyFill="1" applyBorder="1" applyAlignment="1" applyProtection="1">
      <alignment horizontal="center" vertical="center" wrapText="1"/>
    </xf>
    <xf numFmtId="0" fontId="11" fillId="5" borderId="2" xfId="3" applyFill="1" applyBorder="1" applyAlignment="1" applyProtection="1">
      <alignment horizontal="center" vertical="center" wrapText="1"/>
    </xf>
    <xf numFmtId="0" fontId="11" fillId="5" borderId="1" xfId="3" applyFont="1" applyFill="1" applyBorder="1" applyAlignment="1" applyProtection="1">
      <alignment horizontal="center" vertical="center" wrapText="1"/>
    </xf>
    <xf numFmtId="0" fontId="11" fillId="5" borderId="2" xfId="3" applyFont="1" applyFill="1" applyBorder="1" applyAlignment="1" applyProtection="1">
      <alignment horizontal="center" vertical="center" wrapText="1"/>
    </xf>
    <xf numFmtId="0" fontId="27" fillId="0" borderId="1" xfId="7" applyFont="1" applyBorder="1" applyAlignment="1" applyProtection="1">
      <alignment wrapText="1"/>
      <protection locked="0"/>
    </xf>
    <xf numFmtId="14" fontId="11" fillId="5" borderId="1" xfId="3" applyNumberFormat="1" applyFill="1" applyBorder="1" applyProtection="1"/>
    <xf numFmtId="0" fontId="11" fillId="0" borderId="1" xfId="3" applyBorder="1" applyAlignment="1" applyProtection="1">
      <alignment horizontal="left" vertical="center"/>
      <protection locked="0"/>
    </xf>
    <xf numFmtId="0" fontId="17" fillId="5" borderId="0" xfId="1" applyFont="1" applyFill="1" applyAlignment="1" applyProtection="1">
      <alignment horizontal="center" vertical="center"/>
    </xf>
    <xf numFmtId="0" fontId="24" fillId="0" borderId="9" xfId="2" applyFont="1" applyFill="1" applyBorder="1" applyAlignment="1" applyProtection="1">
      <alignment horizontal="left" vertical="top" wrapText="1"/>
      <protection locked="0"/>
    </xf>
    <xf numFmtId="0" fontId="24" fillId="0" borderId="34" xfId="2" applyFont="1" applyFill="1" applyBorder="1" applyAlignment="1" applyProtection="1">
      <alignment horizontal="left" vertical="top" wrapText="1"/>
      <protection locked="0"/>
    </xf>
    <xf numFmtId="0" fontId="17" fillId="5" borderId="1" xfId="0" applyFont="1" applyFill="1" applyBorder="1" applyProtection="1">
      <protection locked="0"/>
    </xf>
    <xf numFmtId="0" fontId="22" fillId="2" borderId="1" xfId="1" applyFont="1" applyFill="1" applyBorder="1" applyAlignment="1" applyProtection="1">
      <alignment vertical="center" wrapText="1"/>
    </xf>
    <xf numFmtId="0" fontId="17" fillId="0" borderId="1" xfId="0" applyFont="1" applyFill="1" applyBorder="1" applyAlignment="1" applyProtection="1">
      <alignment horizontal="center"/>
    </xf>
    <xf numFmtId="0" fontId="22" fillId="0" borderId="5" xfId="1" applyFont="1" applyFill="1" applyBorder="1" applyAlignment="1" applyProtection="1">
      <alignment horizontal="left" vertical="center" wrapText="1"/>
    </xf>
    <xf numFmtId="0" fontId="22" fillId="2" borderId="4" xfId="0" applyFont="1" applyFill="1" applyBorder="1" applyProtection="1"/>
    <xf numFmtId="3" fontId="17" fillId="5" borderId="37" xfId="1" applyNumberFormat="1" applyFont="1" applyFill="1" applyBorder="1" applyAlignment="1" applyProtection="1">
      <alignment horizontal="right" vertical="center" wrapText="1"/>
    </xf>
    <xf numFmtId="0" fontId="22" fillId="5" borderId="2" xfId="0" applyFont="1" applyFill="1" applyBorder="1" applyProtection="1"/>
    <xf numFmtId="3" fontId="17" fillId="5" borderId="35" xfId="1" applyNumberFormat="1" applyFont="1" applyFill="1" applyBorder="1" applyAlignment="1" applyProtection="1">
      <alignment horizontal="right" vertical="center" wrapText="1"/>
    </xf>
    <xf numFmtId="0" fontId="26" fillId="0" borderId="1" xfId="2" applyFont="1" applyFill="1" applyBorder="1" applyAlignment="1" applyProtection="1">
      <alignment horizontal="left" vertical="top" wrapText="1"/>
      <protection locked="0"/>
    </xf>
    <xf numFmtId="0" fontId="17" fillId="5" borderId="3" xfId="0" applyFont="1" applyFill="1" applyBorder="1" applyProtection="1">
      <protection locked="0"/>
    </xf>
    <xf numFmtId="0" fontId="0" fillId="5" borderId="3" xfId="0" applyFill="1" applyBorder="1"/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27" fillId="0" borderId="0" xfId="9" applyFont="1" applyAlignment="1" applyProtection="1">
      <alignment vertical="center"/>
      <protection locked="0"/>
    </xf>
    <xf numFmtId="49" fontId="27" fillId="0" borderId="0" xfId="9" applyNumberFormat="1" applyFont="1" applyAlignment="1" applyProtection="1">
      <alignment vertical="center"/>
      <protection locked="0"/>
    </xf>
    <xf numFmtId="0" fontId="17" fillId="0" borderId="0" xfId="0" applyFont="1" applyAlignment="1">
      <alignment vertical="center"/>
    </xf>
    <xf numFmtId="0" fontId="19" fillId="2" borderId="0" xfId="9" applyFont="1" applyFill="1" applyBorder="1" applyAlignment="1" applyProtection="1">
      <alignment vertical="center"/>
      <protection locked="0"/>
    </xf>
    <xf numFmtId="14" fontId="19" fillId="2" borderId="0" xfId="9" applyNumberFormat="1" applyFont="1" applyFill="1" applyBorder="1" applyAlignment="1" applyProtection="1">
      <alignment vertical="center"/>
    </xf>
    <xf numFmtId="0" fontId="17" fillId="0" borderId="0" xfId="0" applyFont="1" applyAlignment="1" applyProtection="1">
      <alignment vertical="center"/>
      <protection locked="0"/>
    </xf>
    <xf numFmtId="14" fontId="21" fillId="2" borderId="0" xfId="9" applyNumberFormat="1" applyFont="1" applyFill="1" applyBorder="1" applyAlignment="1" applyProtection="1">
      <alignment vertical="center" wrapText="1"/>
    </xf>
    <xf numFmtId="14" fontId="19" fillId="2" borderId="3" xfId="9" applyNumberFormat="1" applyFont="1" applyFill="1" applyBorder="1" applyAlignment="1" applyProtection="1">
      <alignment horizontal="center" vertical="center"/>
    </xf>
    <xf numFmtId="14" fontId="19" fillId="2" borderId="3" xfId="9" applyNumberFormat="1" applyFont="1" applyFill="1" applyBorder="1" applyAlignment="1" applyProtection="1">
      <alignment vertical="center"/>
    </xf>
    <xf numFmtId="0" fontId="19" fillId="2" borderId="3" xfId="9" applyFont="1" applyFill="1" applyBorder="1" applyAlignment="1" applyProtection="1">
      <alignment vertical="center"/>
      <protection locked="0"/>
    </xf>
    <xf numFmtId="49" fontId="19" fillId="2" borderId="0" xfId="9" applyNumberFormat="1" applyFont="1" applyFill="1" applyBorder="1" applyAlignment="1" applyProtection="1">
      <alignment vertical="center"/>
      <protection locked="0"/>
    </xf>
    <xf numFmtId="0" fontId="19" fillId="0" borderId="0" xfId="9" applyFont="1" applyAlignment="1" applyProtection="1">
      <alignment vertical="center"/>
      <protection locked="0"/>
    </xf>
    <xf numFmtId="0" fontId="11" fillId="0" borderId="0" xfId="3" applyAlignment="1" applyProtection="1">
      <alignment vertical="center"/>
      <protection locked="0"/>
    </xf>
    <xf numFmtId="0" fontId="34" fillId="0" borderId="39" xfId="9" applyFont="1" applyBorder="1" applyAlignment="1" applyProtection="1">
      <alignment vertical="center" wrapText="1"/>
      <protection locked="0"/>
    </xf>
    <xf numFmtId="0" fontId="34" fillId="4" borderId="26" xfId="9" applyFont="1" applyFill="1" applyBorder="1" applyAlignment="1" applyProtection="1">
      <alignment vertical="center"/>
      <protection locked="0"/>
    </xf>
    <xf numFmtId="0" fontId="34" fillId="4" borderId="24" xfId="9" applyFont="1" applyFill="1" applyBorder="1" applyAlignment="1" applyProtection="1">
      <alignment vertical="center" wrapText="1"/>
      <protection locked="0"/>
    </xf>
    <xf numFmtId="0" fontId="34" fillId="4" borderId="23" xfId="9" applyFont="1" applyFill="1" applyBorder="1" applyAlignment="1" applyProtection="1">
      <alignment vertical="center" wrapText="1"/>
      <protection locked="0"/>
    </xf>
    <xf numFmtId="49" fontId="34" fillId="0" borderId="24" xfId="9" applyNumberFormat="1" applyFont="1" applyBorder="1" applyAlignment="1" applyProtection="1">
      <alignment vertical="center"/>
      <protection locked="0"/>
    </xf>
    <xf numFmtId="0" fontId="34" fillId="0" borderId="23" xfId="9" applyFont="1" applyBorder="1" applyAlignment="1" applyProtection="1">
      <alignment vertical="center" wrapText="1"/>
      <protection locked="0"/>
    </xf>
    <xf numFmtId="0" fontId="34" fillId="0" borderId="25" xfId="9" applyFont="1" applyBorder="1" applyAlignment="1" applyProtection="1">
      <alignment vertical="center"/>
      <protection locked="0"/>
    </xf>
    <xf numFmtId="0" fontId="34" fillId="0" borderId="23" xfId="9" applyFont="1" applyBorder="1" applyAlignment="1" applyProtection="1">
      <alignment horizontal="center" vertical="center"/>
      <protection locked="0"/>
    </xf>
    <xf numFmtId="0" fontId="34" fillId="0" borderId="40" xfId="9" applyFont="1" applyBorder="1" applyAlignment="1" applyProtection="1">
      <alignment vertical="center" wrapText="1"/>
      <protection locked="0"/>
    </xf>
    <xf numFmtId="0" fontId="34" fillId="4" borderId="22" xfId="9" applyFont="1" applyFill="1" applyBorder="1" applyAlignment="1" applyProtection="1">
      <alignment vertical="center"/>
      <protection locked="0"/>
    </xf>
    <xf numFmtId="0" fontId="34" fillId="4" borderId="1" xfId="9" applyFont="1" applyFill="1" applyBorder="1" applyAlignment="1" applyProtection="1">
      <alignment vertical="center" wrapText="1"/>
      <protection locked="0"/>
    </xf>
    <xf numFmtId="0" fontId="34" fillId="4" borderId="21" xfId="9" applyFont="1" applyFill="1" applyBorder="1" applyAlignment="1" applyProtection="1">
      <alignment vertical="center" wrapText="1"/>
      <protection locked="0"/>
    </xf>
    <xf numFmtId="49" fontId="34" fillId="0" borderId="1" xfId="9" applyNumberFormat="1" applyFont="1" applyBorder="1" applyAlignment="1" applyProtection="1">
      <alignment vertical="center"/>
      <protection locked="0"/>
    </xf>
    <xf numFmtId="0" fontId="34" fillId="0" borderId="21" xfId="9" applyFont="1" applyBorder="1" applyAlignment="1" applyProtection="1">
      <alignment vertical="center" wrapText="1"/>
      <protection locked="0"/>
    </xf>
    <xf numFmtId="0" fontId="34" fillId="0" borderId="5" xfId="9" applyFont="1" applyBorder="1" applyAlignment="1" applyProtection="1">
      <alignment vertical="center"/>
      <protection locked="0"/>
    </xf>
    <xf numFmtId="0" fontId="34" fillId="0" borderId="2" xfId="9" applyFont="1" applyBorder="1" applyAlignment="1" applyProtection="1">
      <alignment vertical="center" wrapText="1"/>
      <protection locked="0"/>
    </xf>
    <xf numFmtId="14" fontId="34" fillId="0" borderId="2" xfId="9" applyNumberFormat="1" applyFont="1" applyBorder="1" applyAlignment="1" applyProtection="1">
      <alignment vertical="center" wrapText="1"/>
      <protection locked="0"/>
    </xf>
    <xf numFmtId="0" fontId="34" fillId="0" borderId="21" xfId="9" applyFont="1" applyBorder="1" applyAlignment="1" applyProtection="1">
      <alignment horizontal="center" vertical="center"/>
      <protection locked="0"/>
    </xf>
    <xf numFmtId="0" fontId="34" fillId="0" borderId="41" xfId="9" applyFont="1" applyBorder="1" applyAlignment="1" applyProtection="1">
      <alignment vertical="center" wrapText="1"/>
      <protection locked="0"/>
    </xf>
    <xf numFmtId="0" fontId="34" fillId="4" borderId="20" xfId="9" applyFont="1" applyFill="1" applyBorder="1" applyAlignment="1" applyProtection="1">
      <alignment vertical="center"/>
      <protection locked="0"/>
    </xf>
    <xf numFmtId="0" fontId="34" fillId="4" borderId="2" xfId="9" applyFont="1" applyFill="1" applyBorder="1" applyAlignment="1" applyProtection="1">
      <alignment vertical="center" wrapText="1"/>
      <protection locked="0"/>
    </xf>
    <xf numFmtId="0" fontId="34" fillId="4" borderId="18" xfId="9" applyFont="1" applyFill="1" applyBorder="1" applyAlignment="1" applyProtection="1">
      <alignment vertical="center" wrapText="1"/>
      <protection locked="0"/>
    </xf>
    <xf numFmtId="49" fontId="34" fillId="0" borderId="2" xfId="9" applyNumberFormat="1" applyFont="1" applyBorder="1" applyAlignment="1" applyProtection="1">
      <alignment vertical="center"/>
      <protection locked="0"/>
    </xf>
    <xf numFmtId="0" fontId="34" fillId="0" borderId="18" xfId="9" applyFont="1" applyBorder="1" applyAlignment="1" applyProtection="1">
      <alignment vertical="center" wrapText="1"/>
      <protection locked="0"/>
    </xf>
    <xf numFmtId="0" fontId="34" fillId="0" borderId="19" xfId="9" applyFont="1" applyBorder="1" applyAlignment="1" applyProtection="1">
      <alignment horizontal="right" vertical="center"/>
      <protection locked="0"/>
    </xf>
    <xf numFmtId="0" fontId="34" fillId="0" borderId="18" xfId="9" applyFont="1" applyBorder="1" applyAlignment="1" applyProtection="1">
      <alignment horizontal="center" vertical="center"/>
      <protection locked="0"/>
    </xf>
    <xf numFmtId="0" fontId="27" fillId="0" borderId="0" xfId="9" applyFont="1" applyAlignment="1" applyProtection="1">
      <alignment horizontal="center" vertical="center"/>
      <protection locked="0"/>
    </xf>
    <xf numFmtId="0" fontId="29" fillId="5" borderId="12" xfId="9" applyFont="1" applyFill="1" applyBorder="1" applyAlignment="1" applyProtection="1">
      <alignment horizontal="center" vertical="center"/>
    </xf>
    <xf numFmtId="0" fontId="29" fillId="5" borderId="16" xfId="9" applyFont="1" applyFill="1" applyBorder="1" applyAlignment="1" applyProtection="1">
      <alignment horizontal="center" vertical="center"/>
    </xf>
    <xf numFmtId="0" fontId="29" fillId="5" borderId="15" xfId="9" applyFont="1" applyFill="1" applyBorder="1" applyAlignment="1" applyProtection="1">
      <alignment horizontal="center" vertical="center"/>
    </xf>
    <xf numFmtId="0" fontId="29" fillId="5" borderId="13" xfId="9" applyFont="1" applyFill="1" applyBorder="1" applyAlignment="1" applyProtection="1">
      <alignment horizontal="center" vertical="center"/>
    </xf>
    <xf numFmtId="0" fontId="29" fillId="5" borderId="14" xfId="9" applyFont="1" applyFill="1" applyBorder="1" applyAlignment="1" applyProtection="1">
      <alignment horizontal="center" vertical="center"/>
    </xf>
    <xf numFmtId="0" fontId="29" fillId="0" borderId="0" xfId="9" applyFont="1" applyAlignment="1" applyProtection="1">
      <alignment horizontal="center" vertical="center" wrapText="1"/>
      <protection locked="0"/>
    </xf>
    <xf numFmtId="0" fontId="29" fillId="5" borderId="11" xfId="9" applyFont="1" applyFill="1" applyBorder="1" applyAlignment="1" applyProtection="1">
      <alignment horizontal="center" vertical="center" wrapText="1"/>
    </xf>
    <xf numFmtId="0" fontId="29" fillId="4" borderId="16" xfId="9" applyFont="1" applyFill="1" applyBorder="1" applyAlignment="1" applyProtection="1">
      <alignment horizontal="center" vertical="center" wrapText="1"/>
    </xf>
    <xf numFmtId="0" fontId="29" fillId="4" borderId="14" xfId="9" applyFont="1" applyFill="1" applyBorder="1" applyAlignment="1" applyProtection="1">
      <alignment horizontal="center" vertical="center" wrapText="1"/>
    </xf>
    <xf numFmtId="0" fontId="29" fillId="4" borderId="13" xfId="9" applyFont="1" applyFill="1" applyBorder="1" applyAlignment="1" applyProtection="1">
      <alignment horizontal="center" vertical="center" wrapText="1"/>
    </xf>
    <xf numFmtId="0" fontId="29" fillId="3" borderId="16" xfId="9" applyFont="1" applyFill="1" applyBorder="1" applyAlignment="1" applyProtection="1">
      <alignment horizontal="center" vertical="center" wrapText="1"/>
    </xf>
    <xf numFmtId="0" fontId="29" fillId="3" borderId="17" xfId="9" applyFont="1" applyFill="1" applyBorder="1" applyAlignment="1" applyProtection="1">
      <alignment horizontal="center" vertical="center" wrapText="1"/>
    </xf>
    <xf numFmtId="49" fontId="29" fillId="3" borderId="14" xfId="9" applyNumberFormat="1" applyFont="1" applyFill="1" applyBorder="1" applyAlignment="1" applyProtection="1">
      <alignment horizontal="center" vertical="center" wrapText="1"/>
    </xf>
    <xf numFmtId="0" fontId="29" fillId="3" borderId="10" xfId="9" applyFont="1" applyFill="1" applyBorder="1" applyAlignment="1" applyProtection="1">
      <alignment horizontal="center" vertical="center" wrapText="1"/>
    </xf>
    <xf numFmtId="0" fontId="29" fillId="5" borderId="15" xfId="9" applyFont="1" applyFill="1" applyBorder="1" applyAlignment="1" applyProtection="1">
      <alignment horizontal="center" vertical="center" wrapText="1"/>
    </xf>
    <xf numFmtId="0" fontId="29" fillId="5" borderId="14" xfId="9" applyFont="1" applyFill="1" applyBorder="1" applyAlignment="1" applyProtection="1">
      <alignment horizontal="center" vertical="center" wrapText="1"/>
    </xf>
    <xf numFmtId="0" fontId="29" fillId="5" borderId="13" xfId="9" applyFont="1" applyFill="1" applyBorder="1" applyAlignment="1" applyProtection="1">
      <alignment horizontal="center" vertical="center" wrapText="1"/>
    </xf>
    <xf numFmtId="0" fontId="27" fillId="5" borderId="42" xfId="9" applyFont="1" applyFill="1" applyBorder="1" applyAlignment="1" applyProtection="1">
      <alignment vertical="center"/>
    </xf>
    <xf numFmtId="0" fontId="17" fillId="5" borderId="0" xfId="0" applyFont="1" applyFill="1" applyBorder="1" applyAlignment="1">
      <alignment vertical="center"/>
    </xf>
    <xf numFmtId="0" fontId="27" fillId="5" borderId="0" xfId="9" applyFont="1" applyFill="1" applyBorder="1" applyAlignment="1" applyProtection="1">
      <alignment vertical="center"/>
    </xf>
    <xf numFmtId="0" fontId="28" fillId="5" borderId="0" xfId="9" applyFont="1" applyFill="1" applyBorder="1" applyAlignment="1" applyProtection="1">
      <alignment vertical="center"/>
    </xf>
    <xf numFmtId="0" fontId="27" fillId="5" borderId="43" xfId="9" applyFont="1" applyFill="1" applyBorder="1" applyAlignment="1" applyProtection="1">
      <alignment vertical="center"/>
    </xf>
    <xf numFmtId="0" fontId="19" fillId="5" borderId="42" xfId="9" applyFont="1" applyFill="1" applyBorder="1" applyAlignment="1" applyProtection="1">
      <alignment vertical="center"/>
      <protection locked="0"/>
    </xf>
    <xf numFmtId="0" fontId="19" fillId="5" borderId="0" xfId="9" applyFont="1" applyFill="1" applyBorder="1" applyAlignment="1" applyProtection="1">
      <alignment vertical="center"/>
    </xf>
    <xf numFmtId="0" fontId="19" fillId="5" borderId="0" xfId="9" applyFont="1" applyFill="1" applyBorder="1" applyAlignment="1" applyProtection="1">
      <alignment vertical="center"/>
      <protection locked="0"/>
    </xf>
    <xf numFmtId="49" fontId="19" fillId="5" borderId="0" xfId="9" applyNumberFormat="1" applyFont="1" applyFill="1" applyBorder="1" applyAlignment="1" applyProtection="1">
      <alignment vertical="center"/>
      <protection locked="0"/>
    </xf>
    <xf numFmtId="167" fontId="19" fillId="5" borderId="0" xfId="9" applyNumberFormat="1" applyFont="1" applyFill="1" applyBorder="1" applyAlignment="1" applyProtection="1">
      <alignment vertical="center"/>
      <protection locked="0"/>
    </xf>
    <xf numFmtId="0" fontId="21" fillId="5" borderId="0" xfId="9" applyFont="1" applyFill="1" applyBorder="1" applyAlignment="1" applyProtection="1">
      <alignment horizontal="right" vertical="center"/>
      <protection locked="0"/>
    </xf>
    <xf numFmtId="0" fontId="17" fillId="5" borderId="43" xfId="1" applyFont="1" applyFill="1" applyBorder="1" applyAlignment="1" applyProtection="1">
      <alignment horizontal="left" vertical="center"/>
    </xf>
    <xf numFmtId="14" fontId="19" fillId="5" borderId="0" xfId="9" applyNumberFormat="1" applyFont="1" applyFill="1" applyBorder="1" applyAlignment="1" applyProtection="1">
      <alignment vertical="center"/>
    </xf>
    <xf numFmtId="167" fontId="19" fillId="5" borderId="0" xfId="9" applyNumberFormat="1" applyFont="1" applyFill="1" applyBorder="1" applyAlignment="1" applyProtection="1">
      <alignment vertical="center"/>
    </xf>
    <xf numFmtId="0" fontId="21" fillId="5" borderId="0" xfId="9" applyFont="1" applyFill="1" applyBorder="1" applyAlignment="1" applyProtection="1">
      <alignment horizontal="right" vertical="center"/>
    </xf>
    <xf numFmtId="0" fontId="19" fillId="5" borderId="43" xfId="9" applyFont="1" applyFill="1" applyBorder="1" applyAlignment="1" applyProtection="1">
      <alignment vertical="center"/>
    </xf>
    <xf numFmtId="14" fontId="19" fillId="0" borderId="42" xfId="9" applyNumberFormat="1" applyFont="1" applyBorder="1" applyAlignment="1" applyProtection="1">
      <alignment vertical="center"/>
      <protection locked="0"/>
    </xf>
    <xf numFmtId="0" fontId="17" fillId="5" borderId="0" xfId="0" applyFont="1" applyFill="1" applyBorder="1" applyAlignment="1" applyProtection="1">
      <alignment vertical="center"/>
    </xf>
    <xf numFmtId="0" fontId="17" fillId="5" borderId="43" xfId="0" applyFont="1" applyFill="1" applyBorder="1" applyAlignment="1" applyProtection="1">
      <alignment vertical="center"/>
    </xf>
    <xf numFmtId="0" fontId="19" fillId="5" borderId="42" xfId="9" applyFont="1" applyFill="1" applyBorder="1" applyAlignment="1" applyProtection="1">
      <alignment horizontal="right" vertical="center"/>
    </xf>
    <xf numFmtId="0" fontId="22" fillId="5" borderId="0" xfId="0" applyFont="1" applyFill="1" applyBorder="1" applyAlignment="1" applyProtection="1">
      <alignment vertical="center"/>
    </xf>
    <xf numFmtId="0" fontId="22" fillId="5" borderId="43" xfId="0" applyFont="1" applyFill="1" applyBorder="1" applyAlignment="1" applyProtection="1">
      <alignment vertical="center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22" fillId="5" borderId="0" xfId="0" applyFont="1" applyFill="1" applyAlignment="1" applyProtection="1">
      <alignment horizontal="left" vertical="center"/>
    </xf>
    <xf numFmtId="168" fontId="34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9" fillId="2" borderId="0" xfId="10" applyNumberFormat="1" applyFont="1" applyFill="1" applyBorder="1" applyAlignment="1" applyProtection="1">
      <alignment vertical="center"/>
    </xf>
    <xf numFmtId="0" fontId="19" fillId="2" borderId="0" xfId="10" applyFont="1" applyFill="1" applyBorder="1" applyAlignment="1" applyProtection="1">
      <alignment vertical="center"/>
      <protection locked="0"/>
    </xf>
    <xf numFmtId="14" fontId="19" fillId="2" borderId="0" xfId="10" applyNumberFormat="1" applyFont="1" applyFill="1" applyBorder="1" applyAlignment="1" applyProtection="1">
      <alignment horizontal="center" vertical="center"/>
    </xf>
    <xf numFmtId="14" fontId="21" fillId="2" borderId="0" xfId="10" applyNumberFormat="1" applyFont="1" applyFill="1" applyBorder="1" applyAlignment="1" applyProtection="1">
      <alignment horizontal="center" vertical="center"/>
    </xf>
    <xf numFmtId="14" fontId="21" fillId="2" borderId="0" xfId="10" applyNumberFormat="1" applyFont="1" applyFill="1" applyBorder="1" applyAlignment="1" applyProtection="1">
      <alignment vertical="center"/>
    </xf>
    <xf numFmtId="14" fontId="21" fillId="2" borderId="0" xfId="10" applyNumberFormat="1" applyFont="1" applyFill="1" applyBorder="1" applyAlignment="1" applyProtection="1">
      <alignment vertical="center" wrapText="1"/>
    </xf>
    <xf numFmtId="0" fontId="17" fillId="2" borderId="0" xfId="1" applyFont="1" applyFill="1" applyBorder="1" applyAlignment="1" applyProtection="1">
      <alignment horizontal="left" vertical="center" wrapText="1" indent="1"/>
    </xf>
    <xf numFmtId="0" fontId="16" fillId="5" borderId="1" xfId="0" applyFont="1" applyFill="1" applyBorder="1" applyAlignment="1">
      <alignment horizontal="center" vertical="center"/>
    </xf>
    <xf numFmtId="0" fontId="16" fillId="5" borderId="1" xfId="0" applyFont="1" applyFill="1" applyBorder="1"/>
    <xf numFmtId="0" fontId="22" fillId="5" borderId="1" xfId="1" applyFont="1" applyFill="1" applyBorder="1" applyAlignment="1" applyProtection="1">
      <alignment horizontal="left" vertical="center" wrapText="1" indent="1"/>
    </xf>
    <xf numFmtId="0" fontId="22" fillId="5" borderId="1" xfId="0" applyFont="1" applyFill="1" applyBorder="1" applyProtection="1">
      <protection locked="0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17" fillId="5" borderId="0" xfId="1" applyFont="1" applyFill="1" applyAlignment="1" applyProtection="1">
      <alignment horizontal="center" vertical="center"/>
    </xf>
    <xf numFmtId="14" fontId="21" fillId="2" borderId="0" xfId="10" applyNumberFormat="1" applyFont="1" applyFill="1" applyBorder="1" applyAlignment="1" applyProtection="1">
      <alignment horizontal="center" vertical="center"/>
    </xf>
    <xf numFmtId="0" fontId="22" fillId="5" borderId="0" xfId="0" applyFont="1" applyFill="1" applyAlignment="1" applyProtection="1">
      <alignment horizontal="left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19" fillId="2" borderId="42" xfId="9" applyFont="1" applyFill="1" applyBorder="1" applyAlignment="1" applyProtection="1">
      <alignment vertical="center"/>
      <protection locked="0"/>
    </xf>
    <xf numFmtId="0" fontId="26" fillId="5" borderId="6" xfId="2" applyFont="1" applyFill="1" applyBorder="1" applyAlignment="1" applyProtection="1">
      <alignment horizontal="center" vertical="center" wrapText="1"/>
    </xf>
    <xf numFmtId="1" fontId="26" fillId="5" borderId="6" xfId="2" applyNumberFormat="1" applyFont="1" applyFill="1" applyBorder="1" applyAlignment="1" applyProtection="1">
      <alignment horizontal="center" vertical="center" wrapText="1"/>
    </xf>
    <xf numFmtId="0" fontId="31" fillId="2" borderId="0" xfId="0" applyFont="1" applyFill="1" applyBorder="1" applyProtection="1"/>
    <xf numFmtId="0" fontId="31" fillId="2" borderId="0" xfId="0" applyFont="1" applyFill="1" applyBorder="1" applyAlignment="1" applyProtection="1">
      <alignment horizontal="center" vertical="center"/>
    </xf>
    <xf numFmtId="0" fontId="32" fillId="5" borderId="43" xfId="0" applyFont="1" applyFill="1" applyBorder="1" applyAlignment="1">
      <alignment vertical="center"/>
    </xf>
    <xf numFmtId="0" fontId="22" fillId="0" borderId="0" xfId="0" applyFont="1" applyBorder="1" applyProtection="1"/>
    <xf numFmtId="2" fontId="24" fillId="0" borderId="27" xfId="2" applyNumberFormat="1" applyFont="1" applyFill="1" applyBorder="1" applyAlignment="1" applyProtection="1">
      <alignment horizontal="left" vertical="top" wrapText="1"/>
    </xf>
    <xf numFmtId="0" fontId="17" fillId="0" borderId="0" xfId="0" applyFont="1" applyAlignment="1" applyProtection="1">
      <alignment vertical="top" wrapText="1"/>
      <protection locked="0"/>
    </xf>
    <xf numFmtId="49" fontId="34" fillId="0" borderId="2" xfId="9" applyNumberFormat="1" applyFont="1" applyBorder="1" applyAlignment="1" applyProtection="1">
      <alignment vertical="center" wrapText="1"/>
      <protection locked="0"/>
    </xf>
    <xf numFmtId="49" fontId="34" fillId="0" borderId="1" xfId="9" applyNumberFormat="1" applyFont="1" applyBorder="1" applyAlignment="1" applyProtection="1">
      <alignment vertical="center" wrapText="1"/>
      <protection locked="0"/>
    </xf>
    <xf numFmtId="4" fontId="22" fillId="5" borderId="1" xfId="1" applyNumberFormat="1" applyFont="1" applyFill="1" applyBorder="1" applyAlignment="1" applyProtection="1">
      <alignment horizontal="right" vertical="center"/>
    </xf>
    <xf numFmtId="4" fontId="22" fillId="2" borderId="1" xfId="1" applyNumberFormat="1" applyFont="1" applyFill="1" applyBorder="1" applyAlignment="1" applyProtection="1">
      <alignment horizontal="center" vertical="center" wrapText="1"/>
      <protection locked="0"/>
    </xf>
    <xf numFmtId="49" fontId="17" fillId="0" borderId="1" xfId="2" applyNumberFormat="1" applyFont="1" applyFill="1" applyBorder="1" applyAlignment="1" applyProtection="1">
      <alignment horizontal="right" vertical="center"/>
      <protection locked="0"/>
    </xf>
    <xf numFmtId="4" fontId="22" fillId="2" borderId="1" xfId="1" applyNumberFormat="1" applyFont="1" applyFill="1" applyBorder="1" applyAlignment="1" applyProtection="1">
      <alignment horizontal="center" vertical="center"/>
      <protection locked="0"/>
    </xf>
    <xf numFmtId="2" fontId="17" fillId="0" borderId="1" xfId="2" applyNumberFormat="1" applyFont="1" applyFill="1" applyBorder="1" applyAlignment="1" applyProtection="1">
      <alignment horizontal="left" vertical="top"/>
      <protection locked="0"/>
    </xf>
    <xf numFmtId="4" fontId="22" fillId="5" borderId="1" xfId="0" applyNumberFormat="1" applyFont="1" applyFill="1" applyBorder="1" applyProtection="1"/>
    <xf numFmtId="4" fontId="22" fillId="0" borderId="0" xfId="1" applyNumberFormat="1" applyFont="1" applyAlignment="1" applyProtection="1">
      <alignment horizontal="center" vertical="center"/>
      <protection locked="0"/>
    </xf>
    <xf numFmtId="4" fontId="32" fillId="0" borderId="0" xfId="0" applyNumberFormat="1" applyFont="1" applyAlignment="1" applyProtection="1">
      <alignment vertical="center"/>
      <protection locked="0"/>
    </xf>
    <xf numFmtId="169" fontId="17" fillId="0" borderId="0" xfId="1" applyNumberFormat="1" applyFont="1" applyAlignment="1" applyProtection="1">
      <alignment horizontal="center" vertical="center"/>
      <protection locked="0"/>
    </xf>
    <xf numFmtId="4" fontId="17" fillId="5" borderId="1" xfId="1" applyNumberFormat="1" applyFont="1" applyFill="1" applyBorder="1" applyAlignment="1" applyProtection="1">
      <alignment horizontal="right" vertical="center" wrapText="1"/>
    </xf>
    <xf numFmtId="0" fontId="22" fillId="0" borderId="1" xfId="1" applyFont="1" applyFill="1" applyBorder="1" applyAlignment="1" applyProtection="1">
      <alignment horizontal="center" vertical="center" wrapText="1"/>
    </xf>
    <xf numFmtId="0" fontId="11" fillId="0" borderId="4" xfId="0" applyFont="1" applyBorder="1" applyAlignment="1">
      <alignment horizontal="center" vertical="center"/>
    </xf>
    <xf numFmtId="0" fontId="17" fillId="0" borderId="1" xfId="1" applyFont="1" applyFill="1" applyBorder="1" applyAlignment="1" applyProtection="1">
      <alignment horizontal="center" vertical="center" wrapText="1"/>
    </xf>
    <xf numFmtId="4" fontId="17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1" fillId="0" borderId="0" xfId="0" applyFont="1" applyAlignment="1">
      <alignment horizontal="center" vertical="center"/>
    </xf>
    <xf numFmtId="49" fontId="17" fillId="0" borderId="1" xfId="1" applyNumberFormat="1" applyFont="1" applyFill="1" applyBorder="1" applyAlignment="1" applyProtection="1">
      <alignment horizontal="center" vertical="center" wrapText="1"/>
    </xf>
    <xf numFmtId="0" fontId="33" fillId="0" borderId="4" xfId="1" applyFont="1" applyFill="1" applyBorder="1" applyAlignment="1" applyProtection="1">
      <alignment horizontal="center" vertical="center" wrapText="1"/>
    </xf>
    <xf numFmtId="0" fontId="33" fillId="0" borderId="1" xfId="1" applyFont="1" applyFill="1" applyBorder="1" applyAlignment="1" applyProtection="1">
      <alignment horizontal="center" vertical="center" wrapText="1"/>
    </xf>
    <xf numFmtId="49" fontId="19" fillId="2" borderId="1" xfId="1" applyNumberFormat="1" applyFont="1" applyFill="1" applyBorder="1" applyAlignment="1" applyProtection="1">
      <alignment horizontal="center" vertical="center" wrapText="1"/>
    </xf>
    <xf numFmtId="0" fontId="17" fillId="0" borderId="4" xfId="1" applyFont="1" applyFill="1" applyBorder="1" applyAlignment="1" applyProtection="1">
      <alignment horizontal="center" vertical="center" wrapText="1"/>
    </xf>
    <xf numFmtId="49" fontId="11" fillId="0" borderId="1" xfId="0" applyNumberFormat="1" applyFont="1" applyBorder="1" applyAlignment="1">
      <alignment horizontal="center" vertical="center"/>
    </xf>
    <xf numFmtId="0" fontId="33" fillId="0" borderId="1" xfId="1" applyFont="1" applyFill="1" applyBorder="1" applyAlignment="1" applyProtection="1">
      <alignment horizontal="left" vertical="center" wrapText="1" indent="1"/>
    </xf>
    <xf numFmtId="0" fontId="19" fillId="2" borderId="1" xfId="1" applyFont="1" applyFill="1" applyBorder="1" applyAlignment="1" applyProtection="1">
      <alignment horizontal="left" vertical="center" wrapText="1" indent="1"/>
    </xf>
    <xf numFmtId="0" fontId="17" fillId="0" borderId="37" xfId="1" applyFont="1" applyFill="1" applyBorder="1" applyAlignment="1" applyProtection="1">
      <alignment horizontal="left" vertical="center" wrapText="1" indent="1"/>
    </xf>
    <xf numFmtId="4" fontId="17" fillId="2" borderId="37" xfId="1" applyNumberFormat="1" applyFont="1" applyFill="1" applyBorder="1" applyAlignment="1" applyProtection="1">
      <alignment horizontal="center" vertical="center" wrapText="1"/>
      <protection locked="0"/>
    </xf>
    <xf numFmtId="0" fontId="36" fillId="0" borderId="37" xfId="1" applyFont="1" applyFill="1" applyBorder="1" applyAlignment="1" applyProtection="1">
      <alignment horizontal="left" vertical="center" wrapText="1" indent="1"/>
    </xf>
    <xf numFmtId="14" fontId="37" fillId="0" borderId="2" xfId="5" applyNumberFormat="1" applyFont="1" applyBorder="1" applyAlignment="1" applyProtection="1">
      <alignment wrapText="1"/>
      <protection locked="0"/>
    </xf>
    <xf numFmtId="2" fontId="38" fillId="5" borderId="1" xfId="2" applyNumberFormat="1" applyFont="1" applyFill="1" applyBorder="1" applyAlignment="1" applyProtection="1">
      <alignment horizontal="center" vertical="top" wrapText="1"/>
    </xf>
    <xf numFmtId="1" fontId="38" fillId="5" borderId="1" xfId="2" applyNumberFormat="1" applyFont="1" applyFill="1" applyBorder="1" applyAlignment="1" applyProtection="1">
      <alignment horizontal="center" vertical="top" wrapText="1"/>
    </xf>
    <xf numFmtId="0" fontId="17" fillId="0" borderId="1" xfId="0" applyFont="1" applyBorder="1" applyAlignment="1" applyProtection="1">
      <alignment vertical="center"/>
      <protection locked="0"/>
    </xf>
    <xf numFmtId="0" fontId="39" fillId="5" borderId="1" xfId="0" applyFont="1" applyFill="1" applyBorder="1" applyAlignment="1" applyProtection="1">
      <alignment horizontal="center" vertical="center"/>
    </xf>
    <xf numFmtId="0" fontId="25" fillId="0" borderId="8" xfId="2" applyFont="1" applyFill="1" applyBorder="1" applyAlignment="1" applyProtection="1">
      <alignment horizontal="right" vertical="center" wrapText="1"/>
      <protection locked="0"/>
    </xf>
    <xf numFmtId="0" fontId="25" fillId="0" borderId="8" xfId="2" applyFont="1" applyFill="1" applyBorder="1" applyAlignment="1" applyProtection="1">
      <alignment horizontal="right" vertical="top" wrapText="1"/>
      <protection locked="0"/>
    </xf>
    <xf numFmtId="1" fontId="17" fillId="0" borderId="2" xfId="2" applyNumberFormat="1" applyFont="1" applyFill="1" applyBorder="1" applyAlignment="1" applyProtection="1">
      <alignment horizontal="left" vertical="top" wrapText="1"/>
      <protection locked="0"/>
    </xf>
    <xf numFmtId="0" fontId="25" fillId="0" borderId="29" xfId="2" applyFont="1" applyFill="1" applyBorder="1" applyAlignment="1" applyProtection="1">
      <alignment horizontal="right" vertical="top" wrapText="1"/>
      <protection locked="0"/>
    </xf>
    <xf numFmtId="0" fontId="17" fillId="0" borderId="1" xfId="0" applyFont="1" applyFill="1" applyBorder="1" applyProtection="1">
      <protection locked="0"/>
    </xf>
    <xf numFmtId="0" fontId="25" fillId="0" borderId="30" xfId="2" applyFont="1" applyFill="1" applyBorder="1" applyAlignment="1" applyProtection="1">
      <alignment horizontal="right" vertical="top" wrapText="1"/>
      <protection locked="0"/>
    </xf>
    <xf numFmtId="1" fontId="24" fillId="0" borderId="1" xfId="2" applyNumberFormat="1" applyFont="1" applyFill="1" applyBorder="1" applyAlignment="1" applyProtection="1">
      <alignment horizontal="left" vertical="top" wrapText="1"/>
      <protection locked="0"/>
    </xf>
    <xf numFmtId="0" fontId="17" fillId="0" borderId="1" xfId="15" applyFont="1" applyBorder="1" applyAlignment="1" applyProtection="1">
      <alignment vertical="center" wrapText="1"/>
      <protection locked="0"/>
    </xf>
    <xf numFmtId="0" fontId="19" fillId="0" borderId="1" xfId="15" applyFont="1" applyBorder="1" applyAlignment="1" applyProtection="1">
      <alignment vertical="center" wrapText="1"/>
      <protection locked="0"/>
    </xf>
    <xf numFmtId="0" fontId="19" fillId="5" borderId="1" xfId="15" applyFont="1" applyFill="1" applyBorder="1" applyAlignment="1" applyProtection="1">
      <alignment vertical="center" wrapText="1"/>
    </xf>
    <xf numFmtId="14" fontId="27" fillId="0" borderId="2" xfId="5" applyNumberFormat="1" applyFont="1" applyBorder="1" applyAlignment="1" applyProtection="1">
      <alignment vertical="center" wrapText="1"/>
      <protection locked="0"/>
    </xf>
    <xf numFmtId="4" fontId="40" fillId="0" borderId="1" xfId="0" applyNumberFormat="1" applyFont="1" applyFill="1" applyBorder="1" applyAlignment="1">
      <alignment wrapText="1"/>
    </xf>
    <xf numFmtId="0" fontId="17" fillId="0" borderId="1" xfId="15" applyFont="1" applyFill="1" applyBorder="1" applyAlignment="1" applyProtection="1">
      <alignment vertical="center" wrapText="1"/>
      <protection locked="0"/>
    </xf>
    <xf numFmtId="0" fontId="17" fillId="0" borderId="1" xfId="15" applyFont="1" applyFill="1" applyBorder="1" applyAlignment="1" applyProtection="1">
      <alignment horizontal="center" vertical="center" wrapText="1"/>
      <protection locked="0"/>
    </xf>
    <xf numFmtId="14" fontId="17" fillId="0" borderId="1" xfId="15" applyNumberFormat="1" applyFont="1" applyFill="1" applyBorder="1" applyAlignment="1" applyProtection="1">
      <alignment horizontal="center" vertical="center" wrapText="1"/>
      <protection locked="0"/>
    </xf>
    <xf numFmtId="0" fontId="19" fillId="0" borderId="1" xfId="15" applyFont="1" applyBorder="1" applyAlignment="1" applyProtection="1">
      <alignment horizontal="center" vertical="center" wrapText="1"/>
      <protection locked="0"/>
    </xf>
    <xf numFmtId="0" fontId="41" fillId="0" borderId="1" xfId="0" applyFont="1" applyFill="1" applyBorder="1" applyAlignment="1">
      <alignment horizontal="left" vertical="center" wrapText="1"/>
    </xf>
    <xf numFmtId="0" fontId="41" fillId="0" borderId="1" xfId="0" applyFont="1" applyFill="1" applyBorder="1" applyAlignment="1">
      <alignment horizontal="center" vertical="center" wrapText="1"/>
    </xf>
    <xf numFmtId="0" fontId="42" fillId="0" borderId="2" xfId="15" applyFont="1" applyFill="1" applyBorder="1" applyAlignment="1" applyProtection="1">
      <alignment vertical="center" wrapText="1"/>
      <protection locked="0"/>
    </xf>
    <xf numFmtId="0" fontId="41" fillId="0" borderId="1" xfId="15" applyFont="1" applyFill="1" applyBorder="1" applyAlignment="1" applyProtection="1">
      <alignment vertical="center" wrapText="1"/>
      <protection locked="0"/>
    </xf>
    <xf numFmtId="167" fontId="33" fillId="0" borderId="2" xfId="8" applyNumberFormat="1" applyFont="1" applyFill="1" applyBorder="1" applyAlignment="1" applyProtection="1">
      <alignment horizontal="center" vertical="center"/>
      <protection locked="0"/>
    </xf>
    <xf numFmtId="1" fontId="33" fillId="0" borderId="6" xfId="2" applyNumberFormat="1" applyFont="1" applyFill="1" applyBorder="1" applyAlignment="1" applyProtection="1">
      <alignment horizontal="left" vertical="center" wrapText="1"/>
      <protection locked="0"/>
    </xf>
    <xf numFmtId="49" fontId="33" fillId="0" borderId="6" xfId="2" applyNumberFormat="1" applyFont="1" applyFill="1" applyBorder="1" applyAlignment="1" applyProtection="1">
      <alignment horizontal="left" vertical="center" wrapText="1"/>
      <protection locked="0"/>
    </xf>
    <xf numFmtId="0" fontId="33" fillId="0" borderId="6" xfId="2" applyFont="1" applyFill="1" applyBorder="1" applyAlignment="1" applyProtection="1">
      <alignment horizontal="left" vertical="center" wrapText="1"/>
      <protection locked="0"/>
    </xf>
    <xf numFmtId="0" fontId="33" fillId="0" borderId="6" xfId="2" applyFont="1" applyFill="1" applyBorder="1" applyAlignment="1" applyProtection="1">
      <alignment horizontal="center" vertical="center" wrapText="1"/>
      <protection locked="0"/>
    </xf>
    <xf numFmtId="167" fontId="33" fillId="7" borderId="2" xfId="8" applyNumberFormat="1" applyFont="1" applyFill="1" applyBorder="1" applyAlignment="1" applyProtection="1">
      <alignment horizontal="center" vertical="center"/>
      <protection locked="0"/>
    </xf>
    <xf numFmtId="1" fontId="33" fillId="0" borderId="7" xfId="2" applyNumberFormat="1" applyFont="1" applyFill="1" applyBorder="1" applyAlignment="1" applyProtection="1">
      <alignment horizontal="left" vertical="center" wrapText="1"/>
      <protection locked="0"/>
    </xf>
    <xf numFmtId="49" fontId="33" fillId="0" borderId="7" xfId="2" applyNumberFormat="1" applyFont="1" applyFill="1" applyBorder="1" applyAlignment="1" applyProtection="1">
      <alignment horizontal="left" vertical="center" wrapText="1"/>
      <protection locked="0"/>
    </xf>
    <xf numFmtId="0" fontId="33" fillId="0" borderId="7" xfId="2" applyFont="1" applyFill="1" applyBorder="1" applyAlignment="1" applyProtection="1">
      <alignment horizontal="left" vertical="center" wrapText="1"/>
      <protection locked="0"/>
    </xf>
    <xf numFmtId="0" fontId="33" fillId="0" borderId="7" xfId="2" applyFont="1" applyFill="1" applyBorder="1" applyAlignment="1" applyProtection="1">
      <alignment horizontal="center" vertical="center" wrapText="1"/>
      <protection locked="0"/>
    </xf>
    <xf numFmtId="1" fontId="33" fillId="0" borderId="1" xfId="2" applyNumberFormat="1" applyFont="1" applyFill="1" applyBorder="1" applyAlignment="1" applyProtection="1">
      <alignment horizontal="left" vertical="center" wrapText="1"/>
      <protection locked="0"/>
    </xf>
    <xf numFmtId="49" fontId="33" fillId="0" borderId="1" xfId="2" applyNumberFormat="1" applyFont="1" applyFill="1" applyBorder="1" applyAlignment="1" applyProtection="1">
      <alignment horizontal="left" vertical="center" wrapText="1"/>
      <protection locked="0"/>
    </xf>
    <xf numFmtId="0" fontId="33" fillId="0" borderId="1" xfId="2" applyFont="1" applyFill="1" applyBorder="1" applyAlignment="1" applyProtection="1">
      <alignment horizontal="left" vertical="center" wrapText="1"/>
      <protection locked="0"/>
    </xf>
    <xf numFmtId="0" fontId="33" fillId="0" borderId="1" xfId="2" applyFont="1" applyFill="1" applyBorder="1" applyAlignment="1" applyProtection="1">
      <alignment horizontal="center" vertical="center" wrapText="1"/>
      <protection locked="0"/>
    </xf>
    <xf numFmtId="167" fontId="43" fillId="0" borderId="37" xfId="8" applyNumberFormat="1" applyFont="1" applyBorder="1" applyAlignment="1" applyProtection="1">
      <alignment horizontal="center" vertical="center"/>
      <protection locked="0"/>
    </xf>
    <xf numFmtId="0" fontId="43" fillId="2" borderId="1" xfId="0" applyFont="1" applyFill="1" applyBorder="1" applyAlignment="1" applyProtection="1">
      <alignment vertical="center"/>
      <protection locked="0"/>
    </xf>
    <xf numFmtId="167" fontId="43" fillId="7" borderId="2" xfId="8" applyNumberFormat="1" applyFont="1" applyFill="1" applyBorder="1" applyAlignment="1" applyProtection="1">
      <alignment horizontal="left" vertical="center"/>
      <protection locked="0"/>
    </xf>
    <xf numFmtId="49" fontId="43" fillId="0" borderId="6" xfId="2" applyNumberFormat="1" applyFont="1" applyFill="1" applyBorder="1" applyAlignment="1" applyProtection="1">
      <alignment horizontal="left" vertical="center" wrapText="1"/>
      <protection locked="0"/>
    </xf>
    <xf numFmtId="0" fontId="43" fillId="0" borderId="6" xfId="2" applyFont="1" applyFill="1" applyBorder="1" applyAlignment="1" applyProtection="1">
      <alignment horizontal="left" vertical="center" wrapText="1"/>
      <protection locked="0"/>
    </xf>
    <xf numFmtId="0" fontId="43" fillId="0" borderId="6" xfId="2" applyFont="1" applyFill="1" applyBorder="1" applyAlignment="1" applyProtection="1">
      <alignment horizontal="center" vertical="center" wrapText="1"/>
      <protection locked="0"/>
    </xf>
    <xf numFmtId="167" fontId="43" fillId="2" borderId="1" xfId="8" applyNumberFormat="1" applyFont="1" applyFill="1" applyBorder="1" applyAlignment="1" applyProtection="1">
      <alignment horizontal="center" vertical="center"/>
      <protection locked="0"/>
    </xf>
    <xf numFmtId="1" fontId="44" fillId="2" borderId="45" xfId="2" applyNumberFormat="1" applyFont="1" applyFill="1" applyBorder="1" applyAlignment="1" applyProtection="1">
      <alignment horizontal="left" vertical="center" wrapText="1"/>
      <protection locked="0"/>
    </xf>
    <xf numFmtId="1" fontId="43" fillId="2" borderId="46" xfId="2" applyNumberFormat="1" applyFont="1" applyFill="1" applyBorder="1" applyAlignment="1" applyProtection="1">
      <alignment horizontal="left" vertical="center" wrapText="1"/>
      <protection locked="0"/>
    </xf>
    <xf numFmtId="49" fontId="33" fillId="2" borderId="28" xfId="2" applyNumberFormat="1" applyFont="1" applyFill="1" applyBorder="1" applyAlignment="1" applyProtection="1">
      <alignment horizontal="left" vertical="center" wrapText="1"/>
      <protection locked="0"/>
    </xf>
    <xf numFmtId="0" fontId="43" fillId="2" borderId="47" xfId="2" applyFont="1" applyFill="1" applyBorder="1" applyAlignment="1" applyProtection="1">
      <alignment horizontal="left" vertical="center" wrapText="1"/>
      <protection locked="0"/>
    </xf>
    <xf numFmtId="0" fontId="33" fillId="2" borderId="6" xfId="2" applyFont="1" applyFill="1" applyBorder="1" applyAlignment="1" applyProtection="1">
      <alignment horizontal="center" vertical="center" wrapText="1"/>
      <protection locked="0"/>
    </xf>
    <xf numFmtId="0" fontId="33" fillId="2" borderId="6" xfId="2" applyFont="1" applyFill="1" applyBorder="1" applyAlignment="1" applyProtection="1">
      <alignment horizontal="left" vertical="center" wrapText="1"/>
      <protection locked="0"/>
    </xf>
    <xf numFmtId="1" fontId="44" fillId="2" borderId="1" xfId="2" applyNumberFormat="1" applyFont="1" applyFill="1" applyBorder="1" applyAlignment="1" applyProtection="1">
      <alignment horizontal="left" vertical="center" wrapText="1"/>
      <protection locked="0"/>
    </xf>
    <xf numFmtId="1" fontId="43" fillId="2" borderId="1" xfId="2" applyNumberFormat="1" applyFont="1" applyFill="1" applyBorder="1" applyAlignment="1" applyProtection="1">
      <alignment horizontal="left" vertical="center" wrapText="1"/>
      <protection locked="0"/>
    </xf>
    <xf numFmtId="49" fontId="33" fillId="2" borderId="1" xfId="2" applyNumberFormat="1" applyFont="1" applyFill="1" applyBorder="1" applyAlignment="1" applyProtection="1">
      <alignment horizontal="left" vertical="center" wrapText="1"/>
      <protection locked="0"/>
    </xf>
    <xf numFmtId="49" fontId="43" fillId="2" borderId="1" xfId="0" applyNumberFormat="1" applyFont="1" applyFill="1" applyBorder="1" applyAlignment="1" applyProtection="1">
      <alignment vertical="center"/>
      <protection locked="0"/>
    </xf>
    <xf numFmtId="14" fontId="33" fillId="2" borderId="1" xfId="0" applyNumberFormat="1" applyFont="1" applyFill="1" applyBorder="1" applyAlignment="1" applyProtection="1">
      <alignment horizontal="center" vertical="center"/>
      <protection locked="0"/>
    </xf>
    <xf numFmtId="0" fontId="33" fillId="2" borderId="1" xfId="0" applyFont="1" applyFill="1" applyBorder="1" applyProtection="1">
      <protection locked="0"/>
    </xf>
    <xf numFmtId="0" fontId="33" fillId="2" borderId="1" xfId="0" applyFont="1" applyFill="1" applyBorder="1" applyAlignment="1" applyProtection="1">
      <alignment horizontal="left"/>
      <protection locked="0"/>
    </xf>
    <xf numFmtId="0" fontId="17" fillId="2" borderId="1" xfId="0" applyFont="1" applyFill="1" applyBorder="1" applyProtection="1">
      <protection locked="0"/>
    </xf>
    <xf numFmtId="1" fontId="24" fillId="0" borderId="0" xfId="2" applyNumberFormat="1" applyFont="1" applyFill="1" applyBorder="1" applyAlignment="1" applyProtection="1">
      <alignment horizontal="left" vertical="top" wrapText="1"/>
      <protection locked="0"/>
    </xf>
    <xf numFmtId="0" fontId="24" fillId="0" borderId="0" xfId="2" applyFont="1" applyFill="1" applyBorder="1" applyAlignment="1" applyProtection="1">
      <alignment horizontal="left" vertical="top" wrapText="1"/>
      <protection locked="0"/>
    </xf>
    <xf numFmtId="0" fontId="26" fillId="0" borderId="0" xfId="2" applyFont="1" applyFill="1" applyBorder="1" applyAlignment="1" applyProtection="1">
      <alignment horizontal="left" vertical="top" wrapText="1"/>
      <protection locked="0"/>
    </xf>
    <xf numFmtId="2" fontId="24" fillId="0" borderId="0" xfId="2" applyNumberFormat="1" applyFont="1" applyFill="1" applyBorder="1" applyAlignment="1" applyProtection="1">
      <alignment horizontal="left" vertical="top" wrapText="1"/>
    </xf>
    <xf numFmtId="4" fontId="17" fillId="0" borderId="0" xfId="0" applyNumberFormat="1" applyFont="1" applyProtection="1">
      <protection locked="0"/>
    </xf>
    <xf numFmtId="0" fontId="11" fillId="0" borderId="1" xfId="0" applyFont="1" applyBorder="1"/>
    <xf numFmtId="0" fontId="22" fillId="2" borderId="0" xfId="0" applyFont="1" applyFill="1" applyBorder="1" applyAlignment="1">
      <alignment horizontal="center" vertical="center"/>
    </xf>
    <xf numFmtId="14" fontId="21" fillId="2" borderId="0" xfId="9" applyNumberFormat="1" applyFont="1" applyFill="1" applyBorder="1" applyAlignment="1" applyProtection="1">
      <alignment horizontal="center" vertical="center"/>
    </xf>
    <xf numFmtId="0" fontId="19" fillId="2" borderId="0" xfId="9" applyFont="1" applyFill="1" applyBorder="1" applyAlignment="1" applyProtection="1">
      <alignment horizontal="left" vertical="center" wrapText="1"/>
      <protection locked="0"/>
    </xf>
    <xf numFmtId="0" fontId="29" fillId="4" borderId="10" xfId="9" applyFont="1" applyFill="1" applyBorder="1" applyAlignment="1" applyProtection="1">
      <alignment horizontal="center" vertical="center"/>
    </xf>
    <xf numFmtId="0" fontId="29" fillId="4" borderId="12" xfId="9" applyFont="1" applyFill="1" applyBorder="1" applyAlignment="1" applyProtection="1">
      <alignment horizontal="center" vertical="center"/>
    </xf>
    <xf numFmtId="0" fontId="29" fillId="4" borderId="11" xfId="9" applyFont="1" applyFill="1" applyBorder="1" applyAlignment="1" applyProtection="1">
      <alignment horizontal="center" vertical="center"/>
    </xf>
    <xf numFmtId="14" fontId="21" fillId="2" borderId="38" xfId="9" applyNumberFormat="1" applyFont="1" applyFill="1" applyBorder="1" applyAlignment="1" applyProtection="1">
      <alignment horizontal="center" vertical="center" wrapText="1"/>
    </xf>
    <xf numFmtId="14" fontId="21" fillId="2" borderId="0" xfId="9" applyNumberFormat="1" applyFont="1" applyFill="1" applyBorder="1" applyAlignment="1" applyProtection="1">
      <alignment horizontal="center" vertical="center" wrapText="1"/>
    </xf>
    <xf numFmtId="14" fontId="21" fillId="2" borderId="0" xfId="9" applyNumberFormat="1" applyFont="1" applyFill="1" applyBorder="1" applyAlignment="1" applyProtection="1">
      <alignment horizontal="left" vertical="center" wrapText="1"/>
    </xf>
    <xf numFmtId="14" fontId="34" fillId="0" borderId="25" xfId="9" applyNumberFormat="1" applyFont="1" applyBorder="1" applyAlignment="1" applyProtection="1">
      <alignment horizontal="center" vertical="center" wrapText="1"/>
      <protection locked="0"/>
    </xf>
    <xf numFmtId="14" fontId="34" fillId="0" borderId="44" xfId="9" applyNumberFormat="1" applyFont="1" applyBorder="1" applyAlignment="1" applyProtection="1">
      <alignment horizontal="center" vertical="center" wrapText="1"/>
      <protection locked="0"/>
    </xf>
    <xf numFmtId="14" fontId="17" fillId="0" borderId="0" xfId="1" applyNumberFormat="1" applyFont="1" applyFill="1" applyBorder="1" applyAlignment="1" applyProtection="1">
      <alignment horizontal="center" vertical="center"/>
    </xf>
    <xf numFmtId="0" fontId="17" fillId="0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center" vertical="center"/>
    </xf>
    <xf numFmtId="14" fontId="17" fillId="0" borderId="0" xfId="1" applyNumberFormat="1" applyFont="1" applyBorder="1" applyAlignment="1" applyProtection="1">
      <alignment horizontal="center" vertical="center"/>
    </xf>
    <xf numFmtId="0" fontId="17" fillId="0" borderId="0" xfId="1" applyFont="1" applyBorder="1" applyAlignment="1" applyProtection="1">
      <alignment horizontal="center" vertical="center"/>
    </xf>
    <xf numFmtId="0" fontId="17" fillId="2" borderId="0" xfId="1" applyFont="1" applyFill="1" applyBorder="1" applyAlignment="1" applyProtection="1">
      <alignment horizontal="left" vertical="center" wrapText="1"/>
    </xf>
    <xf numFmtId="14" fontId="21" fillId="2" borderId="0" xfId="10" applyNumberFormat="1" applyFont="1" applyFill="1" applyBorder="1" applyAlignment="1" applyProtection="1">
      <alignment horizontal="center" vertical="center"/>
    </xf>
    <xf numFmtId="0" fontId="22" fillId="5" borderId="0" xfId="0" applyFont="1" applyFill="1" applyAlignment="1" applyProtection="1">
      <alignment horizontal="left" vertical="center"/>
    </xf>
    <xf numFmtId="14" fontId="21" fillId="2" borderId="0" xfId="10" applyNumberFormat="1" applyFont="1" applyFill="1" applyBorder="1" applyAlignment="1" applyProtection="1">
      <alignment horizontal="left" vertical="center" wrapText="1"/>
    </xf>
    <xf numFmtId="14" fontId="21" fillId="2" borderId="38" xfId="10" applyNumberFormat="1" applyFont="1" applyFill="1" applyBorder="1" applyAlignment="1" applyProtection="1">
      <alignment horizontal="center" vertical="center"/>
    </xf>
    <xf numFmtId="14" fontId="21" fillId="2" borderId="38" xfId="10" applyNumberFormat="1" applyFont="1" applyFill="1" applyBorder="1" applyAlignment="1" applyProtection="1">
      <alignment horizontal="center" vertical="center" wrapText="1"/>
    </xf>
    <xf numFmtId="14" fontId="21" fillId="2" borderId="0" xfId="10" applyNumberFormat="1" applyFont="1" applyFill="1" applyBorder="1" applyAlignment="1" applyProtection="1">
      <alignment horizontal="center" vertical="center" wrapText="1"/>
    </xf>
    <xf numFmtId="0" fontId="17" fillId="0" borderId="0" xfId="0" applyFont="1" applyAlignment="1" applyProtection="1">
      <alignment horizontal="left" vertical="top" wrapText="1"/>
      <protection locked="0"/>
    </xf>
    <xf numFmtId="0" fontId="17" fillId="0" borderId="0" xfId="0" applyFont="1" applyAlignment="1" applyProtection="1">
      <alignment horizontal="center" vertical="center"/>
      <protection locked="0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19" fillId="5" borderId="1" xfId="4" applyFont="1" applyFill="1" applyBorder="1" applyAlignment="1" applyProtection="1">
      <alignment horizontal="center" vertical="center" wrapText="1"/>
    </xf>
    <xf numFmtId="0" fontId="17" fillId="0" borderId="3" xfId="0" applyFont="1" applyBorder="1" applyAlignment="1" applyProtection="1">
      <alignment horizontal="center"/>
      <protection locked="0"/>
    </xf>
    <xf numFmtId="4" fontId="17" fillId="0" borderId="0" xfId="1" applyNumberFormat="1" applyFont="1" applyAlignment="1" applyProtection="1">
      <alignment horizontal="center" vertical="center"/>
      <protection locked="0"/>
    </xf>
  </cellXfs>
  <cellStyles count="16">
    <cellStyle name="Normal" xfId="0" builtinId="0"/>
    <cellStyle name="Normal 2" xfId="2"/>
    <cellStyle name="Normal 3" xfId="3"/>
    <cellStyle name="Normal 4" xfId="4"/>
    <cellStyle name="Normal 4 2" xfId="15"/>
    <cellStyle name="Normal 5" xfId="5"/>
    <cellStyle name="Normal 5 2" xfId="6"/>
    <cellStyle name="Normal 5 2 2" xfId="7"/>
    <cellStyle name="Normal 5 2 2 2" xfId="14"/>
    <cellStyle name="Normal 5 2 3" xfId="8"/>
    <cellStyle name="Normal 5 2 3 2" xfId="11"/>
    <cellStyle name="Normal 5 3" xfId="9"/>
    <cellStyle name="Normal 5 3 2" xfId="10"/>
    <cellStyle name="Normal 6" xfId="12"/>
    <cellStyle name="Normal 7" xfId="13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41</xdr:row>
      <xdr:rowOff>180975</xdr:rowOff>
    </xdr:from>
    <xdr:to>
      <xdr:col>2</xdr:col>
      <xdr:colOff>545037</xdr:colOff>
      <xdr:row>41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33</xdr:row>
      <xdr:rowOff>171450</xdr:rowOff>
    </xdr:from>
    <xdr:to>
      <xdr:col>2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171450</xdr:rowOff>
    </xdr:from>
    <xdr:to>
      <xdr:col>1</xdr:col>
      <xdr:colOff>1495425</xdr:colOff>
      <xdr:row>27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88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27</xdr:row>
      <xdr:rowOff>180975</xdr:rowOff>
    </xdr:from>
    <xdr:to>
      <xdr:col>2</xdr:col>
      <xdr:colOff>554556</xdr:colOff>
      <xdr:row>27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97625"/>
          <a:ext cx="25828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171450</xdr:rowOff>
    </xdr:from>
    <xdr:to>
      <xdr:col>1</xdr:col>
      <xdr:colOff>1495425</xdr:colOff>
      <xdr:row>25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915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25</xdr:row>
      <xdr:rowOff>180975</xdr:rowOff>
    </xdr:from>
    <xdr:to>
      <xdr:col>2</xdr:col>
      <xdr:colOff>554556</xdr:colOff>
      <xdr:row>25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924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84</xdr:row>
      <xdr:rowOff>171450</xdr:rowOff>
    </xdr:from>
    <xdr:to>
      <xdr:col>1</xdr:col>
      <xdr:colOff>1495425</xdr:colOff>
      <xdr:row>84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84</xdr:row>
      <xdr:rowOff>180975</xdr:rowOff>
    </xdr:from>
    <xdr:to>
      <xdr:col>2</xdr:col>
      <xdr:colOff>554556</xdr:colOff>
      <xdr:row>84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75545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75641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31</xdr:row>
      <xdr:rowOff>171450</xdr:rowOff>
    </xdr:from>
    <xdr:to>
      <xdr:col>2</xdr:col>
      <xdr:colOff>1495425</xdr:colOff>
      <xdr:row>31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130</xdr:row>
      <xdr:rowOff>171450</xdr:rowOff>
    </xdr:from>
    <xdr:to>
      <xdr:col>1</xdr:col>
      <xdr:colOff>1495425</xdr:colOff>
      <xdr:row>130</xdr:row>
      <xdr:rowOff>171450</xdr:rowOff>
    </xdr:to>
    <xdr:cxnSp macro="">
      <xdr:nvCxnSpPr>
        <xdr:cNvPr id="2" name="Straight Connector 1"/>
        <xdr:cNvCxnSpPr/>
      </xdr:nvCxnSpPr>
      <xdr:spPr>
        <a:xfrm>
          <a:off x="714375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131</xdr:row>
      <xdr:rowOff>4082</xdr:rowOff>
    </xdr:from>
    <xdr:to>
      <xdr:col>5</xdr:col>
      <xdr:colOff>110219</xdr:colOff>
      <xdr:row>131</xdr:row>
      <xdr:rowOff>4082</xdr:rowOff>
    </xdr:to>
    <xdr:cxnSp macro="">
      <xdr:nvCxnSpPr>
        <xdr:cNvPr id="3" name="Straight Connector 2"/>
        <xdr:cNvCxnSpPr/>
      </xdr:nvCxnSpPr>
      <xdr:spPr>
        <a:xfrm>
          <a:off x="4457701" y="8549368"/>
          <a:ext cx="260576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Users/lmerabishvili/AppData/Local/Microsoft/Windows/Temporary%20Internet%20Files/Content.Outlook/DELNJLCD/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>
        <row r="4">
          <cell r="D4" t="str">
            <v/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50"/>
  <sheetViews>
    <sheetView showGridLines="0" view="pageBreakPreview" zoomScale="80" zoomScaleSheetLayoutView="80" workbookViewId="0">
      <selection activeCell="K4" sqref="K4"/>
    </sheetView>
  </sheetViews>
  <sheetFormatPr defaultRowHeight="15"/>
  <cols>
    <col min="1" max="1" width="6.28515625" style="298" bestFit="1" customWidth="1"/>
    <col min="2" max="2" width="13.140625" style="298" customWidth="1"/>
    <col min="3" max="3" width="17.85546875" style="298" customWidth="1"/>
    <col min="4" max="4" width="15.140625" style="298" customWidth="1"/>
    <col min="5" max="5" width="24.5703125" style="298" customWidth="1"/>
    <col min="6" max="8" width="19.140625" style="299" customWidth="1"/>
    <col min="9" max="9" width="16.42578125" style="298" bestFit="1" customWidth="1"/>
    <col min="10" max="10" width="17.42578125" style="298" customWidth="1"/>
    <col min="11" max="11" width="13.140625" style="298" bestFit="1" customWidth="1"/>
    <col min="12" max="12" width="15.28515625" style="298" customWidth="1"/>
    <col min="13" max="16384" width="9.140625" style="298"/>
  </cols>
  <sheetData>
    <row r="1" spans="1:12" s="309" customFormat="1">
      <c r="A1" s="376" t="s">
        <v>307</v>
      </c>
      <c r="B1" s="361"/>
      <c r="C1" s="361"/>
      <c r="D1" s="361"/>
      <c r="E1" s="362"/>
      <c r="F1" s="356"/>
      <c r="G1" s="362"/>
      <c r="H1" s="375"/>
      <c r="I1" s="361"/>
      <c r="J1" s="362"/>
      <c r="K1" s="362"/>
      <c r="L1" s="374" t="s">
        <v>109</v>
      </c>
    </row>
    <row r="2" spans="1:12" s="309" customFormat="1">
      <c r="A2" s="373" t="s">
        <v>140</v>
      </c>
      <c r="B2" s="361"/>
      <c r="C2" s="361"/>
      <c r="D2" s="361"/>
      <c r="E2" s="362"/>
      <c r="F2" s="356"/>
      <c r="G2" s="362"/>
      <c r="H2" s="372"/>
      <c r="I2" s="361"/>
      <c r="J2" s="362"/>
      <c r="K2" s="362"/>
      <c r="L2" s="371"/>
    </row>
    <row r="3" spans="1:12" s="309" customFormat="1">
      <c r="A3" s="370"/>
      <c r="B3" s="361"/>
      <c r="C3" s="369"/>
      <c r="D3" s="368"/>
      <c r="E3" s="362"/>
      <c r="F3" s="367"/>
      <c r="G3" s="362"/>
      <c r="H3" s="362"/>
      <c r="I3" s="356"/>
      <c r="J3" s="361"/>
      <c r="K3" s="361"/>
      <c r="L3" s="360"/>
    </row>
    <row r="4" spans="1:12" s="309" customFormat="1">
      <c r="A4" s="404" t="s">
        <v>274</v>
      </c>
      <c r="B4" s="356"/>
      <c r="C4" s="356"/>
      <c r="D4" s="502" t="s">
        <v>838</v>
      </c>
      <c r="E4" s="502"/>
      <c r="F4" s="502"/>
      <c r="G4" s="502"/>
      <c r="H4" s="502"/>
      <c r="I4" s="502"/>
      <c r="J4" s="502"/>
      <c r="K4" s="301"/>
      <c r="L4" s="399"/>
    </row>
    <row r="5" spans="1:12" s="309" customFormat="1" ht="15.75" thickBot="1">
      <c r="A5" s="366"/>
      <c r="B5" s="362"/>
      <c r="C5" s="365"/>
      <c r="D5" s="364"/>
      <c r="E5" s="362"/>
      <c r="F5" s="363"/>
      <c r="G5" s="363"/>
      <c r="H5" s="363"/>
      <c r="I5" s="362"/>
      <c r="J5" s="361"/>
      <c r="K5" s="361"/>
      <c r="L5" s="360"/>
    </row>
    <row r="6" spans="1:12" ht="15.75" thickBot="1">
      <c r="A6" s="359"/>
      <c r="B6" s="358"/>
      <c r="C6" s="357"/>
      <c r="D6" s="357"/>
      <c r="E6" s="357"/>
      <c r="F6" s="356"/>
      <c r="G6" s="356"/>
      <c r="H6" s="356"/>
      <c r="I6" s="505" t="s">
        <v>474</v>
      </c>
      <c r="J6" s="506"/>
      <c r="K6" s="507"/>
      <c r="L6" s="355"/>
    </row>
    <row r="7" spans="1:12" s="343" customFormat="1" ht="51.75" thickBot="1">
      <c r="A7" s="354" t="s">
        <v>64</v>
      </c>
      <c r="B7" s="353" t="s">
        <v>141</v>
      </c>
      <c r="C7" s="353" t="s">
        <v>473</v>
      </c>
      <c r="D7" s="352" t="s">
        <v>280</v>
      </c>
      <c r="E7" s="351" t="s">
        <v>472</v>
      </c>
      <c r="F7" s="350" t="s">
        <v>471</v>
      </c>
      <c r="G7" s="349" t="s">
        <v>228</v>
      </c>
      <c r="H7" s="348" t="s">
        <v>225</v>
      </c>
      <c r="I7" s="347" t="s">
        <v>470</v>
      </c>
      <c r="J7" s="346" t="s">
        <v>277</v>
      </c>
      <c r="K7" s="345" t="s">
        <v>229</v>
      </c>
      <c r="L7" s="344" t="s">
        <v>230</v>
      </c>
    </row>
    <row r="8" spans="1:12" s="337" customFormat="1" ht="15.75" thickBot="1">
      <c r="A8" s="341">
        <v>1</v>
      </c>
      <c r="B8" s="340">
        <v>2</v>
      </c>
      <c r="C8" s="342">
        <v>3</v>
      </c>
      <c r="D8" s="342">
        <v>4</v>
      </c>
      <c r="E8" s="341">
        <v>5</v>
      </c>
      <c r="F8" s="340">
        <v>6</v>
      </c>
      <c r="G8" s="342">
        <v>7</v>
      </c>
      <c r="H8" s="340">
        <v>8</v>
      </c>
      <c r="I8" s="341">
        <v>9</v>
      </c>
      <c r="J8" s="340">
        <v>10</v>
      </c>
      <c r="K8" s="339">
        <v>11</v>
      </c>
      <c r="L8" s="338">
        <v>12</v>
      </c>
    </row>
    <row r="9" spans="1:12" ht="25.5">
      <c r="A9" s="336">
        <v>1</v>
      </c>
      <c r="B9" s="327">
        <v>42675</v>
      </c>
      <c r="C9" s="326" t="s">
        <v>514</v>
      </c>
      <c r="D9" s="335">
        <v>120</v>
      </c>
      <c r="E9" s="334" t="s">
        <v>515</v>
      </c>
      <c r="F9" s="323" t="s">
        <v>516</v>
      </c>
      <c r="G9" s="408" t="s">
        <v>517</v>
      </c>
      <c r="H9" s="333" t="s">
        <v>518</v>
      </c>
      <c r="I9" s="332"/>
      <c r="J9" s="331"/>
      <c r="K9" s="330"/>
      <c r="L9" s="329"/>
    </row>
    <row r="10" spans="1:12" ht="25.5">
      <c r="A10" s="328">
        <v>2</v>
      </c>
      <c r="B10" s="327">
        <v>42554</v>
      </c>
      <c r="C10" s="326" t="s">
        <v>514</v>
      </c>
      <c r="D10" s="325">
        <v>240</v>
      </c>
      <c r="E10" s="324" t="s">
        <v>519</v>
      </c>
      <c r="F10" s="323" t="s">
        <v>520</v>
      </c>
      <c r="G10" s="409" t="s">
        <v>529</v>
      </c>
      <c r="H10" s="333" t="s">
        <v>518</v>
      </c>
      <c r="I10" s="322"/>
      <c r="J10" s="321"/>
      <c r="K10" s="320"/>
      <c r="L10" s="319"/>
    </row>
    <row r="11" spans="1:12" ht="25.5">
      <c r="A11" s="328">
        <v>3</v>
      </c>
      <c r="B11" s="327">
        <v>42464</v>
      </c>
      <c r="C11" s="326" t="s">
        <v>514</v>
      </c>
      <c r="D11" s="325">
        <v>120</v>
      </c>
      <c r="E11" s="324" t="s">
        <v>521</v>
      </c>
      <c r="F11" s="363" t="s">
        <v>522</v>
      </c>
      <c r="G11" s="409" t="s">
        <v>530</v>
      </c>
      <c r="H11" s="323" t="s">
        <v>523</v>
      </c>
      <c r="I11" s="322"/>
      <c r="J11" s="321"/>
      <c r="K11" s="320"/>
      <c r="L11" s="319"/>
    </row>
    <row r="12" spans="1:12" ht="25.5">
      <c r="A12" s="328">
        <v>4</v>
      </c>
      <c r="B12" s="327">
        <v>42495</v>
      </c>
      <c r="C12" s="326" t="s">
        <v>514</v>
      </c>
      <c r="D12" s="325">
        <v>120</v>
      </c>
      <c r="E12" s="324" t="s">
        <v>519</v>
      </c>
      <c r="F12" s="323" t="s">
        <v>520</v>
      </c>
      <c r="G12" s="409" t="s">
        <v>529</v>
      </c>
      <c r="H12" s="333" t="s">
        <v>518</v>
      </c>
      <c r="I12" s="322"/>
      <c r="J12" s="321"/>
      <c r="K12" s="320"/>
      <c r="L12" s="319"/>
    </row>
    <row r="13" spans="1:12" ht="25.5">
      <c r="A13" s="328">
        <v>5</v>
      </c>
      <c r="B13" s="327">
        <v>42557</v>
      </c>
      <c r="C13" s="326" t="s">
        <v>514</v>
      </c>
      <c r="D13" s="325">
        <v>119</v>
      </c>
      <c r="E13" s="324" t="s">
        <v>524</v>
      </c>
      <c r="F13" s="323" t="s">
        <v>525</v>
      </c>
      <c r="G13" s="409" t="s">
        <v>531</v>
      </c>
      <c r="H13" s="333" t="s">
        <v>518</v>
      </c>
      <c r="I13" s="322"/>
      <c r="J13" s="321"/>
      <c r="K13" s="320"/>
      <c r="L13" s="319"/>
    </row>
    <row r="14" spans="1:12" ht="25.5">
      <c r="A14" s="328">
        <v>6</v>
      </c>
      <c r="B14" s="327">
        <v>42467</v>
      </c>
      <c r="C14" s="326" t="s">
        <v>514</v>
      </c>
      <c r="D14" s="325">
        <v>120</v>
      </c>
      <c r="E14" s="324" t="s">
        <v>526</v>
      </c>
      <c r="F14" s="323" t="s">
        <v>527</v>
      </c>
      <c r="G14" s="409" t="s">
        <v>532</v>
      </c>
      <c r="H14" s="323" t="s">
        <v>528</v>
      </c>
      <c r="I14" s="322"/>
      <c r="J14" s="321"/>
      <c r="K14" s="320"/>
      <c r="L14" s="319"/>
    </row>
    <row r="15" spans="1:12" ht="25.5">
      <c r="A15" s="328">
        <v>7</v>
      </c>
      <c r="B15" s="327">
        <v>42377</v>
      </c>
      <c r="C15" s="326" t="s">
        <v>514</v>
      </c>
      <c r="D15" s="325">
        <v>120</v>
      </c>
      <c r="E15" s="324" t="s">
        <v>526</v>
      </c>
      <c r="F15" s="323" t="s">
        <v>527</v>
      </c>
      <c r="G15" s="409" t="s">
        <v>532</v>
      </c>
      <c r="H15" s="323" t="s">
        <v>528</v>
      </c>
      <c r="I15" s="322"/>
      <c r="J15" s="321"/>
      <c r="K15" s="320"/>
      <c r="L15" s="319"/>
    </row>
    <row r="16" spans="1:12" ht="25.5">
      <c r="A16" s="328">
        <v>8</v>
      </c>
      <c r="B16" s="327">
        <v>42378</v>
      </c>
      <c r="C16" s="326" t="s">
        <v>514</v>
      </c>
      <c r="D16" s="325">
        <v>120</v>
      </c>
      <c r="E16" s="324" t="s">
        <v>526</v>
      </c>
      <c r="F16" s="323" t="s">
        <v>527</v>
      </c>
      <c r="G16" s="409" t="s">
        <v>532</v>
      </c>
      <c r="H16" s="323" t="s">
        <v>528</v>
      </c>
      <c r="I16" s="322"/>
      <c r="J16" s="321"/>
      <c r="K16" s="320"/>
      <c r="L16" s="319"/>
    </row>
    <row r="17" spans="1:12" ht="25.5">
      <c r="A17" s="328">
        <v>9</v>
      </c>
      <c r="B17" s="327">
        <v>42439</v>
      </c>
      <c r="C17" s="326" t="s">
        <v>514</v>
      </c>
      <c r="D17" s="325">
        <v>120</v>
      </c>
      <c r="E17" s="324" t="s">
        <v>526</v>
      </c>
      <c r="F17" s="323" t="s">
        <v>527</v>
      </c>
      <c r="G17" s="409" t="s">
        <v>532</v>
      </c>
      <c r="H17" s="323" t="s">
        <v>528</v>
      </c>
      <c r="I17" s="322"/>
      <c r="J17" s="321"/>
      <c r="K17" s="320"/>
      <c r="L17" s="319"/>
    </row>
    <row r="18" spans="1:12" ht="25.5">
      <c r="A18" s="328">
        <v>10</v>
      </c>
      <c r="B18" s="327">
        <v>42380</v>
      </c>
      <c r="C18" s="326" t="s">
        <v>514</v>
      </c>
      <c r="D18" s="325">
        <v>120</v>
      </c>
      <c r="E18" s="324" t="s">
        <v>526</v>
      </c>
      <c r="F18" s="323" t="s">
        <v>527</v>
      </c>
      <c r="G18" s="409" t="s">
        <v>532</v>
      </c>
      <c r="H18" s="323" t="s">
        <v>528</v>
      </c>
      <c r="I18" s="322"/>
      <c r="J18" s="321"/>
      <c r="K18" s="320"/>
      <c r="L18" s="319"/>
    </row>
    <row r="19" spans="1:12" ht="25.5">
      <c r="A19" s="328">
        <v>11</v>
      </c>
      <c r="B19" s="327">
        <v>42381</v>
      </c>
      <c r="C19" s="326" t="s">
        <v>514</v>
      </c>
      <c r="D19" s="325">
        <v>120</v>
      </c>
      <c r="E19" s="324" t="s">
        <v>526</v>
      </c>
      <c r="F19" s="323" t="s">
        <v>527</v>
      </c>
      <c r="G19" s="409" t="s">
        <v>532</v>
      </c>
      <c r="H19" s="323" t="s">
        <v>528</v>
      </c>
      <c r="I19" s="322"/>
      <c r="J19" s="321"/>
      <c r="K19" s="320"/>
      <c r="L19" s="319"/>
    </row>
    <row r="20" spans="1:12">
      <c r="A20" s="328">
        <v>12</v>
      </c>
      <c r="B20" s="327"/>
      <c r="C20" s="326"/>
      <c r="D20" s="325"/>
      <c r="E20" s="324"/>
      <c r="F20" s="323"/>
      <c r="G20" s="409"/>
      <c r="H20" s="323"/>
      <c r="I20" s="322"/>
      <c r="J20" s="321"/>
      <c r="K20" s="320"/>
      <c r="L20" s="319"/>
    </row>
    <row r="21" spans="1:12">
      <c r="A21" s="328">
        <v>13</v>
      </c>
      <c r="B21" s="327"/>
      <c r="C21" s="326"/>
      <c r="D21" s="325"/>
      <c r="E21" s="324"/>
      <c r="F21" s="323"/>
      <c r="G21" s="409"/>
      <c r="H21" s="323"/>
      <c r="I21" s="322"/>
      <c r="J21" s="321"/>
      <c r="K21" s="320"/>
      <c r="L21" s="319"/>
    </row>
    <row r="22" spans="1:12">
      <c r="A22" s="328">
        <v>14</v>
      </c>
      <c r="B22" s="327"/>
      <c r="C22" s="326"/>
      <c r="D22" s="325"/>
      <c r="E22" s="324"/>
      <c r="F22" s="323"/>
      <c r="G22" s="409"/>
      <c r="H22" s="323"/>
      <c r="I22" s="322"/>
      <c r="J22" s="321"/>
      <c r="K22" s="320"/>
      <c r="L22" s="319"/>
    </row>
    <row r="23" spans="1:12">
      <c r="A23" s="328">
        <v>15</v>
      </c>
      <c r="B23" s="327"/>
      <c r="C23" s="326"/>
      <c r="D23" s="325"/>
      <c r="E23" s="324"/>
      <c r="F23" s="323"/>
      <c r="G23" s="409"/>
      <c r="H23" s="323"/>
      <c r="I23" s="322"/>
      <c r="J23" s="321"/>
      <c r="K23" s="320"/>
      <c r="L23" s="319"/>
    </row>
    <row r="24" spans="1:12">
      <c r="A24" s="328">
        <v>16</v>
      </c>
      <c r="B24" s="327"/>
      <c r="C24" s="326"/>
      <c r="D24" s="325"/>
      <c r="E24" s="324"/>
      <c r="F24" s="323"/>
      <c r="G24" s="409"/>
      <c r="H24" s="323"/>
      <c r="I24" s="322"/>
      <c r="J24" s="321"/>
      <c r="K24" s="320"/>
      <c r="L24" s="319"/>
    </row>
    <row r="25" spans="1:12">
      <c r="A25" s="328">
        <v>17</v>
      </c>
      <c r="B25" s="327"/>
      <c r="C25" s="326"/>
      <c r="D25" s="325"/>
      <c r="E25" s="324"/>
      <c r="F25" s="323"/>
      <c r="G25" s="409"/>
      <c r="H25" s="323"/>
      <c r="I25" s="322"/>
      <c r="J25" s="321"/>
      <c r="K25" s="320"/>
      <c r="L25" s="319"/>
    </row>
    <row r="26" spans="1:12">
      <c r="A26" s="328">
        <v>18</v>
      </c>
      <c r="B26" s="327"/>
      <c r="C26" s="326"/>
      <c r="D26" s="325"/>
      <c r="E26" s="324"/>
      <c r="F26" s="323"/>
      <c r="G26" s="409"/>
      <c r="H26" s="323"/>
      <c r="I26" s="322"/>
      <c r="J26" s="321"/>
      <c r="K26" s="320"/>
      <c r="L26" s="319"/>
    </row>
    <row r="27" spans="1:12">
      <c r="A27" s="328">
        <v>19</v>
      </c>
      <c r="B27" s="327"/>
      <c r="C27" s="326"/>
      <c r="D27" s="325"/>
      <c r="E27" s="324"/>
      <c r="F27" s="323"/>
      <c r="G27" s="409"/>
      <c r="H27" s="323"/>
      <c r="I27" s="322"/>
      <c r="J27" s="321"/>
      <c r="K27" s="320"/>
      <c r="L27" s="319"/>
    </row>
    <row r="28" spans="1:12" ht="15.75" thickBot="1">
      <c r="A28" s="318" t="s">
        <v>276</v>
      </c>
      <c r="B28" s="511" t="s">
        <v>533</v>
      </c>
      <c r="C28" s="512"/>
      <c r="D28" s="317">
        <v>1439</v>
      </c>
      <c r="E28" s="316"/>
      <c r="F28" s="315"/>
      <c r="G28" s="315"/>
      <c r="H28" s="315"/>
      <c r="I28" s="314"/>
      <c r="J28" s="313"/>
      <c r="K28" s="312"/>
      <c r="L28" s="311"/>
    </row>
    <row r="29" spans="1:12">
      <c r="A29" s="301"/>
      <c r="B29" s="302"/>
      <c r="C29" s="301"/>
      <c r="D29" s="302"/>
      <c r="E29" s="301"/>
      <c r="F29" s="302"/>
      <c r="G29" s="301"/>
      <c r="H29" s="302"/>
      <c r="I29" s="301"/>
      <c r="J29" s="302"/>
      <c r="K29" s="301"/>
      <c r="L29" s="302"/>
    </row>
    <row r="30" spans="1:12">
      <c r="A30" s="301"/>
      <c r="B30" s="308"/>
      <c r="C30" s="301"/>
      <c r="D30" s="308"/>
      <c r="E30" s="301"/>
      <c r="F30" s="308"/>
      <c r="G30" s="301"/>
      <c r="H30" s="308"/>
      <c r="I30" s="301"/>
      <c r="J30" s="308"/>
      <c r="K30" s="301"/>
      <c r="L30" s="308"/>
    </row>
    <row r="31" spans="1:12" s="309" customFormat="1">
      <c r="A31" s="504" t="s">
        <v>432</v>
      </c>
      <c r="B31" s="504"/>
      <c r="C31" s="504"/>
      <c r="D31" s="504"/>
      <c r="E31" s="504"/>
      <c r="F31" s="504"/>
      <c r="G31" s="504"/>
      <c r="H31" s="504"/>
      <c r="I31" s="504"/>
      <c r="J31" s="504"/>
      <c r="K31" s="504"/>
      <c r="L31" s="504"/>
    </row>
    <row r="32" spans="1:12" s="310" customFormat="1" ht="12.75">
      <c r="A32" s="504" t="s">
        <v>469</v>
      </c>
      <c r="B32" s="504"/>
      <c r="C32" s="504"/>
      <c r="D32" s="504"/>
      <c r="E32" s="504"/>
      <c r="F32" s="504"/>
      <c r="G32" s="504"/>
      <c r="H32" s="504"/>
      <c r="I32" s="504"/>
      <c r="J32" s="504"/>
      <c r="K32" s="504"/>
      <c r="L32" s="504"/>
    </row>
    <row r="33" spans="1:12" s="310" customFormat="1" ht="12.75">
      <c r="A33" s="504"/>
      <c r="B33" s="504"/>
      <c r="C33" s="504"/>
      <c r="D33" s="504"/>
      <c r="E33" s="504"/>
      <c r="F33" s="504"/>
      <c r="G33" s="504"/>
      <c r="H33" s="504"/>
      <c r="I33" s="504"/>
      <c r="J33" s="504"/>
      <c r="K33" s="504"/>
      <c r="L33" s="504"/>
    </row>
    <row r="34" spans="1:12" s="309" customFormat="1">
      <c r="A34" s="504" t="s">
        <v>468</v>
      </c>
      <c r="B34" s="504"/>
      <c r="C34" s="504"/>
      <c r="D34" s="504"/>
      <c r="E34" s="504"/>
      <c r="F34" s="504"/>
      <c r="G34" s="504"/>
      <c r="H34" s="504"/>
      <c r="I34" s="504"/>
      <c r="J34" s="504"/>
      <c r="K34" s="504"/>
      <c r="L34" s="504"/>
    </row>
    <row r="35" spans="1:12" s="309" customFormat="1">
      <c r="A35" s="504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</row>
    <row r="36" spans="1:12" s="309" customFormat="1">
      <c r="A36" s="504" t="s">
        <v>467</v>
      </c>
      <c r="B36" s="504"/>
      <c r="C36" s="504"/>
      <c r="D36" s="504"/>
      <c r="E36" s="504"/>
      <c r="F36" s="504"/>
      <c r="G36" s="504"/>
      <c r="H36" s="504"/>
      <c r="I36" s="504"/>
      <c r="J36" s="504"/>
      <c r="K36" s="504"/>
      <c r="L36" s="504"/>
    </row>
    <row r="37" spans="1:12" s="309" customFormat="1">
      <c r="A37" s="301"/>
      <c r="B37" s="302"/>
      <c r="C37" s="301"/>
      <c r="D37" s="302"/>
      <c r="E37" s="301"/>
      <c r="F37" s="302"/>
      <c r="G37" s="301"/>
      <c r="H37" s="302"/>
      <c r="I37" s="301"/>
      <c r="J37" s="302"/>
      <c r="K37" s="301"/>
      <c r="L37" s="302"/>
    </row>
    <row r="38" spans="1:12" s="309" customFormat="1">
      <c r="A38" s="301"/>
      <c r="B38" s="308"/>
      <c r="C38" s="301"/>
      <c r="D38" s="308"/>
      <c r="E38" s="301"/>
      <c r="F38" s="308"/>
      <c r="G38" s="301"/>
      <c r="H38" s="308"/>
      <c r="I38" s="301"/>
      <c r="J38" s="308"/>
      <c r="K38" s="301"/>
      <c r="L38" s="308"/>
    </row>
    <row r="39" spans="1:12" s="309" customFormat="1">
      <c r="A39" s="301"/>
      <c r="B39" s="302"/>
      <c r="C39" s="301"/>
      <c r="D39" s="302"/>
      <c r="E39" s="301"/>
      <c r="F39" s="302"/>
      <c r="G39" s="301"/>
      <c r="H39" s="302"/>
      <c r="I39" s="301"/>
      <c r="J39" s="302"/>
      <c r="K39" s="301"/>
      <c r="L39" s="302"/>
    </row>
    <row r="40" spans="1:12">
      <c r="A40" s="301"/>
      <c r="B40" s="308"/>
      <c r="C40" s="301"/>
      <c r="D40" s="308"/>
      <c r="E40" s="301"/>
      <c r="F40" s="308"/>
      <c r="G40" s="301"/>
      <c r="H40" s="308"/>
      <c r="I40" s="301"/>
      <c r="J40" s="308"/>
      <c r="K40" s="301"/>
      <c r="L40" s="308"/>
    </row>
    <row r="41" spans="1:12" s="303" customFormat="1">
      <c r="A41" s="510" t="s">
        <v>107</v>
      </c>
      <c r="B41" s="510"/>
      <c r="C41" s="302"/>
      <c r="D41" s="301"/>
      <c r="E41" s="302"/>
      <c r="F41" s="302"/>
      <c r="G41" s="301"/>
      <c r="H41" s="302"/>
      <c r="I41" s="302"/>
      <c r="J41" s="301"/>
      <c r="K41" s="302"/>
      <c r="L41" s="301"/>
    </row>
    <row r="42" spans="1:12" s="303" customFormat="1">
      <c r="A42" s="302"/>
      <c r="B42" s="301"/>
      <c r="C42" s="306"/>
      <c r="D42" s="307"/>
      <c r="E42" s="306"/>
      <c r="F42" s="302"/>
      <c r="G42" s="301"/>
      <c r="H42" s="305"/>
      <c r="I42" s="302"/>
      <c r="J42" s="301"/>
      <c r="K42" s="302"/>
      <c r="L42" s="301"/>
    </row>
    <row r="43" spans="1:12" s="303" customFormat="1" ht="15" customHeight="1">
      <c r="A43" s="302"/>
      <c r="B43" s="301"/>
      <c r="C43" s="503" t="s">
        <v>268</v>
      </c>
      <c r="D43" s="503"/>
      <c r="E43" s="503"/>
      <c r="F43" s="302"/>
      <c r="G43" s="301"/>
      <c r="H43" s="508" t="s">
        <v>466</v>
      </c>
      <c r="I43" s="304"/>
      <c r="J43" s="301"/>
      <c r="K43" s="302"/>
      <c r="L43" s="301"/>
    </row>
    <row r="44" spans="1:12" s="303" customFormat="1">
      <c r="A44" s="302"/>
      <c r="B44" s="301"/>
      <c r="C44" s="302"/>
      <c r="D44" s="301"/>
      <c r="E44" s="302"/>
      <c r="F44" s="302"/>
      <c r="G44" s="301"/>
      <c r="H44" s="509"/>
      <c r="I44" s="304"/>
      <c r="J44" s="301"/>
      <c r="K44" s="302"/>
      <c r="L44" s="301"/>
    </row>
    <row r="45" spans="1:12" s="300" customFormat="1">
      <c r="A45" s="302"/>
      <c r="B45" s="301"/>
      <c r="C45" s="503" t="s">
        <v>139</v>
      </c>
      <c r="D45" s="503"/>
      <c r="E45" s="503"/>
      <c r="F45" s="302"/>
      <c r="G45" s="301"/>
      <c r="H45" s="302"/>
      <c r="I45" s="302"/>
      <c r="J45" s="301"/>
      <c r="K45" s="302"/>
      <c r="L45" s="301"/>
    </row>
    <row r="46" spans="1:12" s="300" customFormat="1">
      <c r="E46" s="298"/>
    </row>
    <row r="47" spans="1:12" s="300" customFormat="1">
      <c r="E47" s="298"/>
    </row>
    <row r="48" spans="1:12" s="300" customFormat="1">
      <c r="E48" s="298"/>
    </row>
    <row r="49" spans="5:5" s="300" customFormat="1">
      <c r="E49" s="298"/>
    </row>
    <row r="50" spans="5:5" s="300" customFormat="1"/>
  </sheetData>
  <mergeCells count="11">
    <mergeCell ref="D4:J4"/>
    <mergeCell ref="C45:E45"/>
    <mergeCell ref="A32:L33"/>
    <mergeCell ref="A34:L35"/>
    <mergeCell ref="A36:L36"/>
    <mergeCell ref="I6:K6"/>
    <mergeCell ref="H43:H44"/>
    <mergeCell ref="A41:B41"/>
    <mergeCell ref="A31:L31"/>
    <mergeCell ref="C43:E43"/>
    <mergeCell ref="B28:C28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9:F10 F12:F28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&#10;- ფულადი შემოწირულობები&#10;- არაფულადი შემოწირულობები&#10;- საწევრო&#10;" sqref="C9:C27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28"/>
  </dataValidations>
  <printOptions gridLines="1"/>
  <pageMargins left="0.11810804899387577" right="0.11810804899387577" top="0.354329615048119" bottom="0.354329615048119" header="0.31496062992125984" footer="0.31496062992125984"/>
  <pageSetup scale="71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L88"/>
  <sheetViews>
    <sheetView showGridLines="0" view="pageBreakPreview" zoomScale="80" zoomScaleSheetLayoutView="80" workbookViewId="0">
      <selection activeCell="C2" sqref="C2:D2"/>
    </sheetView>
  </sheetViews>
  <sheetFormatPr defaultRowHeight="15"/>
  <cols>
    <col min="1" max="1" width="15.710937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>
      <c r="A1" s="76" t="s">
        <v>302</v>
      </c>
      <c r="B1" s="116"/>
      <c r="C1" s="515" t="s">
        <v>109</v>
      </c>
      <c r="D1" s="515"/>
      <c r="E1" s="155"/>
    </row>
    <row r="2" spans="1:12">
      <c r="A2" s="78" t="s">
        <v>140</v>
      </c>
      <c r="B2" s="116"/>
      <c r="C2" s="513" t="s">
        <v>837</v>
      </c>
      <c r="D2" s="514"/>
      <c r="E2" s="155"/>
    </row>
    <row r="3" spans="1:12">
      <c r="A3" s="78"/>
      <c r="B3" s="116"/>
      <c r="C3" s="378"/>
      <c r="D3" s="378"/>
      <c r="E3" s="155"/>
    </row>
    <row r="4" spans="1:12" s="2" customFormat="1">
      <c r="A4" s="79" t="s">
        <v>274</v>
      </c>
      <c r="B4" s="79"/>
      <c r="C4" s="78"/>
      <c r="D4" s="78"/>
      <c r="E4" s="110"/>
      <c r="L4" s="21"/>
    </row>
    <row r="5" spans="1:12" s="2" customFormat="1">
      <c r="A5" s="121" t="str">
        <f>'ფორმა N1'!D4</f>
        <v>საქართველოს კონსერვატიული პარტია</v>
      </c>
      <c r="B5" s="113"/>
      <c r="C5" s="59"/>
      <c r="D5" s="59"/>
      <c r="E5" s="110"/>
    </row>
    <row r="6" spans="1:12" s="2" customFormat="1">
      <c r="A6" s="79"/>
      <c r="B6" s="79"/>
      <c r="C6" s="78"/>
      <c r="D6" s="78"/>
      <c r="E6" s="110"/>
    </row>
    <row r="7" spans="1:12" s="6" customFormat="1">
      <c r="A7" s="377"/>
      <c r="B7" s="377"/>
      <c r="C7" s="80"/>
      <c r="D7" s="80"/>
      <c r="E7" s="156"/>
    </row>
    <row r="8" spans="1:12" s="6" customFormat="1" ht="30">
      <c r="A8" s="108" t="s">
        <v>64</v>
      </c>
      <c r="B8" s="81" t="s">
        <v>11</v>
      </c>
      <c r="C8" s="81" t="s">
        <v>10</v>
      </c>
      <c r="D8" s="81" t="s">
        <v>9</v>
      </c>
      <c r="E8" s="156"/>
    </row>
    <row r="9" spans="1:12" s="9" customFormat="1" ht="18">
      <c r="A9" s="13">
        <v>1</v>
      </c>
      <c r="B9" s="13" t="s">
        <v>57</v>
      </c>
      <c r="C9" s="84">
        <f>SUM(C10,C13,C53,C56,C57,C58,C75)</f>
        <v>0</v>
      </c>
      <c r="D9" s="84">
        <f>SUM(D10,D13,D53,D56,D57,D58,D64,D71,D72)</f>
        <v>0</v>
      </c>
      <c r="E9" s="157"/>
    </row>
    <row r="10" spans="1:12" s="9" customFormat="1" ht="18">
      <c r="A10" s="14">
        <v>1.1000000000000001</v>
      </c>
      <c r="B10" s="14" t="s">
        <v>58</v>
      </c>
      <c r="C10" s="86">
        <f>SUM(C11:C12)</f>
        <v>0</v>
      </c>
      <c r="D10" s="86">
        <f>SUM(D11:D12)</f>
        <v>0</v>
      </c>
      <c r="E10" s="157"/>
    </row>
    <row r="11" spans="1:12" s="9" customFormat="1" ht="16.5" customHeight="1">
      <c r="A11" s="16" t="s">
        <v>30</v>
      </c>
      <c r="B11" s="16" t="s">
        <v>59</v>
      </c>
      <c r="C11" s="33"/>
      <c r="D11" s="34"/>
      <c r="E11" s="157"/>
    </row>
    <row r="12" spans="1:12" ht="16.5" customHeight="1">
      <c r="A12" s="16" t="s">
        <v>31</v>
      </c>
      <c r="B12" s="16" t="s">
        <v>0</v>
      </c>
      <c r="C12" s="33"/>
      <c r="D12" s="34"/>
      <c r="E12" s="155"/>
    </row>
    <row r="13" spans="1:12">
      <c r="A13" s="14">
        <v>1.2</v>
      </c>
      <c r="B13" s="14" t="s">
        <v>60</v>
      </c>
      <c r="C13" s="86">
        <f>SUM(C14,C17,C29:C32,C35,C36,C43,C44,C45,C46,C47,C51,C52)</f>
        <v>0</v>
      </c>
      <c r="D13" s="86">
        <f>SUM(D14,D17,D29:D32,D35,D36,D43,D44,D45,D46,D47,D51,D52)</f>
        <v>0</v>
      </c>
      <c r="E13" s="155"/>
    </row>
    <row r="14" spans="1:12">
      <c r="A14" s="16" t="s">
        <v>32</v>
      </c>
      <c r="B14" s="16" t="s">
        <v>1</v>
      </c>
      <c r="C14" s="85">
        <f>SUM(C15:C16)</f>
        <v>0</v>
      </c>
      <c r="D14" s="85">
        <f>SUM(D15:D16)</f>
        <v>0</v>
      </c>
      <c r="E14" s="155"/>
    </row>
    <row r="15" spans="1:12" ht="17.25" customHeight="1">
      <c r="A15" s="17" t="s">
        <v>98</v>
      </c>
      <c r="B15" s="17" t="s">
        <v>61</v>
      </c>
      <c r="C15" s="35"/>
      <c r="D15" s="36"/>
      <c r="E15" s="155"/>
    </row>
    <row r="16" spans="1:12" ht="17.25" customHeight="1">
      <c r="A16" s="17" t="s">
        <v>99</v>
      </c>
      <c r="B16" s="17" t="s">
        <v>62</v>
      </c>
      <c r="C16" s="35"/>
      <c r="D16" s="36"/>
      <c r="E16" s="155"/>
    </row>
    <row r="17" spans="1:5">
      <c r="A17" s="16" t="s">
        <v>33</v>
      </c>
      <c r="B17" s="16" t="s">
        <v>2</v>
      </c>
      <c r="C17" s="85">
        <f>SUM(C18:C23,C28)</f>
        <v>0</v>
      </c>
      <c r="D17" s="85">
        <f>SUM(D18:D23,D28)</f>
        <v>0</v>
      </c>
      <c r="E17" s="155"/>
    </row>
    <row r="18" spans="1:5" ht="30">
      <c r="A18" s="17" t="s">
        <v>12</v>
      </c>
      <c r="B18" s="17" t="s">
        <v>250</v>
      </c>
      <c r="C18" s="37"/>
      <c r="D18" s="38"/>
      <c r="E18" s="155"/>
    </row>
    <row r="19" spans="1:5">
      <c r="A19" s="17" t="s">
        <v>13</v>
      </c>
      <c r="B19" s="17" t="s">
        <v>14</v>
      </c>
      <c r="C19" s="37"/>
      <c r="D19" s="39"/>
      <c r="E19" s="155"/>
    </row>
    <row r="20" spans="1:5" ht="30">
      <c r="A20" s="17" t="s">
        <v>281</v>
      </c>
      <c r="B20" s="17" t="s">
        <v>22</v>
      </c>
      <c r="C20" s="37"/>
      <c r="D20" s="40"/>
      <c r="E20" s="155"/>
    </row>
    <row r="21" spans="1:5">
      <c r="A21" s="17" t="s">
        <v>282</v>
      </c>
      <c r="B21" s="17" t="s">
        <v>15</v>
      </c>
      <c r="C21" s="37"/>
      <c r="D21" s="40"/>
      <c r="E21" s="155"/>
    </row>
    <row r="22" spans="1:5">
      <c r="A22" s="17" t="s">
        <v>283</v>
      </c>
      <c r="B22" s="17" t="s">
        <v>16</v>
      </c>
      <c r="C22" s="37"/>
      <c r="D22" s="40"/>
      <c r="E22" s="155"/>
    </row>
    <row r="23" spans="1:5">
      <c r="A23" s="17" t="s">
        <v>284</v>
      </c>
      <c r="B23" s="17" t="s">
        <v>17</v>
      </c>
      <c r="C23" s="119">
        <f>SUM(C24:C27)</f>
        <v>0</v>
      </c>
      <c r="D23" s="119">
        <f>SUM(D24:D27)</f>
        <v>0</v>
      </c>
      <c r="E23" s="155"/>
    </row>
    <row r="24" spans="1:5" ht="16.5" customHeight="1">
      <c r="A24" s="18" t="s">
        <v>285</v>
      </c>
      <c r="B24" s="18" t="s">
        <v>18</v>
      </c>
      <c r="C24" s="37"/>
      <c r="D24" s="40"/>
      <c r="E24" s="155"/>
    </row>
    <row r="25" spans="1:5" ht="16.5" customHeight="1">
      <c r="A25" s="18" t="s">
        <v>286</v>
      </c>
      <c r="B25" s="18" t="s">
        <v>19</v>
      </c>
      <c r="C25" s="37"/>
      <c r="D25" s="40"/>
      <c r="E25" s="155"/>
    </row>
    <row r="26" spans="1:5" ht="16.5" customHeight="1">
      <c r="A26" s="18" t="s">
        <v>287</v>
      </c>
      <c r="B26" s="18" t="s">
        <v>20</v>
      </c>
      <c r="C26" s="37"/>
      <c r="D26" s="40"/>
      <c r="E26" s="155"/>
    </row>
    <row r="27" spans="1:5" ht="16.5" customHeight="1">
      <c r="A27" s="18" t="s">
        <v>288</v>
      </c>
      <c r="B27" s="18" t="s">
        <v>23</v>
      </c>
      <c r="C27" s="37"/>
      <c r="D27" s="41"/>
      <c r="E27" s="155"/>
    </row>
    <row r="28" spans="1:5">
      <c r="A28" s="17" t="s">
        <v>289</v>
      </c>
      <c r="B28" s="17" t="s">
        <v>21</v>
      </c>
      <c r="C28" s="37"/>
      <c r="D28" s="41"/>
      <c r="E28" s="155"/>
    </row>
    <row r="29" spans="1:5">
      <c r="A29" s="16" t="s">
        <v>34</v>
      </c>
      <c r="B29" s="16" t="s">
        <v>3</v>
      </c>
      <c r="C29" s="33"/>
      <c r="D29" s="34"/>
      <c r="E29" s="155"/>
    </row>
    <row r="30" spans="1:5">
      <c r="A30" s="16" t="s">
        <v>35</v>
      </c>
      <c r="B30" s="16" t="s">
        <v>4</v>
      </c>
      <c r="C30" s="33"/>
      <c r="D30" s="34"/>
      <c r="E30" s="155"/>
    </row>
    <row r="31" spans="1:5">
      <c r="A31" s="16" t="s">
        <v>36</v>
      </c>
      <c r="B31" s="16" t="s">
        <v>5</v>
      </c>
      <c r="C31" s="33"/>
      <c r="D31" s="34"/>
      <c r="E31" s="155"/>
    </row>
    <row r="32" spans="1:5">
      <c r="A32" s="16" t="s">
        <v>37</v>
      </c>
      <c r="B32" s="16" t="s">
        <v>63</v>
      </c>
      <c r="C32" s="85">
        <f>SUM(C33:C34)</f>
        <v>0</v>
      </c>
      <c r="D32" s="85">
        <f>SUM(D33:D34)</f>
        <v>0</v>
      </c>
      <c r="E32" s="155"/>
    </row>
    <row r="33" spans="1:5">
      <c r="A33" s="17" t="s">
        <v>290</v>
      </c>
      <c r="B33" s="17" t="s">
        <v>56</v>
      </c>
      <c r="C33" s="33"/>
      <c r="D33" s="34"/>
      <c r="E33" s="155"/>
    </row>
    <row r="34" spans="1:5">
      <c r="A34" s="17" t="s">
        <v>291</v>
      </c>
      <c r="B34" s="17" t="s">
        <v>55</v>
      </c>
      <c r="C34" s="33"/>
      <c r="D34" s="34"/>
      <c r="E34" s="155"/>
    </row>
    <row r="35" spans="1:5">
      <c r="A35" s="16" t="s">
        <v>38</v>
      </c>
      <c r="B35" s="16" t="s">
        <v>49</v>
      </c>
      <c r="C35" s="33"/>
      <c r="D35" s="34"/>
      <c r="E35" s="155"/>
    </row>
    <row r="36" spans="1:5">
      <c r="A36" s="16" t="s">
        <v>39</v>
      </c>
      <c r="B36" s="16" t="s">
        <v>358</v>
      </c>
      <c r="C36" s="85">
        <f>SUM(C37:C42)</f>
        <v>0</v>
      </c>
      <c r="D36" s="85">
        <f>SUM(D37:D42)</f>
        <v>0</v>
      </c>
      <c r="E36" s="155"/>
    </row>
    <row r="37" spans="1:5">
      <c r="A37" s="17" t="s">
        <v>355</v>
      </c>
      <c r="B37" s="17" t="s">
        <v>359</v>
      </c>
      <c r="C37" s="33"/>
      <c r="D37" s="33"/>
      <c r="E37" s="155"/>
    </row>
    <row r="38" spans="1:5">
      <c r="A38" s="17" t="s">
        <v>356</v>
      </c>
      <c r="B38" s="17" t="s">
        <v>360</v>
      </c>
      <c r="C38" s="33"/>
      <c r="D38" s="33"/>
      <c r="E38" s="155"/>
    </row>
    <row r="39" spans="1:5">
      <c r="A39" s="17" t="s">
        <v>357</v>
      </c>
      <c r="B39" s="17" t="s">
        <v>363</v>
      </c>
      <c r="C39" s="33"/>
      <c r="D39" s="34"/>
      <c r="E39" s="155"/>
    </row>
    <row r="40" spans="1:5">
      <c r="A40" s="17" t="s">
        <v>362</v>
      </c>
      <c r="B40" s="17" t="s">
        <v>364</v>
      </c>
      <c r="C40" s="33"/>
      <c r="D40" s="34"/>
      <c r="E40" s="155"/>
    </row>
    <row r="41" spans="1:5">
      <c r="A41" s="17" t="s">
        <v>365</v>
      </c>
      <c r="B41" s="17" t="s">
        <v>498</v>
      </c>
      <c r="C41" s="33"/>
      <c r="D41" s="34"/>
      <c r="E41" s="155"/>
    </row>
    <row r="42" spans="1:5">
      <c r="A42" s="17" t="s">
        <v>499</v>
      </c>
      <c r="B42" s="17" t="s">
        <v>361</v>
      </c>
      <c r="C42" s="33"/>
      <c r="D42" s="34"/>
      <c r="E42" s="155"/>
    </row>
    <row r="43" spans="1:5" ht="30">
      <c r="A43" s="16" t="s">
        <v>40</v>
      </c>
      <c r="B43" s="16" t="s">
        <v>28</v>
      </c>
      <c r="C43" s="33"/>
      <c r="D43" s="34"/>
      <c r="E43" s="155"/>
    </row>
    <row r="44" spans="1:5">
      <c r="A44" s="16" t="s">
        <v>41</v>
      </c>
      <c r="B44" s="16" t="s">
        <v>24</v>
      </c>
      <c r="C44" s="33"/>
      <c r="D44" s="34"/>
      <c r="E44" s="155"/>
    </row>
    <row r="45" spans="1:5">
      <c r="A45" s="16" t="s">
        <v>42</v>
      </c>
      <c r="B45" s="16" t="s">
        <v>25</v>
      </c>
      <c r="C45" s="33"/>
      <c r="D45" s="34"/>
      <c r="E45" s="155"/>
    </row>
    <row r="46" spans="1:5">
      <c r="A46" s="16" t="s">
        <v>43</v>
      </c>
      <c r="B46" s="16" t="s">
        <v>26</v>
      </c>
      <c r="C46" s="33"/>
      <c r="D46" s="34"/>
      <c r="E46" s="155"/>
    </row>
    <row r="47" spans="1:5">
      <c r="A47" s="16" t="s">
        <v>44</v>
      </c>
      <c r="B47" s="16" t="s">
        <v>296</v>
      </c>
      <c r="C47" s="85">
        <f>SUM(C48:C50)</f>
        <v>0</v>
      </c>
      <c r="D47" s="85">
        <f>SUM(D48:D50)</f>
        <v>0</v>
      </c>
      <c r="E47" s="155"/>
    </row>
    <row r="48" spans="1:5">
      <c r="A48" s="99" t="s">
        <v>371</v>
      </c>
      <c r="B48" s="99" t="s">
        <v>374</v>
      </c>
      <c r="C48" s="33"/>
      <c r="D48" s="34"/>
      <c r="E48" s="155"/>
    </row>
    <row r="49" spans="1:5">
      <c r="A49" s="99" t="s">
        <v>372</v>
      </c>
      <c r="B49" s="99" t="s">
        <v>373</v>
      </c>
      <c r="C49" s="33"/>
      <c r="D49" s="34"/>
      <c r="E49" s="155"/>
    </row>
    <row r="50" spans="1:5">
      <c r="A50" s="99" t="s">
        <v>375</v>
      </c>
      <c r="B50" s="99" t="s">
        <v>376</v>
      </c>
      <c r="C50" s="33"/>
      <c r="D50" s="34"/>
      <c r="E50" s="155"/>
    </row>
    <row r="51" spans="1:5" ht="26.25" customHeight="1">
      <c r="A51" s="16" t="s">
        <v>45</v>
      </c>
      <c r="B51" s="16" t="s">
        <v>29</v>
      </c>
      <c r="C51" s="33"/>
      <c r="D51" s="34"/>
      <c r="E51" s="155"/>
    </row>
    <row r="52" spans="1:5">
      <c r="A52" s="16" t="s">
        <v>46</v>
      </c>
      <c r="B52" s="16" t="s">
        <v>6</v>
      </c>
      <c r="C52" s="33"/>
      <c r="D52" s="34"/>
      <c r="E52" s="155"/>
    </row>
    <row r="53" spans="1:5" ht="30">
      <c r="A53" s="14">
        <v>1.3</v>
      </c>
      <c r="B53" s="89" t="s">
        <v>414</v>
      </c>
      <c r="C53" s="86">
        <f>SUM(C54:C55)</f>
        <v>0</v>
      </c>
      <c r="D53" s="86">
        <f>SUM(D54:D55)</f>
        <v>0</v>
      </c>
      <c r="E53" s="155"/>
    </row>
    <row r="54" spans="1:5" ht="30">
      <c r="A54" s="16" t="s">
        <v>50</v>
      </c>
      <c r="B54" s="16" t="s">
        <v>48</v>
      </c>
      <c r="C54" s="33"/>
      <c r="D54" s="34"/>
      <c r="E54" s="155"/>
    </row>
    <row r="55" spans="1:5">
      <c r="A55" s="16" t="s">
        <v>51</v>
      </c>
      <c r="B55" s="16" t="s">
        <v>47</v>
      </c>
      <c r="C55" s="33"/>
      <c r="D55" s="34"/>
      <c r="E55" s="155"/>
    </row>
    <row r="56" spans="1:5">
      <c r="A56" s="14">
        <v>1.4</v>
      </c>
      <c r="B56" s="14" t="s">
        <v>416</v>
      </c>
      <c r="C56" s="33"/>
      <c r="D56" s="34"/>
      <c r="E56" s="155"/>
    </row>
    <row r="57" spans="1:5">
      <c r="A57" s="14">
        <v>1.5</v>
      </c>
      <c r="B57" s="14" t="s">
        <v>7</v>
      </c>
      <c r="C57" s="37"/>
      <c r="D57" s="40"/>
      <c r="E57" s="155"/>
    </row>
    <row r="58" spans="1:5">
      <c r="A58" s="14">
        <v>1.6</v>
      </c>
      <c r="B58" s="45" t="s">
        <v>8</v>
      </c>
      <c r="C58" s="86">
        <f>SUM(C59:C63)</f>
        <v>0</v>
      </c>
      <c r="D58" s="86">
        <f>SUM(D59:D63)</f>
        <v>0</v>
      </c>
      <c r="E58" s="155"/>
    </row>
    <row r="59" spans="1:5">
      <c r="A59" s="16" t="s">
        <v>297</v>
      </c>
      <c r="B59" s="46" t="s">
        <v>52</v>
      </c>
      <c r="C59" s="37"/>
      <c r="D59" s="40"/>
      <c r="E59" s="155"/>
    </row>
    <row r="60" spans="1:5" ht="30">
      <c r="A60" s="16" t="s">
        <v>298</v>
      </c>
      <c r="B60" s="46" t="s">
        <v>54</v>
      </c>
      <c r="C60" s="37"/>
      <c r="D60" s="40"/>
      <c r="E60" s="155"/>
    </row>
    <row r="61" spans="1:5">
      <c r="A61" s="16" t="s">
        <v>299</v>
      </c>
      <c r="B61" s="46" t="s">
        <v>53</v>
      </c>
      <c r="C61" s="40"/>
      <c r="D61" s="40"/>
      <c r="E61" s="155"/>
    </row>
    <row r="62" spans="1:5">
      <c r="A62" s="16" t="s">
        <v>300</v>
      </c>
      <c r="B62" s="46" t="s">
        <v>27</v>
      </c>
      <c r="C62" s="37"/>
      <c r="D62" s="40"/>
      <c r="E62" s="155"/>
    </row>
    <row r="63" spans="1:5">
      <c r="A63" s="16" t="s">
        <v>337</v>
      </c>
      <c r="B63" s="223" t="s">
        <v>338</v>
      </c>
      <c r="C63" s="37"/>
      <c r="D63" s="224"/>
      <c r="E63" s="155"/>
    </row>
    <row r="64" spans="1:5">
      <c r="A64" s="13">
        <v>2</v>
      </c>
      <c r="B64" s="47" t="s">
        <v>106</v>
      </c>
      <c r="C64" s="289"/>
      <c r="D64" s="120">
        <f>SUM(D65:D70)</f>
        <v>0</v>
      </c>
      <c r="E64" s="155"/>
    </row>
    <row r="65" spans="1:5">
      <c r="A65" s="15">
        <v>2.1</v>
      </c>
      <c r="B65" s="48" t="s">
        <v>100</v>
      </c>
      <c r="C65" s="289"/>
      <c r="D65" s="42"/>
      <c r="E65" s="155"/>
    </row>
    <row r="66" spans="1:5">
      <c r="A66" s="15">
        <v>2.2000000000000002</v>
      </c>
      <c r="B66" s="48" t="s">
        <v>104</v>
      </c>
      <c r="C66" s="291"/>
      <c r="D66" s="43"/>
      <c r="E66" s="155"/>
    </row>
    <row r="67" spans="1:5">
      <c r="A67" s="15">
        <v>2.2999999999999998</v>
      </c>
      <c r="B67" s="48" t="s">
        <v>103</v>
      </c>
      <c r="C67" s="291"/>
      <c r="D67" s="43"/>
      <c r="E67" s="155"/>
    </row>
    <row r="68" spans="1:5">
      <c r="A68" s="15">
        <v>2.4</v>
      </c>
      <c r="B68" s="48" t="s">
        <v>105</v>
      </c>
      <c r="C68" s="291"/>
      <c r="D68" s="43"/>
      <c r="E68" s="155"/>
    </row>
    <row r="69" spans="1:5">
      <c r="A69" s="15">
        <v>2.5</v>
      </c>
      <c r="B69" s="48" t="s">
        <v>101</v>
      </c>
      <c r="C69" s="291"/>
      <c r="D69" s="43"/>
      <c r="E69" s="155"/>
    </row>
    <row r="70" spans="1:5">
      <c r="A70" s="15">
        <v>2.6</v>
      </c>
      <c r="B70" s="48" t="s">
        <v>102</v>
      </c>
      <c r="C70" s="291"/>
      <c r="D70" s="43"/>
      <c r="E70" s="155"/>
    </row>
    <row r="71" spans="1:5" s="2" customFormat="1">
      <c r="A71" s="13">
        <v>3</v>
      </c>
      <c r="B71" s="287" t="s">
        <v>450</v>
      </c>
      <c r="C71" s="290"/>
      <c r="D71" s="288"/>
      <c r="E71" s="107"/>
    </row>
    <row r="72" spans="1:5" s="2" customFormat="1">
      <c r="A72" s="13">
        <v>4</v>
      </c>
      <c r="B72" s="13" t="s">
        <v>252</v>
      </c>
      <c r="C72" s="290">
        <f>SUM(C73:C74)</f>
        <v>0</v>
      </c>
      <c r="D72" s="87">
        <f>SUM(D73:D74)</f>
        <v>0</v>
      </c>
      <c r="E72" s="107"/>
    </row>
    <row r="73" spans="1:5" s="2" customFormat="1">
      <c r="A73" s="15">
        <v>4.0999999999999996</v>
      </c>
      <c r="B73" s="15" t="s">
        <v>253</v>
      </c>
      <c r="C73" s="8"/>
      <c r="D73" s="8"/>
      <c r="E73" s="107"/>
    </row>
    <row r="74" spans="1:5" s="2" customFormat="1">
      <c r="A74" s="15">
        <v>4.2</v>
      </c>
      <c r="B74" s="15" t="s">
        <v>254</v>
      </c>
      <c r="C74" s="8"/>
      <c r="D74" s="8"/>
      <c r="E74" s="107"/>
    </row>
    <row r="75" spans="1:5" s="2" customFormat="1">
      <c r="A75" s="13">
        <v>5</v>
      </c>
      <c r="B75" s="285" t="s">
        <v>279</v>
      </c>
      <c r="C75" s="8"/>
      <c r="D75" s="87"/>
      <c r="E75" s="107"/>
    </row>
    <row r="76" spans="1:5" s="2" customFormat="1">
      <c r="A76" s="387"/>
      <c r="B76" s="387"/>
      <c r="C76" s="12"/>
      <c r="D76" s="12"/>
      <c r="E76" s="107"/>
    </row>
    <row r="77" spans="1:5" s="2" customFormat="1">
      <c r="A77" s="518" t="s">
        <v>500</v>
      </c>
      <c r="B77" s="518"/>
      <c r="C77" s="518"/>
      <c r="D77" s="518"/>
      <c r="E77" s="107"/>
    </row>
    <row r="78" spans="1:5" s="2" customFormat="1">
      <c r="A78" s="387"/>
      <c r="B78" s="387"/>
      <c r="C78" s="12"/>
      <c r="D78" s="12"/>
      <c r="E78" s="107"/>
    </row>
    <row r="79" spans="1:5" s="23" customFormat="1" ht="12.75"/>
    <row r="80" spans="1:5" s="2" customFormat="1">
      <c r="A80" s="71" t="s">
        <v>107</v>
      </c>
      <c r="E80" s="5"/>
    </row>
    <row r="81" spans="1:9" s="2" customFormat="1">
      <c r="E81"/>
      <c r="F81"/>
      <c r="G81"/>
      <c r="H81"/>
      <c r="I81"/>
    </row>
    <row r="82" spans="1:9" s="2" customFormat="1">
      <c r="D82" s="12"/>
      <c r="E82"/>
      <c r="F82"/>
      <c r="G82"/>
      <c r="H82"/>
      <c r="I82"/>
    </row>
    <row r="83" spans="1:9" s="2" customFormat="1">
      <c r="A83"/>
      <c r="B83" s="44" t="s">
        <v>501</v>
      </c>
      <c r="D83" s="12"/>
      <c r="E83"/>
      <c r="F83"/>
      <c r="G83"/>
      <c r="H83"/>
      <c r="I83"/>
    </row>
    <row r="84" spans="1:9" s="2" customFormat="1">
      <c r="A84"/>
      <c r="B84" s="526" t="s">
        <v>502</v>
      </c>
      <c r="C84" s="526"/>
      <c r="D84" s="526"/>
      <c r="E84"/>
      <c r="F84"/>
      <c r="G84"/>
      <c r="H84"/>
      <c r="I84"/>
    </row>
    <row r="85" spans="1:9" customFormat="1" ht="12.75">
      <c r="B85" s="67" t="s">
        <v>503</v>
      </c>
    </row>
    <row r="86" spans="1:9" s="2" customFormat="1">
      <c r="A86" s="11"/>
      <c r="B86" s="526" t="s">
        <v>504</v>
      </c>
      <c r="C86" s="526"/>
      <c r="D86" s="526"/>
    </row>
    <row r="87" spans="1:9" s="23" customFormat="1" ht="12.75"/>
    <row r="88" spans="1:9" s="23" customFormat="1" ht="12.75"/>
  </sheetData>
  <mergeCells count="5">
    <mergeCell ref="C1:D1"/>
    <mergeCell ref="C2:D2"/>
    <mergeCell ref="A77:D77"/>
    <mergeCell ref="B84:D84"/>
    <mergeCell ref="B86:D86"/>
  </mergeCells>
  <printOptions gridLines="1"/>
  <pageMargins left="1" right="1" top="1" bottom="1" header="0.5" footer="0.5"/>
  <pageSetup paperSize="9" scale="69" fitToHeight="2" orientation="portrait" r:id="rId1"/>
  <headerFooter alignWithMargins="0"/>
  <rowBreaks count="1" manualBreakCount="1">
    <brk id="57" max="3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view="pageBreakPreview" zoomScale="80" zoomScaleSheetLayoutView="80" workbookViewId="0">
      <selection activeCell="C2" sqref="C2:D2"/>
    </sheetView>
  </sheetViews>
  <sheetFormatPr defaultRowHeight="15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6" t="s">
        <v>334</v>
      </c>
      <c r="B1" s="79"/>
      <c r="C1" s="515" t="s">
        <v>109</v>
      </c>
      <c r="D1" s="515"/>
      <c r="E1" s="93"/>
    </row>
    <row r="2" spans="1:5" s="6" customFormat="1">
      <c r="A2" s="76" t="s">
        <v>328</v>
      </c>
      <c r="B2" s="79"/>
      <c r="C2" s="513" t="s">
        <v>837</v>
      </c>
      <c r="D2" s="513"/>
      <c r="E2" s="93"/>
    </row>
    <row r="3" spans="1:5" s="6" customFormat="1">
      <c r="A3" s="78" t="s">
        <v>140</v>
      </c>
      <c r="B3" s="76"/>
      <c r="C3" s="167"/>
      <c r="D3" s="167"/>
      <c r="E3" s="93"/>
    </row>
    <row r="4" spans="1:5" s="6" customFormat="1">
      <c r="A4" s="78"/>
      <c r="B4" s="78"/>
      <c r="C4" s="167"/>
      <c r="D4" s="167"/>
      <c r="E4" s="93"/>
    </row>
    <row r="5" spans="1:5">
      <c r="A5" s="79" t="str">
        <f>'ფორმა N2'!A4</f>
        <v>ანგარიშვალდებული პირის დასახელება:</v>
      </c>
      <c r="B5" s="79"/>
      <c r="C5" s="78"/>
      <c r="D5" s="78"/>
      <c r="E5" s="94"/>
    </row>
    <row r="6" spans="1:5">
      <c r="A6" s="82" t="str">
        <f>'ფორმა N1'!D4</f>
        <v>საქართველოს კონსერვატიული პარტია</v>
      </c>
      <c r="B6" s="82"/>
      <c r="C6" s="83"/>
      <c r="D6" s="83"/>
      <c r="E6" s="94"/>
    </row>
    <row r="7" spans="1:5">
      <c r="A7" s="79"/>
      <c r="B7" s="79"/>
      <c r="C7" s="78"/>
      <c r="D7" s="78"/>
      <c r="E7" s="94"/>
    </row>
    <row r="8" spans="1:5" s="6" customFormat="1">
      <c r="A8" s="166"/>
      <c r="B8" s="166"/>
      <c r="C8" s="80"/>
      <c r="D8" s="80"/>
      <c r="E8" s="93"/>
    </row>
    <row r="9" spans="1:5" s="6" customFormat="1" ht="30">
      <c r="A9" s="91" t="s">
        <v>64</v>
      </c>
      <c r="B9" s="91" t="s">
        <v>333</v>
      </c>
      <c r="C9" s="81" t="s">
        <v>10</v>
      </c>
      <c r="D9" s="81" t="s">
        <v>9</v>
      </c>
      <c r="E9" s="93"/>
    </row>
    <row r="10" spans="1:5" s="9" customFormat="1" ht="18">
      <c r="A10" s="100" t="s">
        <v>329</v>
      </c>
      <c r="B10" s="100"/>
      <c r="C10" s="4"/>
      <c r="D10" s="4"/>
      <c r="E10" s="95"/>
    </row>
    <row r="11" spans="1:5" s="10" customFormat="1">
      <c r="A11" s="100" t="s">
        <v>330</v>
      </c>
      <c r="B11" s="100"/>
      <c r="C11" s="4"/>
      <c r="D11" s="4"/>
      <c r="E11" s="96"/>
    </row>
    <row r="12" spans="1:5" s="10" customFormat="1">
      <c r="A12" s="89" t="s">
        <v>278</v>
      </c>
      <c r="B12" s="89"/>
      <c r="C12" s="4"/>
      <c r="D12" s="4"/>
      <c r="E12" s="96"/>
    </row>
    <row r="13" spans="1:5" s="10" customFormat="1">
      <c r="A13" s="89" t="s">
        <v>278</v>
      </c>
      <c r="B13" s="89"/>
      <c r="C13" s="4"/>
      <c r="D13" s="4"/>
      <c r="E13" s="96"/>
    </row>
    <row r="14" spans="1:5" s="10" customFormat="1">
      <c r="A14" s="89" t="s">
        <v>278</v>
      </c>
      <c r="B14" s="89"/>
      <c r="C14" s="4"/>
      <c r="D14" s="4"/>
      <c r="E14" s="96"/>
    </row>
    <row r="15" spans="1:5" s="10" customFormat="1">
      <c r="A15" s="89" t="s">
        <v>278</v>
      </c>
      <c r="B15" s="89"/>
      <c r="C15" s="4"/>
      <c r="D15" s="4"/>
      <c r="E15" s="96"/>
    </row>
    <row r="16" spans="1:5" s="10" customFormat="1">
      <c r="A16" s="89" t="s">
        <v>278</v>
      </c>
      <c r="B16" s="89"/>
      <c r="C16" s="4"/>
      <c r="D16" s="4"/>
      <c r="E16" s="96"/>
    </row>
    <row r="17" spans="1:5" s="10" customFormat="1" ht="17.25" customHeight="1">
      <c r="A17" s="100" t="s">
        <v>331</v>
      </c>
      <c r="B17" s="89"/>
      <c r="C17" s="4"/>
      <c r="D17" s="4"/>
      <c r="E17" s="96"/>
    </row>
    <row r="18" spans="1:5" s="10" customFormat="1" ht="18" customHeight="1">
      <c r="A18" s="100" t="s">
        <v>332</v>
      </c>
      <c r="B18" s="89"/>
      <c r="C18" s="4"/>
      <c r="D18" s="4"/>
      <c r="E18" s="96"/>
    </row>
    <row r="19" spans="1:5" s="10" customFormat="1">
      <c r="A19" s="89" t="s">
        <v>278</v>
      </c>
      <c r="B19" s="89"/>
      <c r="C19" s="4"/>
      <c r="D19" s="4"/>
      <c r="E19" s="96"/>
    </row>
    <row r="20" spans="1:5" s="10" customFormat="1">
      <c r="A20" s="89" t="s">
        <v>278</v>
      </c>
      <c r="B20" s="89"/>
      <c r="C20" s="4"/>
      <c r="D20" s="4"/>
      <c r="E20" s="96"/>
    </row>
    <row r="21" spans="1:5" s="10" customFormat="1">
      <c r="A21" s="89" t="s">
        <v>278</v>
      </c>
      <c r="B21" s="89"/>
      <c r="C21" s="4"/>
      <c r="D21" s="4"/>
      <c r="E21" s="96"/>
    </row>
    <row r="22" spans="1:5" s="10" customFormat="1">
      <c r="A22" s="89" t="s">
        <v>278</v>
      </c>
      <c r="B22" s="89"/>
      <c r="C22" s="4"/>
      <c r="D22" s="4"/>
      <c r="E22" s="96"/>
    </row>
    <row r="23" spans="1:5" s="10" customFormat="1">
      <c r="A23" s="89" t="s">
        <v>278</v>
      </c>
      <c r="B23" s="89"/>
      <c r="C23" s="4"/>
      <c r="D23" s="4"/>
      <c r="E23" s="96"/>
    </row>
    <row r="24" spans="1:5" s="3" customFormat="1">
      <c r="A24" s="90"/>
      <c r="B24" s="90"/>
      <c r="C24" s="4"/>
      <c r="D24" s="4"/>
      <c r="E24" s="97"/>
    </row>
    <row r="25" spans="1:5">
      <c r="A25" s="101"/>
      <c r="B25" s="101" t="s">
        <v>335</v>
      </c>
      <c r="C25" s="88">
        <f>SUM(C10:C24)</f>
        <v>0</v>
      </c>
      <c r="D25" s="88">
        <f>SUM(D10:D24)</f>
        <v>0</v>
      </c>
      <c r="E25" s="98"/>
    </row>
    <row r="26" spans="1:5">
      <c r="A26" s="44"/>
      <c r="B26" s="44"/>
    </row>
    <row r="27" spans="1:5">
      <c r="A27" s="2" t="s">
        <v>434</v>
      </c>
      <c r="E27" s="5"/>
    </row>
    <row r="28" spans="1:5">
      <c r="A28" s="2" t="s">
        <v>418</v>
      </c>
    </row>
    <row r="29" spans="1:5">
      <c r="A29" s="222" t="s">
        <v>419</v>
      </c>
    </row>
    <row r="30" spans="1:5">
      <c r="A30" s="222"/>
    </row>
    <row r="31" spans="1:5">
      <c r="A31" s="222" t="s">
        <v>352</v>
      </c>
    </row>
    <row r="32" spans="1:5" s="23" customFormat="1" ht="12.75"/>
    <row r="33" spans="1:9">
      <c r="A33" s="71" t="s">
        <v>107</v>
      </c>
      <c r="E33" s="5"/>
    </row>
    <row r="34" spans="1:9">
      <c r="E34"/>
      <c r="F34"/>
      <c r="G34"/>
      <c r="H34"/>
      <c r="I34"/>
    </row>
    <row r="35" spans="1:9">
      <c r="D35" s="12"/>
      <c r="E35"/>
      <c r="F35"/>
      <c r="G35"/>
      <c r="H35"/>
      <c r="I35"/>
    </row>
    <row r="36" spans="1:9">
      <c r="A36" s="71"/>
      <c r="B36" s="71" t="s">
        <v>271</v>
      </c>
      <c r="D36" s="12"/>
      <c r="E36"/>
      <c r="F36"/>
      <c r="G36"/>
      <c r="H36"/>
      <c r="I36"/>
    </row>
    <row r="37" spans="1:9">
      <c r="B37" s="2" t="s">
        <v>270</v>
      </c>
      <c r="D37" s="12"/>
      <c r="E37"/>
      <c r="F37"/>
      <c r="G37"/>
      <c r="H37"/>
      <c r="I37"/>
    </row>
    <row r="38" spans="1:9" customFormat="1" ht="12.75">
      <c r="A38" s="67"/>
      <c r="B38" s="67" t="s">
        <v>139</v>
      </c>
    </row>
    <row r="39" spans="1:9" s="23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3" fitToHeight="0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37"/>
  <sheetViews>
    <sheetView view="pageBreakPreview" zoomScale="80" zoomScaleSheetLayoutView="80" workbookViewId="0">
      <selection activeCell="I2" sqref="I2:J2"/>
    </sheetView>
  </sheetViews>
  <sheetFormatPr defaultRowHeight="12.75"/>
  <cols>
    <col min="1" max="1" width="5.42578125" style="191" customWidth="1"/>
    <col min="2" max="2" width="20.85546875" style="191" customWidth="1"/>
    <col min="3" max="3" width="26" style="191" customWidth="1"/>
    <col min="4" max="4" width="17" style="191" customWidth="1"/>
    <col min="5" max="5" width="18.140625" style="191" customWidth="1"/>
    <col min="6" max="6" width="14.7109375" style="191" customWidth="1"/>
    <col min="7" max="7" width="15.5703125" style="191" customWidth="1"/>
    <col min="8" max="8" width="14.7109375" style="191" customWidth="1"/>
    <col min="9" max="9" width="29.7109375" style="191" customWidth="1"/>
    <col min="10" max="10" width="0" style="191" hidden="1" customWidth="1"/>
    <col min="11" max="16384" width="9.140625" style="191"/>
  </cols>
  <sheetData>
    <row r="1" spans="1:10" ht="15">
      <c r="A1" s="76" t="s">
        <v>475</v>
      </c>
      <c r="B1" s="76"/>
      <c r="C1" s="79"/>
      <c r="D1" s="79"/>
      <c r="E1" s="79"/>
      <c r="F1" s="79"/>
      <c r="G1" s="296"/>
      <c r="H1" s="296"/>
      <c r="I1" s="515" t="s">
        <v>109</v>
      </c>
      <c r="J1" s="515"/>
    </row>
    <row r="2" spans="1:10" ht="15">
      <c r="A2" s="78" t="s">
        <v>140</v>
      </c>
      <c r="B2" s="76"/>
      <c r="C2" s="79"/>
      <c r="D2" s="79"/>
      <c r="E2" s="79"/>
      <c r="F2" s="79"/>
      <c r="G2" s="296"/>
      <c r="H2" s="296"/>
      <c r="I2" s="513" t="s">
        <v>837</v>
      </c>
      <c r="J2" s="513"/>
    </row>
    <row r="3" spans="1:10" ht="15">
      <c r="A3" s="78"/>
      <c r="B3" s="78"/>
      <c r="C3" s="76"/>
      <c r="D3" s="76"/>
      <c r="E3" s="76"/>
      <c r="F3" s="76"/>
      <c r="G3" s="296"/>
      <c r="H3" s="296"/>
      <c r="I3" s="296"/>
    </row>
    <row r="4" spans="1:10" ht="15">
      <c r="A4" s="79" t="s">
        <v>274</v>
      </c>
      <c r="B4" s="79"/>
      <c r="C4" s="79"/>
      <c r="D4" s="79"/>
      <c r="E4" s="79"/>
      <c r="F4" s="79"/>
      <c r="G4" s="78"/>
      <c r="H4" s="78"/>
      <c r="I4" s="78"/>
    </row>
    <row r="5" spans="1:10" ht="15">
      <c r="A5" s="82" t="str">
        <f>'ფორმა N1'!D4</f>
        <v>საქართველოს კონსერვატიული პარტია</v>
      </c>
      <c r="B5" s="82"/>
      <c r="C5" s="82"/>
      <c r="D5" s="82"/>
      <c r="E5" s="82"/>
      <c r="F5" s="82"/>
      <c r="G5" s="83"/>
      <c r="H5" s="83"/>
      <c r="I5" s="83"/>
    </row>
    <row r="6" spans="1:10" ht="15">
      <c r="A6" s="79"/>
      <c r="B6" s="79"/>
      <c r="C6" s="79"/>
      <c r="D6" s="79"/>
      <c r="E6" s="79"/>
      <c r="F6" s="79"/>
      <c r="G6" s="78"/>
      <c r="H6" s="78"/>
      <c r="I6" s="78"/>
    </row>
    <row r="7" spans="1:10" ht="15">
      <c r="A7" s="295"/>
      <c r="B7" s="295"/>
      <c r="C7" s="295"/>
      <c r="D7" s="295"/>
      <c r="E7" s="295"/>
      <c r="F7" s="295"/>
      <c r="G7" s="80"/>
      <c r="H7" s="80"/>
      <c r="I7" s="80"/>
    </row>
    <row r="8" spans="1:10" ht="45">
      <c r="A8" s="92" t="s">
        <v>64</v>
      </c>
      <c r="B8" s="92" t="s">
        <v>340</v>
      </c>
      <c r="C8" s="92" t="s">
        <v>341</v>
      </c>
      <c r="D8" s="92" t="s">
        <v>227</v>
      </c>
      <c r="E8" s="92" t="s">
        <v>345</v>
      </c>
      <c r="F8" s="92" t="s">
        <v>349</v>
      </c>
      <c r="G8" s="81" t="s">
        <v>10</v>
      </c>
      <c r="H8" s="81" t="s">
        <v>9</v>
      </c>
      <c r="I8" s="81" t="s">
        <v>396</v>
      </c>
      <c r="J8" s="237" t="s">
        <v>348</v>
      </c>
    </row>
    <row r="9" spans="1:10" ht="15">
      <c r="A9" s="100">
        <v>1</v>
      </c>
      <c r="B9" s="100"/>
      <c r="C9" s="100"/>
      <c r="D9" s="100"/>
      <c r="E9" s="100"/>
      <c r="F9" s="100"/>
      <c r="G9" s="4"/>
      <c r="H9" s="4"/>
      <c r="I9" s="4"/>
      <c r="J9" s="237" t="s">
        <v>0</v>
      </c>
    </row>
    <row r="10" spans="1:10" ht="15">
      <c r="A10" s="100">
        <v>2</v>
      </c>
      <c r="B10" s="100"/>
      <c r="C10" s="100"/>
      <c r="D10" s="100"/>
      <c r="E10" s="100"/>
      <c r="F10" s="100"/>
      <c r="G10" s="4"/>
      <c r="H10" s="4"/>
      <c r="I10" s="4"/>
    </row>
    <row r="11" spans="1:10" ht="15">
      <c r="A11" s="100">
        <v>3</v>
      </c>
      <c r="B11" s="89"/>
      <c r="C11" s="89"/>
      <c r="D11" s="89"/>
      <c r="E11" s="89"/>
      <c r="F11" s="100"/>
      <c r="G11" s="4"/>
      <c r="H11" s="4"/>
      <c r="I11" s="4"/>
    </row>
    <row r="12" spans="1:10" ht="15">
      <c r="A12" s="100">
        <v>4</v>
      </c>
      <c r="B12" s="89"/>
      <c r="C12" s="89"/>
      <c r="D12" s="89"/>
      <c r="E12" s="89"/>
      <c r="F12" s="100"/>
      <c r="G12" s="4"/>
      <c r="H12" s="4"/>
      <c r="I12" s="4"/>
    </row>
    <row r="13" spans="1:10" ht="15">
      <c r="A13" s="100">
        <v>5</v>
      </c>
      <c r="B13" s="89"/>
      <c r="C13" s="89"/>
      <c r="D13" s="89"/>
      <c r="E13" s="89"/>
      <c r="F13" s="100"/>
      <c r="G13" s="4"/>
      <c r="H13" s="4"/>
      <c r="I13" s="4"/>
    </row>
    <row r="14" spans="1:10" ht="15">
      <c r="A14" s="100">
        <v>6</v>
      </c>
      <c r="B14" s="89"/>
      <c r="C14" s="89"/>
      <c r="D14" s="89"/>
      <c r="E14" s="89"/>
      <c r="F14" s="100"/>
      <c r="G14" s="4"/>
      <c r="H14" s="4"/>
      <c r="I14" s="4"/>
    </row>
    <row r="15" spans="1:10" ht="15">
      <c r="A15" s="100">
        <v>7</v>
      </c>
      <c r="B15" s="89"/>
      <c r="C15" s="89"/>
      <c r="D15" s="89"/>
      <c r="E15" s="89"/>
      <c r="F15" s="100"/>
      <c r="G15" s="4"/>
      <c r="H15" s="4"/>
      <c r="I15" s="4"/>
    </row>
    <row r="16" spans="1:10" ht="15">
      <c r="A16" s="100">
        <v>8</v>
      </c>
      <c r="B16" s="89"/>
      <c r="C16" s="89"/>
      <c r="D16" s="89"/>
      <c r="E16" s="89"/>
      <c r="F16" s="100"/>
      <c r="G16" s="4"/>
      <c r="H16" s="4"/>
      <c r="I16" s="4"/>
    </row>
    <row r="17" spans="1:9" ht="15">
      <c r="A17" s="100">
        <v>9</v>
      </c>
      <c r="B17" s="89"/>
      <c r="C17" s="89"/>
      <c r="D17" s="89"/>
      <c r="E17" s="89"/>
      <c r="F17" s="100"/>
      <c r="G17" s="4"/>
      <c r="H17" s="4"/>
      <c r="I17" s="4"/>
    </row>
    <row r="18" spans="1:9" ht="15">
      <c r="A18" s="100">
        <v>10</v>
      </c>
      <c r="B18" s="89"/>
      <c r="C18" s="89"/>
      <c r="D18" s="89"/>
      <c r="E18" s="89"/>
      <c r="F18" s="100"/>
      <c r="G18" s="4"/>
      <c r="H18" s="4"/>
      <c r="I18" s="4"/>
    </row>
    <row r="19" spans="1:9" ht="15">
      <c r="A19" s="100">
        <v>11</v>
      </c>
      <c r="B19" s="89"/>
      <c r="C19" s="89"/>
      <c r="D19" s="89"/>
      <c r="E19" s="89"/>
      <c r="F19" s="100"/>
      <c r="G19" s="4"/>
      <c r="H19" s="4"/>
      <c r="I19" s="4"/>
    </row>
    <row r="20" spans="1:9" ht="15">
      <c r="A20" s="100">
        <v>12</v>
      </c>
      <c r="B20" s="89"/>
      <c r="C20" s="89"/>
      <c r="D20" s="89"/>
      <c r="E20" s="89"/>
      <c r="F20" s="100"/>
      <c r="G20" s="4"/>
      <c r="H20" s="4"/>
      <c r="I20" s="4"/>
    </row>
    <row r="21" spans="1:9" ht="15">
      <c r="A21" s="100">
        <v>13</v>
      </c>
      <c r="B21" s="89"/>
      <c r="C21" s="89"/>
      <c r="D21" s="89"/>
      <c r="E21" s="89"/>
      <c r="F21" s="100"/>
      <c r="G21" s="4"/>
      <c r="H21" s="4"/>
      <c r="I21" s="4"/>
    </row>
    <row r="22" spans="1:9" ht="15">
      <c r="A22" s="100">
        <v>14</v>
      </c>
      <c r="B22" s="89"/>
      <c r="C22" s="89"/>
      <c r="D22" s="89"/>
      <c r="E22" s="89"/>
      <c r="F22" s="100"/>
      <c r="G22" s="4"/>
      <c r="H22" s="4"/>
      <c r="I22" s="4"/>
    </row>
    <row r="23" spans="1:9" ht="15">
      <c r="A23" s="100">
        <v>15</v>
      </c>
      <c r="B23" s="89"/>
      <c r="C23" s="89"/>
      <c r="D23" s="89"/>
      <c r="E23" s="89"/>
      <c r="F23" s="100"/>
      <c r="G23" s="4"/>
      <c r="H23" s="4"/>
      <c r="I23" s="4"/>
    </row>
    <row r="24" spans="1:9" ht="15">
      <c r="A24" s="89" t="s">
        <v>276</v>
      </c>
      <c r="B24" s="89"/>
      <c r="C24" s="89"/>
      <c r="D24" s="89"/>
      <c r="E24" s="89"/>
      <c r="F24" s="100"/>
      <c r="G24" s="4"/>
      <c r="H24" s="4"/>
      <c r="I24" s="4"/>
    </row>
    <row r="25" spans="1:9" ht="15">
      <c r="A25" s="89"/>
      <c r="B25" s="101"/>
      <c r="C25" s="101"/>
      <c r="D25" s="101"/>
      <c r="E25" s="101"/>
      <c r="F25" s="89" t="s">
        <v>455</v>
      </c>
      <c r="G25" s="88">
        <f>SUM(G9:G24)</f>
        <v>0</v>
      </c>
      <c r="H25" s="88">
        <f>SUM(H9:H24)</f>
        <v>0</v>
      </c>
      <c r="I25" s="88">
        <f>SUM(I9:I24)</f>
        <v>0</v>
      </c>
    </row>
    <row r="26" spans="1:9" ht="15">
      <c r="A26" s="235"/>
      <c r="B26" s="235"/>
      <c r="C26" s="235"/>
      <c r="D26" s="235"/>
      <c r="E26" s="235"/>
      <c r="F26" s="235"/>
      <c r="G26" s="235"/>
      <c r="H26" s="190"/>
      <c r="I26" s="190"/>
    </row>
    <row r="27" spans="1:9" ht="15">
      <c r="A27" s="236" t="s">
        <v>476</v>
      </c>
      <c r="B27" s="236"/>
      <c r="C27" s="235"/>
      <c r="D27" s="235"/>
      <c r="E27" s="235"/>
      <c r="F27" s="235"/>
      <c r="G27" s="235"/>
      <c r="H27" s="190"/>
      <c r="I27" s="190"/>
    </row>
    <row r="28" spans="1:9" ht="15">
      <c r="A28" s="236"/>
      <c r="B28" s="236"/>
      <c r="C28" s="235"/>
      <c r="D28" s="235"/>
      <c r="E28" s="235"/>
      <c r="F28" s="235"/>
      <c r="G28" s="235"/>
      <c r="H28" s="190"/>
      <c r="I28" s="190"/>
    </row>
    <row r="29" spans="1:9" ht="15">
      <c r="A29" s="236"/>
      <c r="B29" s="236"/>
      <c r="C29" s="190"/>
      <c r="D29" s="190"/>
      <c r="E29" s="190"/>
      <c r="F29" s="190"/>
      <c r="G29" s="190"/>
      <c r="H29" s="190"/>
      <c r="I29" s="190"/>
    </row>
    <row r="30" spans="1:9" ht="15">
      <c r="A30" s="236"/>
      <c r="B30" s="236"/>
      <c r="C30" s="190"/>
      <c r="D30" s="190"/>
      <c r="E30" s="190"/>
      <c r="F30" s="190"/>
      <c r="G30" s="190"/>
      <c r="H30" s="190"/>
      <c r="I30" s="190"/>
    </row>
    <row r="31" spans="1:9">
      <c r="A31" s="232"/>
      <c r="B31" s="232"/>
      <c r="C31" s="232"/>
      <c r="D31" s="232"/>
      <c r="E31" s="232"/>
      <c r="F31" s="232"/>
      <c r="G31" s="232"/>
      <c r="H31" s="232"/>
      <c r="I31" s="232"/>
    </row>
    <row r="32" spans="1:9" ht="15">
      <c r="A32" s="196" t="s">
        <v>107</v>
      </c>
      <c r="B32" s="196"/>
      <c r="C32" s="190"/>
      <c r="D32" s="190"/>
      <c r="E32" s="190"/>
      <c r="F32" s="190"/>
      <c r="G32" s="190"/>
      <c r="H32" s="190"/>
      <c r="I32" s="190"/>
    </row>
    <row r="33" spans="1:9" ht="15">
      <c r="A33" s="190"/>
      <c r="B33" s="190"/>
      <c r="C33" s="190"/>
      <c r="D33" s="190"/>
      <c r="E33" s="190"/>
      <c r="F33" s="190"/>
      <c r="G33" s="190"/>
      <c r="H33" s="190"/>
      <c r="I33" s="190"/>
    </row>
    <row r="34" spans="1:9" ht="15">
      <c r="A34" s="190"/>
      <c r="B34" s="190"/>
      <c r="C34" s="190"/>
      <c r="D34" s="190"/>
      <c r="E34" s="194"/>
      <c r="F34" s="194"/>
      <c r="G34" s="194"/>
      <c r="H34" s="190"/>
      <c r="I34" s="190"/>
    </row>
    <row r="35" spans="1:9" ht="15">
      <c r="A35" s="196"/>
      <c r="B35" s="196"/>
      <c r="C35" s="196" t="s">
        <v>395</v>
      </c>
      <c r="D35" s="196"/>
      <c r="E35" s="196"/>
      <c r="F35" s="196"/>
      <c r="G35" s="196"/>
      <c r="H35" s="190"/>
      <c r="I35" s="190"/>
    </row>
    <row r="36" spans="1:9" ht="15">
      <c r="A36" s="190"/>
      <c r="B36" s="190"/>
      <c r="C36" s="190" t="s">
        <v>394</v>
      </c>
      <c r="D36" s="190"/>
      <c r="E36" s="190"/>
      <c r="F36" s="190"/>
      <c r="G36" s="190"/>
      <c r="H36" s="190"/>
      <c r="I36" s="190"/>
    </row>
    <row r="37" spans="1:9">
      <c r="A37" s="198"/>
      <c r="B37" s="198"/>
      <c r="C37" s="198" t="s">
        <v>139</v>
      </c>
      <c r="D37" s="198"/>
      <c r="E37" s="198"/>
      <c r="F37" s="198"/>
      <c r="G37" s="198"/>
    </row>
  </sheetData>
  <mergeCells count="2">
    <mergeCell ref="I1:J1"/>
    <mergeCell ref="I2:J2"/>
  </mergeCells>
  <printOptions gridLines="1"/>
  <pageMargins left="0.25" right="0.25" top="0.75" bottom="0.75" header="0.3" footer="0.3"/>
  <pageSetup scale="84" fitToHeight="0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6"/>
  <sheetViews>
    <sheetView view="pageBreakPreview" zoomScale="80" zoomScaleSheetLayoutView="80" workbookViewId="0">
      <selection activeCell="G2" sqref="G2:H2"/>
    </sheetView>
  </sheetViews>
  <sheetFormatPr defaultRowHeight="12.75"/>
  <cols>
    <col min="1" max="1" width="5.42578125" style="191" customWidth="1"/>
    <col min="2" max="2" width="13.140625" style="191" customWidth="1"/>
    <col min="3" max="3" width="15.140625" style="191" customWidth="1"/>
    <col min="4" max="4" width="18" style="191" customWidth="1"/>
    <col min="5" max="5" width="20.5703125" style="191" customWidth="1"/>
    <col min="6" max="6" width="21.28515625" style="191" customWidth="1"/>
    <col min="7" max="7" width="15.140625" style="191" customWidth="1"/>
    <col min="8" max="8" width="15.5703125" style="191" customWidth="1"/>
    <col min="9" max="9" width="13.42578125" style="191" customWidth="1"/>
    <col min="10" max="10" width="0" style="191" hidden="1" customWidth="1"/>
    <col min="11" max="16384" width="9.140625" style="191"/>
  </cols>
  <sheetData>
    <row r="1" spans="1:10" ht="15">
      <c r="A1" s="76" t="s">
        <v>479</v>
      </c>
      <c r="B1" s="76"/>
      <c r="C1" s="79"/>
      <c r="D1" s="79"/>
      <c r="E1" s="79"/>
      <c r="F1" s="79"/>
      <c r="G1" s="515" t="s">
        <v>109</v>
      </c>
      <c r="H1" s="515"/>
    </row>
    <row r="2" spans="1:10" ht="15">
      <c r="A2" s="78" t="s">
        <v>140</v>
      </c>
      <c r="B2" s="76"/>
      <c r="C2" s="79"/>
      <c r="D2" s="79"/>
      <c r="E2" s="79"/>
      <c r="F2" s="79"/>
      <c r="G2" s="513" t="s">
        <v>837</v>
      </c>
      <c r="H2" s="513"/>
    </row>
    <row r="3" spans="1:10" ht="15">
      <c r="A3" s="78"/>
      <c r="B3" s="78"/>
      <c r="C3" s="78"/>
      <c r="D3" s="78"/>
      <c r="E3" s="78"/>
      <c r="F3" s="78"/>
      <c r="G3" s="296"/>
      <c r="H3" s="296"/>
    </row>
    <row r="4" spans="1:10" ht="15">
      <c r="A4" s="79" t="s">
        <v>274</v>
      </c>
      <c r="B4" s="79"/>
      <c r="C4" s="79"/>
      <c r="D4" s="79"/>
      <c r="E4" s="79"/>
      <c r="F4" s="79"/>
      <c r="G4" s="78"/>
      <c r="H4" s="78"/>
    </row>
    <row r="5" spans="1:10" ht="15">
      <c r="A5" s="82" t="str">
        <f>'ფორმა N1'!D4</f>
        <v>საქართველოს კონსერვატიული პარტია</v>
      </c>
      <c r="B5" s="82"/>
      <c r="C5" s="82"/>
      <c r="D5" s="82"/>
      <c r="E5" s="82"/>
      <c r="F5" s="82"/>
      <c r="G5" s="83"/>
      <c r="H5" s="83"/>
    </row>
    <row r="6" spans="1:10" ht="15">
      <c r="A6" s="79"/>
      <c r="B6" s="79"/>
      <c r="C6" s="79"/>
      <c r="D6" s="79"/>
      <c r="E6" s="79"/>
      <c r="F6" s="79"/>
      <c r="G6" s="78"/>
      <c r="H6" s="78"/>
    </row>
    <row r="7" spans="1:10" ht="15">
      <c r="A7" s="295"/>
      <c r="B7" s="295"/>
      <c r="C7" s="295"/>
      <c r="D7" s="295"/>
      <c r="E7" s="295"/>
      <c r="F7" s="295"/>
      <c r="G7" s="80"/>
      <c r="H7" s="80"/>
    </row>
    <row r="8" spans="1:10" ht="30">
      <c r="A8" s="92" t="s">
        <v>64</v>
      </c>
      <c r="B8" s="92" t="s">
        <v>340</v>
      </c>
      <c r="C8" s="92" t="s">
        <v>341</v>
      </c>
      <c r="D8" s="92" t="s">
        <v>227</v>
      </c>
      <c r="E8" s="92" t="s">
        <v>349</v>
      </c>
      <c r="F8" s="92" t="s">
        <v>342</v>
      </c>
      <c r="G8" s="81" t="s">
        <v>10</v>
      </c>
      <c r="H8" s="81" t="s">
        <v>9</v>
      </c>
      <c r="J8" s="237" t="s">
        <v>348</v>
      </c>
    </row>
    <row r="9" spans="1:10" ht="15">
      <c r="A9" s="100"/>
      <c r="B9" s="100"/>
      <c r="C9" s="100"/>
      <c r="D9" s="100"/>
      <c r="E9" s="100"/>
      <c r="F9" s="100"/>
      <c r="G9" s="4"/>
      <c r="H9" s="4"/>
      <c r="J9" s="237" t="s">
        <v>0</v>
      </c>
    </row>
    <row r="10" spans="1:10" ht="15">
      <c r="A10" s="100"/>
      <c r="B10" s="100"/>
      <c r="C10" s="100"/>
      <c r="D10" s="100"/>
      <c r="E10" s="100"/>
      <c r="F10" s="100"/>
      <c r="G10" s="4"/>
      <c r="H10" s="4"/>
    </row>
    <row r="11" spans="1:10" ht="15">
      <c r="A11" s="89"/>
      <c r="B11" s="89"/>
      <c r="C11" s="89"/>
      <c r="D11" s="89"/>
      <c r="E11" s="89"/>
      <c r="F11" s="89"/>
      <c r="G11" s="4"/>
      <c r="H11" s="4"/>
    </row>
    <row r="12" spans="1:10" ht="15">
      <c r="A12" s="89"/>
      <c r="B12" s="89"/>
      <c r="C12" s="89"/>
      <c r="D12" s="89"/>
      <c r="E12" s="89"/>
      <c r="F12" s="89"/>
      <c r="G12" s="4"/>
      <c r="H12" s="4"/>
    </row>
    <row r="13" spans="1:10" ht="15">
      <c r="A13" s="89"/>
      <c r="B13" s="89"/>
      <c r="C13" s="89"/>
      <c r="D13" s="89"/>
      <c r="E13" s="89"/>
      <c r="F13" s="89"/>
      <c r="G13" s="4"/>
      <c r="H13" s="4"/>
    </row>
    <row r="14" spans="1:10" ht="15">
      <c r="A14" s="89"/>
      <c r="B14" s="89"/>
      <c r="C14" s="89"/>
      <c r="D14" s="89"/>
      <c r="E14" s="89"/>
      <c r="F14" s="89"/>
      <c r="G14" s="4"/>
      <c r="H14" s="4"/>
    </row>
    <row r="15" spans="1:10" ht="15">
      <c r="A15" s="89"/>
      <c r="B15" s="89"/>
      <c r="C15" s="89"/>
      <c r="D15" s="89"/>
      <c r="E15" s="89"/>
      <c r="F15" s="89"/>
      <c r="G15" s="4"/>
      <c r="H15" s="4"/>
    </row>
    <row r="16" spans="1:10" ht="15">
      <c r="A16" s="89"/>
      <c r="B16" s="89"/>
      <c r="C16" s="89"/>
      <c r="D16" s="89"/>
      <c r="E16" s="89"/>
      <c r="F16" s="89"/>
      <c r="G16" s="4"/>
      <c r="H16" s="4"/>
    </row>
    <row r="17" spans="1:8" ht="15">
      <c r="A17" s="89"/>
      <c r="B17" s="89"/>
      <c r="C17" s="89"/>
      <c r="D17" s="89"/>
      <c r="E17" s="89"/>
      <c r="F17" s="89"/>
      <c r="G17" s="4"/>
      <c r="H17" s="4"/>
    </row>
    <row r="18" spans="1:8" ht="15">
      <c r="A18" s="89"/>
      <c r="B18" s="89"/>
      <c r="C18" s="89"/>
      <c r="D18" s="89"/>
      <c r="E18" s="89"/>
      <c r="F18" s="89"/>
      <c r="G18" s="4"/>
      <c r="H18" s="4"/>
    </row>
    <row r="19" spans="1:8" ht="15">
      <c r="A19" s="89"/>
      <c r="B19" s="89"/>
      <c r="C19" s="89"/>
      <c r="D19" s="89"/>
      <c r="E19" s="89"/>
      <c r="F19" s="89"/>
      <c r="G19" s="4"/>
      <c r="H19" s="4"/>
    </row>
    <row r="20" spans="1:8" ht="15">
      <c r="A20" s="89"/>
      <c r="B20" s="89"/>
      <c r="C20" s="89"/>
      <c r="D20" s="89"/>
      <c r="E20" s="89"/>
      <c r="F20" s="89"/>
      <c r="G20" s="4"/>
      <c r="H20" s="4"/>
    </row>
    <row r="21" spans="1:8" ht="15">
      <c r="A21" s="89"/>
      <c r="B21" s="89"/>
      <c r="C21" s="89"/>
      <c r="D21" s="89"/>
      <c r="E21" s="89"/>
      <c r="F21" s="89"/>
      <c r="G21" s="4"/>
      <c r="H21" s="4"/>
    </row>
    <row r="22" spans="1:8" ht="15">
      <c r="A22" s="89"/>
      <c r="B22" s="89"/>
      <c r="C22" s="89"/>
      <c r="D22" s="89"/>
      <c r="E22" s="89"/>
      <c r="F22" s="89"/>
      <c r="G22" s="4"/>
      <c r="H22" s="4"/>
    </row>
    <row r="23" spans="1:8" ht="15">
      <c r="A23" s="89"/>
      <c r="B23" s="89"/>
      <c r="C23" s="89"/>
      <c r="D23" s="89"/>
      <c r="E23" s="89"/>
      <c r="F23" s="89"/>
      <c r="G23" s="4"/>
      <c r="H23" s="4"/>
    </row>
    <row r="24" spans="1:8" ht="15">
      <c r="A24" s="89"/>
      <c r="B24" s="89"/>
      <c r="C24" s="89"/>
      <c r="D24" s="89"/>
      <c r="E24" s="89"/>
      <c r="F24" s="89"/>
      <c r="G24" s="4"/>
      <c r="H24" s="4"/>
    </row>
    <row r="25" spans="1:8" ht="15">
      <c r="A25" s="89"/>
      <c r="B25" s="89"/>
      <c r="C25" s="89"/>
      <c r="D25" s="89"/>
      <c r="E25" s="89"/>
      <c r="F25" s="89"/>
      <c r="G25" s="4"/>
      <c r="H25" s="4"/>
    </row>
    <row r="26" spans="1:8" ht="15">
      <c r="A26" s="89"/>
      <c r="B26" s="89"/>
      <c r="C26" s="89"/>
      <c r="D26" s="89"/>
      <c r="E26" s="89"/>
      <c r="F26" s="89"/>
      <c r="G26" s="4"/>
      <c r="H26" s="4"/>
    </row>
    <row r="27" spans="1:8" ht="15">
      <c r="A27" s="89"/>
      <c r="B27" s="89"/>
      <c r="C27" s="89"/>
      <c r="D27" s="89"/>
      <c r="E27" s="89"/>
      <c r="F27" s="89"/>
      <c r="G27" s="4"/>
      <c r="H27" s="4"/>
    </row>
    <row r="28" spans="1:8" ht="15">
      <c r="A28" s="89"/>
      <c r="B28" s="89"/>
      <c r="C28" s="89"/>
      <c r="D28" s="89"/>
      <c r="E28" s="89"/>
      <c r="F28" s="89"/>
      <c r="G28" s="4"/>
      <c r="H28" s="4"/>
    </row>
    <row r="29" spans="1:8" ht="15">
      <c r="A29" s="89"/>
      <c r="B29" s="89"/>
      <c r="C29" s="89"/>
      <c r="D29" s="89"/>
      <c r="E29" s="89"/>
      <c r="F29" s="89"/>
      <c r="G29" s="4"/>
      <c r="H29" s="4"/>
    </row>
    <row r="30" spans="1:8" ht="15">
      <c r="A30" s="89"/>
      <c r="B30" s="89"/>
      <c r="C30" s="89"/>
      <c r="D30" s="89"/>
      <c r="E30" s="89"/>
      <c r="F30" s="89"/>
      <c r="G30" s="4"/>
      <c r="H30" s="4"/>
    </row>
    <row r="31" spans="1:8" ht="15">
      <c r="A31" s="89"/>
      <c r="B31" s="89"/>
      <c r="C31" s="89"/>
      <c r="D31" s="89"/>
      <c r="E31" s="89"/>
      <c r="F31" s="89"/>
      <c r="G31" s="4"/>
      <c r="H31" s="4"/>
    </row>
    <row r="32" spans="1:8" ht="15">
      <c r="A32" s="89"/>
      <c r="B32" s="89"/>
      <c r="C32" s="89"/>
      <c r="D32" s="89"/>
      <c r="E32" s="89"/>
      <c r="F32" s="89"/>
      <c r="G32" s="4"/>
      <c r="H32" s="4"/>
    </row>
    <row r="33" spans="1:9" ht="15">
      <c r="A33" s="89"/>
      <c r="B33" s="89"/>
      <c r="C33" s="89"/>
      <c r="D33" s="89"/>
      <c r="E33" s="89"/>
      <c r="F33" s="89"/>
      <c r="G33" s="4"/>
      <c r="H33" s="4"/>
    </row>
    <row r="34" spans="1:9" ht="15">
      <c r="A34" s="89"/>
      <c r="B34" s="101"/>
      <c r="C34" s="101"/>
      <c r="D34" s="101"/>
      <c r="E34" s="101"/>
      <c r="F34" s="101" t="s">
        <v>347</v>
      </c>
      <c r="G34" s="88">
        <f>SUM(G9:G33)</f>
        <v>0</v>
      </c>
      <c r="H34" s="88">
        <f>SUM(H9:H33)</f>
        <v>0</v>
      </c>
    </row>
    <row r="35" spans="1:9" ht="15">
      <c r="A35" s="235"/>
      <c r="B35" s="235"/>
      <c r="C35" s="235"/>
      <c r="D35" s="235"/>
      <c r="E35" s="235"/>
      <c r="F35" s="235"/>
      <c r="G35" s="235"/>
      <c r="H35" s="190"/>
      <c r="I35" s="190"/>
    </row>
    <row r="36" spans="1:9" ht="15">
      <c r="A36" s="236" t="s">
        <v>480</v>
      </c>
      <c r="B36" s="236"/>
      <c r="C36" s="235"/>
      <c r="D36" s="235"/>
      <c r="E36" s="235"/>
      <c r="F36" s="235"/>
      <c r="G36" s="235"/>
      <c r="H36" s="190"/>
      <c r="I36" s="190"/>
    </row>
    <row r="37" spans="1:9" ht="15">
      <c r="A37" s="236"/>
      <c r="B37" s="236"/>
      <c r="C37" s="235"/>
      <c r="D37" s="235"/>
      <c r="E37" s="235"/>
      <c r="F37" s="235"/>
      <c r="G37" s="235"/>
      <c r="H37" s="190"/>
      <c r="I37" s="190"/>
    </row>
    <row r="38" spans="1:9" ht="15">
      <c r="A38" s="236"/>
      <c r="B38" s="236"/>
      <c r="C38" s="190"/>
      <c r="D38" s="190"/>
      <c r="E38" s="190"/>
      <c r="F38" s="190"/>
      <c r="G38" s="190"/>
      <c r="H38" s="190"/>
      <c r="I38" s="190"/>
    </row>
    <row r="39" spans="1:9" ht="15">
      <c r="A39" s="236"/>
      <c r="B39" s="236"/>
      <c r="C39" s="190"/>
      <c r="D39" s="190"/>
      <c r="E39" s="190"/>
      <c r="F39" s="190"/>
      <c r="G39" s="190"/>
      <c r="H39" s="190"/>
      <c r="I39" s="190"/>
    </row>
    <row r="40" spans="1:9">
      <c r="A40" s="232"/>
      <c r="B40" s="232"/>
      <c r="C40" s="232"/>
      <c r="D40" s="232"/>
      <c r="E40" s="232"/>
      <c r="F40" s="232"/>
      <c r="G40" s="232"/>
      <c r="H40" s="232"/>
      <c r="I40" s="232"/>
    </row>
    <row r="41" spans="1:9" ht="15">
      <c r="A41" s="196" t="s">
        <v>107</v>
      </c>
      <c r="B41" s="196"/>
      <c r="C41" s="190"/>
      <c r="D41" s="190"/>
      <c r="E41" s="190"/>
      <c r="F41" s="190"/>
      <c r="G41" s="190"/>
      <c r="H41" s="190"/>
      <c r="I41" s="190"/>
    </row>
    <row r="42" spans="1:9" ht="15">
      <c r="A42" s="190"/>
      <c r="B42" s="190"/>
      <c r="C42" s="190"/>
      <c r="D42" s="190"/>
      <c r="E42" s="190"/>
      <c r="F42" s="190"/>
      <c r="G42" s="190"/>
      <c r="H42" s="190"/>
      <c r="I42" s="190"/>
    </row>
    <row r="43" spans="1:9" ht="15">
      <c r="A43" s="190"/>
      <c r="B43" s="190"/>
      <c r="C43" s="190"/>
      <c r="D43" s="190"/>
      <c r="E43" s="190"/>
      <c r="F43" s="190"/>
      <c r="G43" s="190"/>
      <c r="H43" s="190"/>
      <c r="I43" s="197"/>
    </row>
    <row r="44" spans="1:9" ht="15">
      <c r="A44" s="196"/>
      <c r="B44" s="196"/>
      <c r="C44" s="196" t="s">
        <v>433</v>
      </c>
      <c r="D44" s="196"/>
      <c r="E44" s="235"/>
      <c r="F44" s="196"/>
      <c r="G44" s="196"/>
      <c r="H44" s="190"/>
      <c r="I44" s="197"/>
    </row>
    <row r="45" spans="1:9" ht="15">
      <c r="A45" s="190"/>
      <c r="B45" s="190"/>
      <c r="C45" s="190" t="s">
        <v>270</v>
      </c>
      <c r="D45" s="190"/>
      <c r="E45" s="190"/>
      <c r="F45" s="190"/>
      <c r="G45" s="190"/>
      <c r="H45" s="190"/>
      <c r="I45" s="197"/>
    </row>
    <row r="46" spans="1:9">
      <c r="A46" s="198"/>
      <c r="B46" s="198"/>
      <c r="C46" s="198" t="s">
        <v>139</v>
      </c>
      <c r="D46" s="198"/>
      <c r="E46" s="198"/>
      <c r="F46" s="198"/>
      <c r="G46" s="198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46"/>
  <sheetViews>
    <sheetView view="pageBreakPreview" zoomScale="80" zoomScaleSheetLayoutView="80" workbookViewId="0">
      <selection activeCell="G2" sqref="G2:H2"/>
    </sheetView>
  </sheetViews>
  <sheetFormatPr defaultRowHeight="12.75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>
      <c r="A1" s="76" t="s">
        <v>477</v>
      </c>
      <c r="B1" s="79"/>
      <c r="C1" s="79"/>
      <c r="D1" s="79"/>
      <c r="E1" s="79"/>
      <c r="F1" s="79"/>
      <c r="G1" s="515" t="s">
        <v>109</v>
      </c>
      <c r="H1" s="515"/>
      <c r="I1" s="392"/>
    </row>
    <row r="2" spans="1:9" ht="15">
      <c r="A2" s="78" t="s">
        <v>140</v>
      </c>
      <c r="B2" s="79"/>
      <c r="C2" s="79"/>
      <c r="D2" s="79"/>
      <c r="E2" s="79"/>
      <c r="F2" s="79"/>
      <c r="G2" s="513" t="s">
        <v>837</v>
      </c>
      <c r="H2" s="513"/>
      <c r="I2" s="78"/>
    </row>
    <row r="3" spans="1:9" ht="15">
      <c r="A3" s="78"/>
      <c r="B3" s="78"/>
      <c r="C3" s="78"/>
      <c r="D3" s="78"/>
      <c r="E3" s="78"/>
      <c r="F3" s="78"/>
      <c r="G3" s="296"/>
      <c r="H3" s="296"/>
      <c r="I3" s="392"/>
    </row>
    <row r="4" spans="1:9" ht="15">
      <c r="A4" s="79" t="s">
        <v>274</v>
      </c>
      <c r="B4" s="79"/>
      <c r="C4" s="79"/>
      <c r="D4" s="79"/>
      <c r="E4" s="79"/>
      <c r="F4" s="79"/>
      <c r="G4" s="78"/>
      <c r="H4" s="78"/>
      <c r="I4" s="78"/>
    </row>
    <row r="5" spans="1:9" ht="15">
      <c r="A5" s="82" t="str">
        <f>'ფორმა N1'!D4</f>
        <v>საქართველოს კონსერვატიული პარტია</v>
      </c>
      <c r="B5" s="82"/>
      <c r="C5" s="82"/>
      <c r="D5" s="82"/>
      <c r="E5" s="82"/>
      <c r="F5" s="82"/>
      <c r="G5" s="83"/>
      <c r="H5" s="83"/>
      <c r="I5" s="83"/>
    </row>
    <row r="6" spans="1:9" ht="15">
      <c r="A6" s="79"/>
      <c r="B6" s="79"/>
      <c r="C6" s="79"/>
      <c r="D6" s="79"/>
      <c r="E6" s="79"/>
      <c r="F6" s="79"/>
      <c r="G6" s="78"/>
      <c r="H6" s="78"/>
      <c r="I6" s="78"/>
    </row>
    <row r="7" spans="1:9" ht="15">
      <c r="A7" s="295"/>
      <c r="B7" s="295"/>
      <c r="C7" s="295"/>
      <c r="D7" s="295"/>
      <c r="E7" s="295"/>
      <c r="F7" s="295"/>
      <c r="G7" s="80"/>
      <c r="H7" s="80"/>
      <c r="I7" s="392"/>
    </row>
    <row r="8" spans="1:9" ht="45">
      <c r="A8" s="388" t="s">
        <v>64</v>
      </c>
      <c r="B8" s="81" t="s">
        <v>340</v>
      </c>
      <c r="C8" s="92" t="s">
        <v>341</v>
      </c>
      <c r="D8" s="92" t="s">
        <v>227</v>
      </c>
      <c r="E8" s="92" t="s">
        <v>344</v>
      </c>
      <c r="F8" s="92" t="s">
        <v>343</v>
      </c>
      <c r="G8" s="92" t="s">
        <v>390</v>
      </c>
      <c r="H8" s="81" t="s">
        <v>10</v>
      </c>
      <c r="I8" s="81" t="s">
        <v>9</v>
      </c>
    </row>
    <row r="9" spans="1:9" ht="15">
      <c r="A9" s="389"/>
      <c r="B9" s="390"/>
      <c r="C9" s="100"/>
      <c r="D9" s="100"/>
      <c r="E9" s="100"/>
      <c r="F9" s="100"/>
      <c r="G9" s="100"/>
      <c r="H9" s="4"/>
      <c r="I9" s="4"/>
    </row>
    <row r="10" spans="1:9" ht="15">
      <c r="A10" s="389"/>
      <c r="B10" s="390"/>
      <c r="C10" s="100"/>
      <c r="D10" s="100"/>
      <c r="E10" s="100"/>
      <c r="F10" s="100"/>
      <c r="G10" s="100"/>
      <c r="H10" s="4"/>
      <c r="I10" s="4"/>
    </row>
    <row r="11" spans="1:9" ht="15">
      <c r="A11" s="389"/>
      <c r="B11" s="390"/>
      <c r="C11" s="89"/>
      <c r="D11" s="89"/>
      <c r="E11" s="89"/>
      <c r="F11" s="89"/>
      <c r="G11" s="89"/>
      <c r="H11" s="4"/>
      <c r="I11" s="4"/>
    </row>
    <row r="12" spans="1:9" ht="15">
      <c r="A12" s="389"/>
      <c r="B12" s="390"/>
      <c r="C12" s="89"/>
      <c r="D12" s="89"/>
      <c r="E12" s="89"/>
      <c r="F12" s="89"/>
      <c r="G12" s="89"/>
      <c r="H12" s="4"/>
      <c r="I12" s="4"/>
    </row>
    <row r="13" spans="1:9" ht="15">
      <c r="A13" s="389"/>
      <c r="B13" s="390"/>
      <c r="C13" s="89"/>
      <c r="D13" s="89"/>
      <c r="E13" s="89"/>
      <c r="F13" s="89"/>
      <c r="G13" s="89"/>
      <c r="H13" s="4"/>
      <c r="I13" s="4"/>
    </row>
    <row r="14" spans="1:9" ht="15">
      <c r="A14" s="389"/>
      <c r="B14" s="390"/>
      <c r="C14" s="89"/>
      <c r="D14" s="89"/>
      <c r="E14" s="89"/>
      <c r="F14" s="89"/>
      <c r="G14" s="89"/>
      <c r="H14" s="4"/>
      <c r="I14" s="4"/>
    </row>
    <row r="15" spans="1:9" ht="15">
      <c r="A15" s="389"/>
      <c r="B15" s="390"/>
      <c r="C15" s="89"/>
      <c r="D15" s="89"/>
      <c r="E15" s="89"/>
      <c r="F15" s="89"/>
      <c r="G15" s="89"/>
      <c r="H15" s="4"/>
      <c r="I15" s="4"/>
    </row>
    <row r="16" spans="1:9" ht="15">
      <c r="A16" s="389"/>
      <c r="B16" s="390"/>
      <c r="C16" s="89"/>
      <c r="D16" s="89"/>
      <c r="E16" s="89"/>
      <c r="F16" s="89"/>
      <c r="G16" s="89"/>
      <c r="H16" s="4"/>
      <c r="I16" s="4"/>
    </row>
    <row r="17" spans="1:9" ht="15">
      <c r="A17" s="389"/>
      <c r="B17" s="390"/>
      <c r="C17" s="89"/>
      <c r="D17" s="89"/>
      <c r="E17" s="89"/>
      <c r="F17" s="89"/>
      <c r="G17" s="89"/>
      <c r="H17" s="4"/>
      <c r="I17" s="4"/>
    </row>
    <row r="18" spans="1:9" ht="15">
      <c r="A18" s="389"/>
      <c r="B18" s="390"/>
      <c r="C18" s="89"/>
      <c r="D18" s="89"/>
      <c r="E18" s="89"/>
      <c r="F18" s="89"/>
      <c r="G18" s="89"/>
      <c r="H18" s="4"/>
      <c r="I18" s="4"/>
    </row>
    <row r="19" spans="1:9" ht="15">
      <c r="A19" s="389"/>
      <c r="B19" s="390"/>
      <c r="C19" s="89"/>
      <c r="D19" s="89"/>
      <c r="E19" s="89"/>
      <c r="F19" s="89"/>
      <c r="G19" s="89"/>
      <c r="H19" s="4"/>
      <c r="I19" s="4"/>
    </row>
    <row r="20" spans="1:9" ht="15">
      <c r="A20" s="389"/>
      <c r="B20" s="390"/>
      <c r="C20" s="89"/>
      <c r="D20" s="89"/>
      <c r="E20" s="89"/>
      <c r="F20" s="89"/>
      <c r="G20" s="89"/>
      <c r="H20" s="4"/>
      <c r="I20" s="4"/>
    </row>
    <row r="21" spans="1:9" ht="15">
      <c r="A21" s="389"/>
      <c r="B21" s="390"/>
      <c r="C21" s="89"/>
      <c r="D21" s="89"/>
      <c r="E21" s="89"/>
      <c r="F21" s="89"/>
      <c r="G21" s="89"/>
      <c r="H21" s="4"/>
      <c r="I21" s="4"/>
    </row>
    <row r="22" spans="1:9" ht="15">
      <c r="A22" s="389"/>
      <c r="B22" s="390"/>
      <c r="C22" s="89"/>
      <c r="D22" s="89"/>
      <c r="E22" s="89"/>
      <c r="F22" s="89"/>
      <c r="G22" s="89"/>
      <c r="H22" s="4"/>
      <c r="I22" s="4"/>
    </row>
    <row r="23" spans="1:9" ht="15">
      <c r="A23" s="389"/>
      <c r="B23" s="390"/>
      <c r="C23" s="89"/>
      <c r="D23" s="89"/>
      <c r="E23" s="89"/>
      <c r="F23" s="89"/>
      <c r="G23" s="89"/>
      <c r="H23" s="4"/>
      <c r="I23" s="4"/>
    </row>
    <row r="24" spans="1:9" ht="15">
      <c r="A24" s="389"/>
      <c r="B24" s="390"/>
      <c r="C24" s="89"/>
      <c r="D24" s="89"/>
      <c r="E24" s="89"/>
      <c r="F24" s="89"/>
      <c r="G24" s="89"/>
      <c r="H24" s="4"/>
      <c r="I24" s="4"/>
    </row>
    <row r="25" spans="1:9" ht="15">
      <c r="A25" s="389"/>
      <c r="B25" s="390"/>
      <c r="C25" s="89"/>
      <c r="D25" s="89"/>
      <c r="E25" s="89"/>
      <c r="F25" s="89"/>
      <c r="G25" s="89"/>
      <c r="H25" s="4"/>
      <c r="I25" s="4"/>
    </row>
    <row r="26" spans="1:9" ht="15">
      <c r="A26" s="389"/>
      <c r="B26" s="390"/>
      <c r="C26" s="89"/>
      <c r="D26" s="89"/>
      <c r="E26" s="89"/>
      <c r="F26" s="89"/>
      <c r="G26" s="89"/>
      <c r="H26" s="4"/>
      <c r="I26" s="4"/>
    </row>
    <row r="27" spans="1:9" ht="15">
      <c r="A27" s="389"/>
      <c r="B27" s="390"/>
      <c r="C27" s="89"/>
      <c r="D27" s="89"/>
      <c r="E27" s="89"/>
      <c r="F27" s="89"/>
      <c r="G27" s="89"/>
      <c r="H27" s="4"/>
      <c r="I27" s="4"/>
    </row>
    <row r="28" spans="1:9" ht="15">
      <c r="A28" s="389"/>
      <c r="B28" s="390"/>
      <c r="C28" s="89"/>
      <c r="D28" s="89"/>
      <c r="E28" s="89"/>
      <c r="F28" s="89"/>
      <c r="G28" s="89"/>
      <c r="H28" s="4"/>
      <c r="I28" s="4"/>
    </row>
    <row r="29" spans="1:9" ht="15">
      <c r="A29" s="389"/>
      <c r="B29" s="390"/>
      <c r="C29" s="89"/>
      <c r="D29" s="89"/>
      <c r="E29" s="89"/>
      <c r="F29" s="89"/>
      <c r="G29" s="89"/>
      <c r="H29" s="4"/>
      <c r="I29" s="4"/>
    </row>
    <row r="30" spans="1:9" ht="15">
      <c r="A30" s="389"/>
      <c r="B30" s="390"/>
      <c r="C30" s="89"/>
      <c r="D30" s="89"/>
      <c r="E30" s="89"/>
      <c r="F30" s="89"/>
      <c r="G30" s="89"/>
      <c r="H30" s="4"/>
      <c r="I30" s="4"/>
    </row>
    <row r="31" spans="1:9" ht="15">
      <c r="A31" s="389"/>
      <c r="B31" s="390"/>
      <c r="C31" s="89"/>
      <c r="D31" s="89"/>
      <c r="E31" s="89"/>
      <c r="F31" s="89"/>
      <c r="G31" s="89"/>
      <c r="H31" s="4"/>
      <c r="I31" s="4"/>
    </row>
    <row r="32" spans="1:9" ht="15">
      <c r="A32" s="389"/>
      <c r="B32" s="390"/>
      <c r="C32" s="89"/>
      <c r="D32" s="89"/>
      <c r="E32" s="89"/>
      <c r="F32" s="89"/>
      <c r="G32" s="89"/>
      <c r="H32" s="4"/>
      <c r="I32" s="4"/>
    </row>
    <row r="33" spans="1:9" ht="15">
      <c r="A33" s="389"/>
      <c r="B33" s="390"/>
      <c r="C33" s="89"/>
      <c r="D33" s="89"/>
      <c r="E33" s="89"/>
      <c r="F33" s="89"/>
      <c r="G33" s="89"/>
      <c r="H33" s="4"/>
      <c r="I33" s="4"/>
    </row>
    <row r="34" spans="1:9" ht="15">
      <c r="A34" s="389"/>
      <c r="B34" s="391"/>
      <c r="C34" s="101"/>
      <c r="D34" s="101"/>
      <c r="E34" s="101"/>
      <c r="F34" s="101"/>
      <c r="G34" s="101" t="s">
        <v>339</v>
      </c>
      <c r="H34" s="88">
        <f>SUM(H9:H33)</f>
        <v>0</v>
      </c>
      <c r="I34" s="88">
        <f>SUM(I9:I33)</f>
        <v>0</v>
      </c>
    </row>
    <row r="35" spans="1:9" ht="15">
      <c r="A35" s="44"/>
      <c r="B35" s="44"/>
      <c r="C35" s="44"/>
      <c r="D35" s="44"/>
      <c r="E35" s="44"/>
      <c r="F35" s="44"/>
      <c r="G35" s="2"/>
      <c r="H35" s="2"/>
    </row>
    <row r="36" spans="1:9" ht="15">
      <c r="A36" s="222" t="s">
        <v>478</v>
      </c>
      <c r="B36" s="44"/>
      <c r="C36" s="44"/>
      <c r="D36" s="44"/>
      <c r="E36" s="44"/>
      <c r="F36" s="44"/>
      <c r="G36" s="2"/>
      <c r="H36" s="2"/>
    </row>
    <row r="37" spans="1:9" ht="15">
      <c r="A37" s="222"/>
      <c r="B37" s="44"/>
      <c r="C37" s="44"/>
      <c r="D37" s="44"/>
      <c r="E37" s="44"/>
      <c r="F37" s="44"/>
      <c r="G37" s="2"/>
      <c r="H37" s="2"/>
    </row>
    <row r="38" spans="1:9" ht="15">
      <c r="A38" s="222"/>
      <c r="B38" s="2"/>
      <c r="C38" s="2"/>
      <c r="D38" s="2"/>
      <c r="E38" s="2"/>
      <c r="F38" s="2"/>
      <c r="G38" s="2"/>
      <c r="H38" s="2"/>
    </row>
    <row r="39" spans="1:9" ht="15">
      <c r="A39" s="222"/>
      <c r="B39" s="2"/>
      <c r="C39" s="2"/>
      <c r="D39" s="2"/>
      <c r="E39" s="2"/>
      <c r="F39" s="2"/>
      <c r="G39" s="2"/>
      <c r="H39" s="2"/>
    </row>
    <row r="40" spans="1:9">
      <c r="A40" s="23"/>
      <c r="B40" s="23"/>
      <c r="C40" s="23"/>
      <c r="D40" s="23"/>
      <c r="E40" s="23"/>
      <c r="F40" s="23"/>
      <c r="G40" s="23"/>
      <c r="H40" s="23"/>
    </row>
    <row r="41" spans="1:9" ht="15">
      <c r="A41" s="71" t="s">
        <v>107</v>
      </c>
      <c r="B41" s="2"/>
      <c r="C41" s="2"/>
      <c r="D41" s="2"/>
      <c r="E41" s="2"/>
      <c r="F41" s="2"/>
      <c r="G41" s="2"/>
      <c r="H41" s="2"/>
    </row>
    <row r="42" spans="1:9" ht="15">
      <c r="A42" s="2"/>
      <c r="B42" s="2"/>
      <c r="C42" s="2"/>
      <c r="D42" s="2"/>
      <c r="E42" s="2"/>
      <c r="F42" s="2"/>
      <c r="G42" s="2"/>
      <c r="H42" s="2"/>
    </row>
    <row r="43" spans="1:9" ht="15">
      <c r="A43" s="2"/>
      <c r="B43" s="2"/>
      <c r="C43" s="2"/>
      <c r="D43" s="2"/>
      <c r="E43" s="2"/>
      <c r="F43" s="2"/>
      <c r="G43" s="2"/>
      <c r="H43" s="12"/>
    </row>
    <row r="44" spans="1:9" ht="15">
      <c r="A44" s="71"/>
      <c r="B44" s="71" t="s">
        <v>271</v>
      </c>
      <c r="C44" s="71"/>
      <c r="D44" s="71"/>
      <c r="E44" s="71"/>
      <c r="F44" s="71"/>
      <c r="G44" s="2"/>
      <c r="H44" s="12"/>
    </row>
    <row r="45" spans="1:9" ht="15">
      <c r="A45" s="2"/>
      <c r="B45" s="2" t="s">
        <v>270</v>
      </c>
      <c r="C45" s="2"/>
      <c r="D45" s="2"/>
      <c r="E45" s="2"/>
      <c r="F45" s="2"/>
      <c r="G45" s="2"/>
      <c r="H45" s="12"/>
    </row>
    <row r="46" spans="1:9">
      <c r="A46" s="67"/>
      <c r="B46" s="67" t="s">
        <v>139</v>
      </c>
      <c r="C46" s="67"/>
      <c r="D46" s="67"/>
      <c r="E46" s="67"/>
      <c r="F46" s="67"/>
    </row>
  </sheetData>
  <mergeCells count="2">
    <mergeCell ref="G1:H1"/>
    <mergeCell ref="G2:H2"/>
  </mergeCells>
  <printOptions gridLines="1"/>
  <pageMargins left="0.25" right="0.25" top="0.75" bottom="0.75" header="0.3" footer="0.3"/>
  <pageSetup scale="81" fitToHeight="0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>
    <pageSetUpPr fitToPage="1"/>
  </sheetPr>
  <dimension ref="A2:L48"/>
  <sheetViews>
    <sheetView view="pageBreakPreview" zoomScale="80" zoomScaleSheetLayoutView="80" workbookViewId="0">
      <selection activeCell="K3" sqref="K3:L3"/>
    </sheetView>
  </sheetViews>
  <sheetFormatPr defaultRowHeight="12.75"/>
  <cols>
    <col min="1" max="1" width="5.42578125" style="191" customWidth="1"/>
    <col min="2" max="2" width="27.5703125" style="191" customWidth="1"/>
    <col min="3" max="3" width="19.28515625" style="191" customWidth="1"/>
    <col min="4" max="4" width="16.85546875" style="191" customWidth="1"/>
    <col min="5" max="5" width="13.140625" style="191" customWidth="1"/>
    <col min="6" max="6" width="17" style="191" customWidth="1"/>
    <col min="7" max="7" width="13.7109375" style="191" customWidth="1"/>
    <col min="8" max="8" width="19.42578125" style="191" bestFit="1" customWidth="1"/>
    <col min="9" max="9" width="18.5703125" style="191" bestFit="1" customWidth="1"/>
    <col min="10" max="10" width="16.7109375" style="191" customWidth="1"/>
    <col min="11" max="11" width="17.7109375" style="191" customWidth="1"/>
    <col min="12" max="12" width="12.85546875" style="191" customWidth="1"/>
    <col min="13" max="16384" width="9.140625" style="191"/>
  </cols>
  <sheetData>
    <row r="2" spans="1:12" ht="15">
      <c r="A2" s="520" t="s">
        <v>481</v>
      </c>
      <c r="B2" s="520"/>
      <c r="C2" s="520"/>
      <c r="D2" s="520"/>
      <c r="E2" s="379"/>
      <c r="F2" s="79"/>
      <c r="G2" s="79"/>
      <c r="H2" s="79"/>
      <c r="I2" s="79"/>
      <c r="J2" s="296"/>
      <c r="K2" s="297"/>
      <c r="L2" s="297" t="s">
        <v>109</v>
      </c>
    </row>
    <row r="3" spans="1:12" ht="15">
      <c r="A3" s="78" t="s">
        <v>140</v>
      </c>
      <c r="B3" s="76"/>
      <c r="C3" s="79"/>
      <c r="D3" s="79"/>
      <c r="E3" s="79"/>
      <c r="F3" s="79"/>
      <c r="G3" s="79"/>
      <c r="H3" s="79"/>
      <c r="I3" s="79"/>
      <c r="J3" s="296"/>
      <c r="K3" s="513" t="s">
        <v>837</v>
      </c>
      <c r="L3" s="513"/>
    </row>
    <row r="4" spans="1:12" ht="15">
      <c r="A4" s="78"/>
      <c r="B4" s="78"/>
      <c r="C4" s="76"/>
      <c r="D4" s="76"/>
      <c r="E4" s="76"/>
      <c r="F4" s="76"/>
      <c r="G4" s="76"/>
      <c r="H4" s="76"/>
      <c r="I4" s="76"/>
      <c r="J4" s="296"/>
      <c r="K4" s="296"/>
      <c r="L4" s="296"/>
    </row>
    <row r="5" spans="1:12" ht="15">
      <c r="A5" s="79" t="s">
        <v>274</v>
      </c>
      <c r="B5" s="79"/>
      <c r="C5" s="79"/>
      <c r="D5" s="79"/>
      <c r="E5" s="79"/>
      <c r="F5" s="79"/>
      <c r="G5" s="79"/>
      <c r="H5" s="79"/>
      <c r="I5" s="79"/>
      <c r="J5" s="78"/>
      <c r="K5" s="78"/>
      <c r="L5" s="78"/>
    </row>
    <row r="6" spans="1:12" ht="15">
      <c r="A6" s="82" t="str">
        <f>'ფორმა N1'!D4</f>
        <v>საქართველოს კონსერვატიული პარტია</v>
      </c>
      <c r="B6" s="82"/>
      <c r="C6" s="82"/>
      <c r="D6" s="82"/>
      <c r="E6" s="82"/>
      <c r="F6" s="82"/>
      <c r="G6" s="82"/>
      <c r="H6" s="82"/>
      <c r="I6" s="82"/>
      <c r="J6" s="83"/>
      <c r="K6" s="83"/>
    </row>
    <row r="7" spans="1:12" ht="15">
      <c r="A7" s="79"/>
      <c r="B7" s="79"/>
      <c r="C7" s="79"/>
      <c r="D7" s="79"/>
      <c r="E7" s="79"/>
      <c r="F7" s="79"/>
      <c r="G7" s="79"/>
      <c r="H7" s="79"/>
      <c r="I7" s="79"/>
      <c r="J7" s="78"/>
      <c r="K7" s="78"/>
      <c r="L7" s="78"/>
    </row>
    <row r="8" spans="1:12" ht="15">
      <c r="A8" s="295"/>
      <c r="B8" s="295"/>
      <c r="C8" s="295"/>
      <c r="D8" s="295"/>
      <c r="E8" s="295"/>
      <c r="F8" s="295"/>
      <c r="G8" s="295"/>
      <c r="H8" s="295"/>
      <c r="I8" s="295"/>
      <c r="J8" s="80"/>
      <c r="K8" s="80"/>
      <c r="L8" s="80"/>
    </row>
    <row r="9" spans="1:12" ht="45">
      <c r="A9" s="92" t="s">
        <v>64</v>
      </c>
      <c r="B9" s="92" t="s">
        <v>482</v>
      </c>
      <c r="C9" s="92" t="s">
        <v>483</v>
      </c>
      <c r="D9" s="92" t="s">
        <v>484</v>
      </c>
      <c r="E9" s="92" t="s">
        <v>485</v>
      </c>
      <c r="F9" s="92" t="s">
        <v>486</v>
      </c>
      <c r="G9" s="92" t="s">
        <v>487</v>
      </c>
      <c r="H9" s="92" t="s">
        <v>488</v>
      </c>
      <c r="I9" s="92" t="s">
        <v>489</v>
      </c>
      <c r="J9" s="92" t="s">
        <v>490</v>
      </c>
      <c r="K9" s="92" t="s">
        <v>491</v>
      </c>
      <c r="L9" s="92" t="s">
        <v>318</v>
      </c>
    </row>
    <row r="10" spans="1:12" ht="15">
      <c r="A10" s="100">
        <v>1</v>
      </c>
      <c r="B10" s="380"/>
      <c r="C10" s="100"/>
      <c r="D10" s="100"/>
      <c r="E10" s="100"/>
      <c r="F10" s="100"/>
      <c r="G10" s="100"/>
      <c r="H10" s="100"/>
      <c r="I10" s="100"/>
      <c r="J10" s="4"/>
      <c r="K10" s="4"/>
      <c r="L10" s="100"/>
    </row>
    <row r="11" spans="1:12" ht="15">
      <c r="A11" s="100">
        <v>2</v>
      </c>
      <c r="B11" s="380"/>
      <c r="C11" s="100"/>
      <c r="D11" s="100"/>
      <c r="E11" s="100"/>
      <c r="F11" s="100"/>
      <c r="G11" s="100"/>
      <c r="H11" s="100"/>
      <c r="I11" s="100"/>
      <c r="J11" s="4"/>
      <c r="K11" s="4"/>
      <c r="L11" s="100"/>
    </row>
    <row r="12" spans="1:12" ht="15">
      <c r="A12" s="100">
        <v>3</v>
      </c>
      <c r="B12" s="380"/>
      <c r="C12" s="89"/>
      <c r="D12" s="89"/>
      <c r="E12" s="89"/>
      <c r="F12" s="89"/>
      <c r="G12" s="89"/>
      <c r="H12" s="89"/>
      <c r="I12" s="89"/>
      <c r="J12" s="4"/>
      <c r="K12" s="4"/>
      <c r="L12" s="89"/>
    </row>
    <row r="13" spans="1:12" ht="15">
      <c r="A13" s="100">
        <v>4</v>
      </c>
      <c r="B13" s="380"/>
      <c r="C13" s="89"/>
      <c r="D13" s="89"/>
      <c r="E13" s="89"/>
      <c r="F13" s="89"/>
      <c r="G13" s="89"/>
      <c r="H13" s="89"/>
      <c r="I13" s="89"/>
      <c r="J13" s="4"/>
      <c r="K13" s="4"/>
      <c r="L13" s="89"/>
    </row>
    <row r="14" spans="1:12" ht="15">
      <c r="A14" s="100">
        <v>5</v>
      </c>
      <c r="B14" s="380"/>
      <c r="C14" s="89"/>
      <c r="D14" s="89"/>
      <c r="E14" s="89"/>
      <c r="F14" s="89"/>
      <c r="G14" s="89"/>
      <c r="H14" s="89"/>
      <c r="I14" s="89"/>
      <c r="J14" s="4"/>
      <c r="K14" s="4"/>
      <c r="L14" s="89"/>
    </row>
    <row r="15" spans="1:12" ht="15">
      <c r="A15" s="100">
        <v>6</v>
      </c>
      <c r="B15" s="380"/>
      <c r="C15" s="89"/>
      <c r="D15" s="89"/>
      <c r="E15" s="89"/>
      <c r="F15" s="89"/>
      <c r="G15" s="89"/>
      <c r="H15" s="89"/>
      <c r="I15" s="89"/>
      <c r="J15" s="4"/>
      <c r="K15" s="4"/>
      <c r="L15" s="89"/>
    </row>
    <row r="16" spans="1:12" ht="15">
      <c r="A16" s="100">
        <v>7</v>
      </c>
      <c r="B16" s="380"/>
      <c r="C16" s="89"/>
      <c r="D16" s="89"/>
      <c r="E16" s="89"/>
      <c r="F16" s="89"/>
      <c r="G16" s="89"/>
      <c r="H16" s="89"/>
      <c r="I16" s="89"/>
      <c r="J16" s="4"/>
      <c r="K16" s="4"/>
      <c r="L16" s="89"/>
    </row>
    <row r="17" spans="1:12" ht="15">
      <c r="A17" s="100">
        <v>8</v>
      </c>
      <c r="B17" s="380"/>
      <c r="C17" s="89"/>
      <c r="D17" s="89"/>
      <c r="E17" s="89"/>
      <c r="F17" s="89"/>
      <c r="G17" s="89"/>
      <c r="H17" s="89"/>
      <c r="I17" s="89"/>
      <c r="J17" s="4"/>
      <c r="K17" s="4"/>
      <c r="L17" s="89"/>
    </row>
    <row r="18" spans="1:12" ht="15">
      <c r="A18" s="100">
        <v>9</v>
      </c>
      <c r="B18" s="380"/>
      <c r="C18" s="89"/>
      <c r="D18" s="89"/>
      <c r="E18" s="89"/>
      <c r="F18" s="89"/>
      <c r="G18" s="89"/>
      <c r="H18" s="89"/>
      <c r="I18" s="89"/>
      <c r="J18" s="4"/>
      <c r="K18" s="4"/>
      <c r="L18" s="89"/>
    </row>
    <row r="19" spans="1:12" ht="15">
      <c r="A19" s="100">
        <v>10</v>
      </c>
      <c r="B19" s="380"/>
      <c r="C19" s="89"/>
      <c r="D19" s="89"/>
      <c r="E19" s="89"/>
      <c r="F19" s="89"/>
      <c r="G19" s="89"/>
      <c r="H19" s="89"/>
      <c r="I19" s="89"/>
      <c r="J19" s="4"/>
      <c r="K19" s="4"/>
      <c r="L19" s="89"/>
    </row>
    <row r="20" spans="1:12" ht="15">
      <c r="A20" s="100">
        <v>11</v>
      </c>
      <c r="B20" s="380"/>
      <c r="C20" s="89"/>
      <c r="D20" s="89"/>
      <c r="E20" s="89"/>
      <c r="F20" s="89"/>
      <c r="G20" s="89"/>
      <c r="H20" s="89"/>
      <c r="I20" s="89"/>
      <c r="J20" s="4"/>
      <c r="K20" s="4"/>
      <c r="L20" s="89"/>
    </row>
    <row r="21" spans="1:12" ht="15">
      <c r="A21" s="100">
        <v>12</v>
      </c>
      <c r="B21" s="380"/>
      <c r="C21" s="89"/>
      <c r="D21" s="89"/>
      <c r="E21" s="89"/>
      <c r="F21" s="89"/>
      <c r="G21" s="89"/>
      <c r="H21" s="89"/>
      <c r="I21" s="89"/>
      <c r="J21" s="4"/>
      <c r="K21" s="4"/>
      <c r="L21" s="89"/>
    </row>
    <row r="22" spans="1:12" ht="15">
      <c r="A22" s="100">
        <v>13</v>
      </c>
      <c r="B22" s="380"/>
      <c r="C22" s="89"/>
      <c r="D22" s="89"/>
      <c r="E22" s="89"/>
      <c r="F22" s="89"/>
      <c r="G22" s="89"/>
      <c r="H22" s="89"/>
      <c r="I22" s="89"/>
      <c r="J22" s="4"/>
      <c r="K22" s="4"/>
      <c r="L22" s="89"/>
    </row>
    <row r="23" spans="1:12" ht="15">
      <c r="A23" s="100">
        <v>14</v>
      </c>
      <c r="B23" s="380"/>
      <c r="C23" s="89"/>
      <c r="D23" s="89"/>
      <c r="E23" s="89"/>
      <c r="F23" s="89"/>
      <c r="G23" s="89"/>
      <c r="H23" s="89"/>
      <c r="I23" s="89"/>
      <c r="J23" s="4"/>
      <c r="K23" s="4"/>
      <c r="L23" s="89"/>
    </row>
    <row r="24" spans="1:12" ht="15">
      <c r="A24" s="100">
        <v>15</v>
      </c>
      <c r="B24" s="380"/>
      <c r="C24" s="89"/>
      <c r="D24" s="89"/>
      <c r="E24" s="89"/>
      <c r="F24" s="89"/>
      <c r="G24" s="89"/>
      <c r="H24" s="89"/>
      <c r="I24" s="89"/>
      <c r="J24" s="4"/>
      <c r="K24" s="4"/>
      <c r="L24" s="89"/>
    </row>
    <row r="25" spans="1:12" ht="15">
      <c r="A25" s="100">
        <v>16</v>
      </c>
      <c r="B25" s="380"/>
      <c r="C25" s="89"/>
      <c r="D25" s="89"/>
      <c r="E25" s="89"/>
      <c r="F25" s="89"/>
      <c r="G25" s="89"/>
      <c r="H25" s="89"/>
      <c r="I25" s="89"/>
      <c r="J25" s="4"/>
      <c r="K25" s="4"/>
      <c r="L25" s="89"/>
    </row>
    <row r="26" spans="1:12" ht="15">
      <c r="A26" s="100">
        <v>17</v>
      </c>
      <c r="B26" s="380"/>
      <c r="C26" s="89"/>
      <c r="D26" s="89"/>
      <c r="E26" s="89"/>
      <c r="F26" s="89"/>
      <c r="G26" s="89"/>
      <c r="H26" s="89"/>
      <c r="I26" s="89"/>
      <c r="J26" s="4"/>
      <c r="K26" s="4"/>
      <c r="L26" s="89"/>
    </row>
    <row r="27" spans="1:12" ht="15">
      <c r="A27" s="100">
        <v>18</v>
      </c>
      <c r="B27" s="380"/>
      <c r="C27" s="89"/>
      <c r="D27" s="89"/>
      <c r="E27" s="89"/>
      <c r="F27" s="89"/>
      <c r="G27" s="89"/>
      <c r="H27" s="89"/>
      <c r="I27" s="89"/>
      <c r="J27" s="4"/>
      <c r="K27" s="4"/>
      <c r="L27" s="89"/>
    </row>
    <row r="28" spans="1:12" ht="15">
      <c r="A28" s="100">
        <v>19</v>
      </c>
      <c r="B28" s="380"/>
      <c r="C28" s="89"/>
      <c r="D28" s="89"/>
      <c r="E28" s="89"/>
      <c r="F28" s="89"/>
      <c r="G28" s="89"/>
      <c r="H28" s="89"/>
      <c r="I28" s="89"/>
      <c r="J28" s="4"/>
      <c r="K28" s="4"/>
      <c r="L28" s="89"/>
    </row>
    <row r="29" spans="1:12" ht="15">
      <c r="A29" s="100">
        <v>20</v>
      </c>
      <c r="B29" s="380"/>
      <c r="C29" s="89"/>
      <c r="D29" s="89"/>
      <c r="E29" s="89"/>
      <c r="F29" s="89"/>
      <c r="G29" s="89"/>
      <c r="H29" s="89"/>
      <c r="I29" s="89"/>
      <c r="J29" s="4"/>
      <c r="K29" s="4"/>
      <c r="L29" s="89"/>
    </row>
    <row r="30" spans="1:12" ht="15">
      <c r="A30" s="100">
        <v>21</v>
      </c>
      <c r="B30" s="380"/>
      <c r="C30" s="89"/>
      <c r="D30" s="89"/>
      <c r="E30" s="89"/>
      <c r="F30" s="89"/>
      <c r="G30" s="89"/>
      <c r="H30" s="89"/>
      <c r="I30" s="89"/>
      <c r="J30" s="4"/>
      <c r="K30" s="4"/>
      <c r="L30" s="89"/>
    </row>
    <row r="31" spans="1:12" ht="15">
      <c r="A31" s="100">
        <v>22</v>
      </c>
      <c r="B31" s="380"/>
      <c r="C31" s="89"/>
      <c r="D31" s="89"/>
      <c r="E31" s="89"/>
      <c r="F31" s="89"/>
      <c r="G31" s="89"/>
      <c r="H31" s="89"/>
      <c r="I31" s="89"/>
      <c r="J31" s="4"/>
      <c r="K31" s="4"/>
      <c r="L31" s="89"/>
    </row>
    <row r="32" spans="1:12" ht="15">
      <c r="A32" s="100">
        <v>23</v>
      </c>
      <c r="B32" s="380"/>
      <c r="C32" s="89"/>
      <c r="D32" s="89"/>
      <c r="E32" s="89"/>
      <c r="F32" s="89"/>
      <c r="G32" s="89"/>
      <c r="H32" s="89"/>
      <c r="I32" s="89"/>
      <c r="J32" s="4"/>
      <c r="K32" s="4"/>
      <c r="L32" s="89"/>
    </row>
    <row r="33" spans="1:12" ht="15">
      <c r="A33" s="100">
        <v>24</v>
      </c>
      <c r="B33" s="380"/>
      <c r="C33" s="89"/>
      <c r="D33" s="89"/>
      <c r="E33" s="89"/>
      <c r="F33" s="89"/>
      <c r="G33" s="89"/>
      <c r="H33" s="89"/>
      <c r="I33" s="89"/>
      <c r="J33" s="4"/>
      <c r="K33" s="4"/>
      <c r="L33" s="89"/>
    </row>
    <row r="34" spans="1:12" ht="15">
      <c r="A34" s="89" t="s">
        <v>276</v>
      </c>
      <c r="B34" s="380"/>
      <c r="C34" s="89"/>
      <c r="D34" s="89"/>
      <c r="E34" s="89"/>
      <c r="F34" s="89"/>
      <c r="G34" s="89"/>
      <c r="H34" s="89"/>
      <c r="I34" s="89"/>
      <c r="J34" s="4"/>
      <c r="K34" s="4"/>
      <c r="L34" s="89"/>
    </row>
    <row r="35" spans="1:12" ht="15">
      <c r="A35" s="89"/>
      <c r="B35" s="380"/>
      <c r="C35" s="101"/>
      <c r="D35" s="101"/>
      <c r="E35" s="101"/>
      <c r="F35" s="101"/>
      <c r="G35" s="89"/>
      <c r="H35" s="89"/>
      <c r="I35" s="89"/>
      <c r="J35" s="89" t="s">
        <v>492</v>
      </c>
      <c r="K35" s="88">
        <f>SUM(K10:K34)</f>
        <v>0</v>
      </c>
      <c r="L35" s="89"/>
    </row>
    <row r="36" spans="1:12" ht="15">
      <c r="A36" s="235"/>
      <c r="B36" s="235"/>
      <c r="C36" s="235"/>
      <c r="D36" s="235"/>
      <c r="E36" s="235"/>
      <c r="F36" s="235"/>
      <c r="G36" s="235"/>
      <c r="H36" s="235"/>
      <c r="I36" s="235"/>
      <c r="J36" s="235"/>
      <c r="K36" s="190"/>
    </row>
    <row r="37" spans="1:12" ht="15">
      <c r="A37" s="236" t="s">
        <v>493</v>
      </c>
      <c r="B37" s="236"/>
      <c r="C37" s="235"/>
      <c r="D37" s="235"/>
      <c r="E37" s="235"/>
      <c r="F37" s="235"/>
      <c r="G37" s="235"/>
      <c r="H37" s="235"/>
      <c r="I37" s="235"/>
      <c r="J37" s="235"/>
      <c r="K37" s="190"/>
    </row>
    <row r="38" spans="1:12" ht="15">
      <c r="A38" s="236" t="s">
        <v>494</v>
      </c>
      <c r="B38" s="236"/>
      <c r="C38" s="235"/>
      <c r="D38" s="235"/>
      <c r="E38" s="235"/>
      <c r="F38" s="235"/>
      <c r="G38" s="235"/>
      <c r="H38" s="235"/>
      <c r="I38" s="235"/>
      <c r="J38" s="235"/>
      <c r="K38" s="190"/>
    </row>
    <row r="39" spans="1:12" ht="15">
      <c r="A39" s="222" t="s">
        <v>495</v>
      </c>
      <c r="B39" s="236"/>
      <c r="C39" s="190"/>
      <c r="D39" s="190"/>
      <c r="E39" s="190"/>
      <c r="F39" s="190"/>
      <c r="G39" s="190"/>
      <c r="H39" s="190"/>
      <c r="I39" s="190"/>
      <c r="J39" s="190"/>
      <c r="K39" s="190"/>
    </row>
    <row r="40" spans="1:12" ht="15">
      <c r="A40" s="222" t="s">
        <v>496</v>
      </c>
      <c r="B40" s="236"/>
      <c r="C40" s="190"/>
      <c r="D40" s="190"/>
      <c r="E40" s="190"/>
      <c r="F40" s="190"/>
      <c r="G40" s="190"/>
      <c r="H40" s="190"/>
      <c r="I40" s="190"/>
      <c r="J40" s="190"/>
      <c r="K40" s="190"/>
    </row>
    <row r="41" spans="1:12" ht="15" customHeight="1">
      <c r="A41" s="525" t="s">
        <v>513</v>
      </c>
      <c r="B41" s="525"/>
      <c r="C41" s="525"/>
      <c r="D41" s="525"/>
      <c r="E41" s="525"/>
      <c r="F41" s="525"/>
      <c r="G41" s="525"/>
      <c r="H41" s="525"/>
      <c r="I41" s="525"/>
      <c r="J41" s="525"/>
      <c r="K41" s="525"/>
    </row>
    <row r="42" spans="1:12" ht="15" customHeight="1">
      <c r="A42" s="525"/>
      <c r="B42" s="525"/>
      <c r="C42" s="525"/>
      <c r="D42" s="525"/>
      <c r="E42" s="525"/>
      <c r="F42" s="525"/>
      <c r="G42" s="525"/>
      <c r="H42" s="525"/>
      <c r="I42" s="525"/>
      <c r="J42" s="525"/>
      <c r="K42" s="525"/>
    </row>
    <row r="43" spans="1:12" ht="12.75" customHeight="1">
      <c r="A43" s="407"/>
      <c r="B43" s="407"/>
      <c r="C43" s="407"/>
      <c r="D43" s="407"/>
      <c r="E43" s="407"/>
      <c r="F43" s="407"/>
      <c r="G43" s="407"/>
      <c r="H43" s="407"/>
      <c r="I43" s="407"/>
      <c r="J43" s="407"/>
      <c r="K43" s="407"/>
    </row>
    <row r="44" spans="1:12" ht="15">
      <c r="A44" s="521" t="s">
        <v>107</v>
      </c>
      <c r="B44" s="521"/>
      <c r="C44" s="381"/>
      <c r="D44" s="382"/>
      <c r="E44" s="382"/>
      <c r="F44" s="381"/>
      <c r="G44" s="381"/>
      <c r="H44" s="381"/>
      <c r="I44" s="381"/>
      <c r="J44" s="381"/>
      <c r="K44" s="190"/>
    </row>
    <row r="45" spans="1:12" ht="15">
      <c r="A45" s="381"/>
      <c r="B45" s="382"/>
      <c r="C45" s="381"/>
      <c r="D45" s="382"/>
      <c r="E45" s="382"/>
      <c r="F45" s="381"/>
      <c r="G45" s="381"/>
      <c r="H45" s="381"/>
      <c r="I45" s="381"/>
      <c r="J45" s="383"/>
      <c r="K45" s="190"/>
    </row>
    <row r="46" spans="1:12" ht="15" customHeight="1">
      <c r="A46" s="381"/>
      <c r="B46" s="382"/>
      <c r="C46" s="522" t="s">
        <v>268</v>
      </c>
      <c r="D46" s="522"/>
      <c r="E46" s="384"/>
      <c r="F46" s="385"/>
      <c r="G46" s="523" t="s">
        <v>497</v>
      </c>
      <c r="H46" s="523"/>
      <c r="I46" s="523"/>
      <c r="J46" s="386"/>
      <c r="K46" s="190"/>
    </row>
    <row r="47" spans="1:12" ht="15">
      <c r="A47" s="381"/>
      <c r="B47" s="382"/>
      <c r="C47" s="381"/>
      <c r="D47" s="382"/>
      <c r="E47" s="382"/>
      <c r="F47" s="381"/>
      <c r="G47" s="524"/>
      <c r="H47" s="524"/>
      <c r="I47" s="524"/>
      <c r="J47" s="386"/>
      <c r="K47" s="190"/>
    </row>
    <row r="48" spans="1:12" ht="15">
      <c r="A48" s="381"/>
      <c r="B48" s="382"/>
      <c r="C48" s="519" t="s">
        <v>139</v>
      </c>
      <c r="D48" s="519"/>
      <c r="E48" s="384"/>
      <c r="F48" s="385"/>
      <c r="G48" s="381"/>
      <c r="H48" s="381"/>
      <c r="I48" s="381"/>
      <c r="J48" s="381"/>
      <c r="K48" s="190"/>
    </row>
  </sheetData>
  <mergeCells count="7">
    <mergeCell ref="C48:D48"/>
    <mergeCell ref="A2:D2"/>
    <mergeCell ref="K3:L3"/>
    <mergeCell ref="A44:B44"/>
    <mergeCell ref="C46:D46"/>
    <mergeCell ref="G46:I47"/>
    <mergeCell ref="A41:K42"/>
  </mergeCells>
  <dataValidations count="1">
    <dataValidation type="list" allowBlank="1" showInputMessage="1" showErrorMessage="1" sqref="B10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9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5">
    <pageSetUpPr fitToPage="1"/>
  </sheetPr>
  <dimension ref="A1:I32"/>
  <sheetViews>
    <sheetView showGridLines="0" view="pageBreakPreview" zoomScale="80" zoomScaleSheetLayoutView="80" workbookViewId="0">
      <selection activeCell="C2" sqref="C2:D2"/>
    </sheetView>
  </sheetViews>
  <sheetFormatPr defaultRowHeight="15"/>
  <cols>
    <col min="1" max="1" width="14.28515625" style="2" bestFit="1" customWidth="1"/>
    <col min="2" max="2" width="77.85546875" style="2" customWidth="1"/>
    <col min="3" max="3" width="14.7109375" style="2" customWidth="1"/>
    <col min="4" max="4" width="14.85546875" style="2" customWidth="1"/>
    <col min="5" max="16384" width="9.140625" style="2"/>
  </cols>
  <sheetData>
    <row r="1" spans="1:5">
      <c r="A1" s="76" t="s">
        <v>457</v>
      </c>
      <c r="B1" s="78"/>
      <c r="C1" s="527" t="s">
        <v>109</v>
      </c>
      <c r="D1" s="527"/>
    </row>
    <row r="2" spans="1:5">
      <c r="A2" s="76" t="s">
        <v>458</v>
      </c>
      <c r="B2" s="78"/>
      <c r="C2" s="513" t="s">
        <v>837</v>
      </c>
      <c r="D2" s="513"/>
    </row>
    <row r="3" spans="1:5">
      <c r="A3" s="78" t="s">
        <v>140</v>
      </c>
      <c r="B3" s="78"/>
      <c r="C3" s="77"/>
      <c r="D3" s="77"/>
    </row>
    <row r="4" spans="1:5">
      <c r="A4" s="76"/>
      <c r="B4" s="78"/>
      <c r="C4" s="77"/>
      <c r="D4" s="77"/>
    </row>
    <row r="5" spans="1:5">
      <c r="A5" s="79" t="str">
        <f>'ფორმა N2'!A4</f>
        <v>ანგარიშვალდებული პირის დასახელება:</v>
      </c>
      <c r="B5" s="79"/>
      <c r="C5" s="79"/>
      <c r="D5" s="78"/>
      <c r="E5" s="5"/>
    </row>
    <row r="6" spans="1:5">
      <c r="A6" s="121" t="str">
        <f>'ფორმა N1'!D4</f>
        <v>საქართველოს კონსერვატიული პარტია</v>
      </c>
      <c r="B6" s="122"/>
      <c r="C6" s="122"/>
      <c r="D6" s="59"/>
      <c r="E6" s="5"/>
    </row>
    <row r="7" spans="1:5">
      <c r="A7" s="79"/>
      <c r="B7" s="79"/>
      <c r="C7" s="79"/>
      <c r="D7" s="78"/>
      <c r="E7" s="5"/>
    </row>
    <row r="8" spans="1:5" s="6" customFormat="1">
      <c r="A8" s="102"/>
      <c r="B8" s="102"/>
      <c r="C8" s="80"/>
      <c r="D8" s="80"/>
    </row>
    <row r="9" spans="1:5" s="6" customFormat="1" ht="30">
      <c r="A9" s="108" t="s">
        <v>64</v>
      </c>
      <c r="B9" s="81" t="s">
        <v>11</v>
      </c>
      <c r="C9" s="81" t="s">
        <v>10</v>
      </c>
      <c r="D9" s="81" t="s">
        <v>9</v>
      </c>
    </row>
    <row r="10" spans="1:5" s="7" customFormat="1">
      <c r="A10" s="13">
        <v>1</v>
      </c>
      <c r="B10" s="13" t="s">
        <v>108</v>
      </c>
      <c r="C10" s="84">
        <f>SUM(C11,C14,C17,C20:C22)</f>
        <v>78905</v>
      </c>
      <c r="D10" s="84">
        <f>SUM(D11,D14,D17,D20:D22)</f>
        <v>78905</v>
      </c>
    </row>
    <row r="11" spans="1:5" s="9" customFormat="1" ht="18">
      <c r="A11" s="14">
        <v>1.1000000000000001</v>
      </c>
      <c r="B11" s="14" t="s">
        <v>68</v>
      </c>
      <c r="C11" s="84">
        <f>SUM(C12:C13)</f>
        <v>0</v>
      </c>
      <c r="D11" s="84">
        <f>SUM(D12:D13)</f>
        <v>0</v>
      </c>
    </row>
    <row r="12" spans="1:5" s="9" customFormat="1" ht="18">
      <c r="A12" s="16" t="s">
        <v>30</v>
      </c>
      <c r="B12" s="16" t="s">
        <v>70</v>
      </c>
      <c r="C12" s="33"/>
      <c r="D12" s="34"/>
    </row>
    <row r="13" spans="1:5" s="9" customFormat="1" ht="18">
      <c r="A13" s="16" t="s">
        <v>31</v>
      </c>
      <c r="B13" s="16" t="s">
        <v>71</v>
      </c>
      <c r="C13" s="33"/>
      <c r="D13" s="34"/>
    </row>
    <row r="14" spans="1:5" s="3" customFormat="1">
      <c r="A14" s="14">
        <v>1.2</v>
      </c>
      <c r="B14" s="14" t="s">
        <v>69</v>
      </c>
      <c r="C14" s="84">
        <f>SUM(C15:C16)</f>
        <v>19945</v>
      </c>
      <c r="D14" s="84">
        <f>SUM(D15:D16)</f>
        <v>19945</v>
      </c>
    </row>
    <row r="15" spans="1:5">
      <c r="A15" s="16" t="s">
        <v>32</v>
      </c>
      <c r="B15" s="16" t="s">
        <v>72</v>
      </c>
      <c r="C15" s="33">
        <v>19945</v>
      </c>
      <c r="D15" s="34">
        <v>19945</v>
      </c>
    </row>
    <row r="16" spans="1:5">
      <c r="A16" s="16" t="s">
        <v>33</v>
      </c>
      <c r="B16" s="16" t="s">
        <v>73</v>
      </c>
      <c r="C16" s="33"/>
      <c r="D16" s="34"/>
    </row>
    <row r="17" spans="1:9">
      <c r="A17" s="14">
        <v>1.3</v>
      </c>
      <c r="B17" s="14" t="s">
        <v>74</v>
      </c>
      <c r="C17" s="84">
        <f>SUM(C18:C19)</f>
        <v>49400</v>
      </c>
      <c r="D17" s="84">
        <f>SUM(D18:D19)</f>
        <v>49400</v>
      </c>
    </row>
    <row r="18" spans="1:9">
      <c r="A18" s="16" t="s">
        <v>50</v>
      </c>
      <c r="B18" s="16" t="s">
        <v>75</v>
      </c>
      <c r="C18" s="33">
        <v>28400</v>
      </c>
      <c r="D18" s="34">
        <v>28400</v>
      </c>
    </row>
    <row r="19" spans="1:9">
      <c r="A19" s="16" t="s">
        <v>51</v>
      </c>
      <c r="B19" s="16" t="s">
        <v>76</v>
      </c>
      <c r="C19" s="33">
        <v>21000</v>
      </c>
      <c r="D19" s="34">
        <v>21000</v>
      </c>
    </row>
    <row r="20" spans="1:9">
      <c r="A20" s="14">
        <v>1.4</v>
      </c>
      <c r="B20" s="14" t="s">
        <v>77</v>
      </c>
      <c r="C20" s="33">
        <v>7560</v>
      </c>
      <c r="D20" s="34">
        <v>7560</v>
      </c>
    </row>
    <row r="21" spans="1:9">
      <c r="A21" s="14">
        <v>1.5</v>
      </c>
      <c r="B21" s="14" t="s">
        <v>78</v>
      </c>
      <c r="C21" s="33">
        <v>2000</v>
      </c>
      <c r="D21" s="34">
        <v>2000</v>
      </c>
    </row>
    <row r="22" spans="1:9">
      <c r="A22" s="14">
        <v>1.6</v>
      </c>
      <c r="B22" s="14" t="s">
        <v>8</v>
      </c>
      <c r="C22" s="33"/>
      <c r="D22" s="34"/>
    </row>
    <row r="25" spans="1:9" s="23" customFormat="1" ht="12.75"/>
    <row r="26" spans="1:9">
      <c r="A26" s="71" t="s">
        <v>107</v>
      </c>
      <c r="E26" s="5"/>
    </row>
    <row r="27" spans="1:9">
      <c r="E27"/>
      <c r="F27"/>
      <c r="G27"/>
      <c r="H27"/>
      <c r="I27"/>
    </row>
    <row r="28" spans="1:9">
      <c r="D28" s="12"/>
      <c r="E28"/>
      <c r="F28"/>
      <c r="G28"/>
      <c r="H28"/>
      <c r="I28"/>
    </row>
    <row r="29" spans="1:9">
      <c r="A29"/>
      <c r="B29" s="71" t="s">
        <v>271</v>
      </c>
      <c r="D29" s="12"/>
      <c r="E29"/>
      <c r="F29"/>
      <c r="G29"/>
      <c r="H29"/>
      <c r="I29"/>
    </row>
    <row r="30" spans="1:9">
      <c r="A30"/>
      <c r="B30" s="2" t="s">
        <v>270</v>
      </c>
      <c r="D30" s="12"/>
      <c r="E30"/>
      <c r="F30"/>
      <c r="G30"/>
      <c r="H30"/>
      <c r="I30"/>
    </row>
    <row r="31" spans="1:9" customFormat="1" ht="12.75">
      <c r="B31" s="67" t="s">
        <v>139</v>
      </c>
    </row>
    <row r="32" spans="1:9" s="23" customFormat="1" ht="12.75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4"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0"/>
  <sheetViews>
    <sheetView showGridLines="0" view="pageBreakPreview" zoomScale="80" zoomScaleSheetLayoutView="80" workbookViewId="0">
      <selection activeCell="C2" sqref="C2:D2"/>
    </sheetView>
  </sheetViews>
  <sheetFormatPr defaultRowHeight="15"/>
  <cols>
    <col min="1" max="1" width="8.85546875" style="2" customWidth="1"/>
    <col min="2" max="2" width="84.85546875" style="2" customWidth="1"/>
    <col min="3" max="3" width="13.71093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6" t="s">
        <v>459</v>
      </c>
      <c r="B1" s="79"/>
      <c r="C1" s="515" t="s">
        <v>109</v>
      </c>
      <c r="D1" s="515"/>
      <c r="E1" s="93"/>
    </row>
    <row r="2" spans="1:5" s="6" customFormat="1">
      <c r="A2" s="76" t="s">
        <v>456</v>
      </c>
      <c r="B2" s="79"/>
      <c r="C2" s="513" t="s">
        <v>837</v>
      </c>
      <c r="D2" s="513"/>
      <c r="E2" s="93"/>
    </row>
    <row r="3" spans="1:5" s="6" customFormat="1">
      <c r="A3" s="78" t="s">
        <v>140</v>
      </c>
      <c r="B3" s="76"/>
      <c r="C3" s="167"/>
      <c r="D3" s="167"/>
      <c r="E3" s="93"/>
    </row>
    <row r="4" spans="1:5" s="6" customFormat="1">
      <c r="A4" s="78"/>
      <c r="B4" s="78"/>
      <c r="C4" s="167"/>
      <c r="D4" s="167"/>
      <c r="E4" s="93"/>
    </row>
    <row r="5" spans="1:5">
      <c r="A5" s="79" t="str">
        <f>'ფორმა N2'!A4</f>
        <v>ანგარიშვალდებული პირის დასახელება:</v>
      </c>
      <c r="B5" s="79"/>
      <c r="C5" s="78"/>
      <c r="D5" s="78"/>
      <c r="E5" s="94"/>
    </row>
    <row r="6" spans="1:5">
      <c r="A6" s="82" t="str">
        <f>'ფორმა N1'!D4</f>
        <v>საქართველოს კონსერვატიული პარტია</v>
      </c>
      <c r="B6" s="82"/>
      <c r="C6" s="83"/>
      <c r="D6" s="83"/>
      <c r="E6" s="94"/>
    </row>
    <row r="7" spans="1:5">
      <c r="A7" s="79"/>
      <c r="B7" s="79"/>
      <c r="C7" s="78"/>
      <c r="D7" s="78"/>
      <c r="E7" s="94"/>
    </row>
    <row r="8" spans="1:5" s="6" customFormat="1">
      <c r="A8" s="166"/>
      <c r="B8" s="166"/>
      <c r="C8" s="80"/>
      <c r="D8" s="80"/>
      <c r="E8" s="93"/>
    </row>
    <row r="9" spans="1:5" s="6" customFormat="1" ht="30">
      <c r="A9" s="91" t="s">
        <v>64</v>
      </c>
      <c r="B9" s="91" t="s">
        <v>333</v>
      </c>
      <c r="C9" s="81" t="s">
        <v>10</v>
      </c>
      <c r="D9" s="81" t="s">
        <v>9</v>
      </c>
      <c r="E9" s="93"/>
    </row>
    <row r="10" spans="1:5" s="9" customFormat="1" ht="18">
      <c r="A10" s="100" t="s">
        <v>297</v>
      </c>
      <c r="B10" s="100"/>
      <c r="C10" s="4"/>
      <c r="D10" s="4"/>
      <c r="E10" s="95"/>
    </row>
    <row r="11" spans="1:5" s="10" customFormat="1">
      <c r="A11" s="100" t="s">
        <v>298</v>
      </c>
      <c r="B11" s="100"/>
      <c r="C11" s="4"/>
      <c r="D11" s="4"/>
      <c r="E11" s="96"/>
    </row>
    <row r="12" spans="1:5" s="10" customFormat="1">
      <c r="A12" s="100" t="s">
        <v>299</v>
      </c>
      <c r="B12" s="89"/>
      <c r="C12" s="4"/>
      <c r="D12" s="4"/>
      <c r="E12" s="96"/>
    </row>
    <row r="13" spans="1:5" s="10" customFormat="1">
      <c r="A13" s="89" t="s">
        <v>278</v>
      </c>
      <c r="B13" s="89"/>
      <c r="C13" s="4"/>
      <c r="D13" s="4"/>
      <c r="E13" s="96"/>
    </row>
    <row r="14" spans="1:5" s="10" customFormat="1">
      <c r="A14" s="89" t="s">
        <v>278</v>
      </c>
      <c r="B14" s="89"/>
      <c r="C14" s="4"/>
      <c r="D14" s="4"/>
      <c r="E14" s="96"/>
    </row>
    <row r="15" spans="1:5" s="10" customFormat="1">
      <c r="A15" s="89" t="s">
        <v>278</v>
      </c>
      <c r="B15" s="89"/>
      <c r="C15" s="4"/>
      <c r="D15" s="4"/>
      <c r="E15" s="96"/>
    </row>
    <row r="16" spans="1:5" s="10" customFormat="1">
      <c r="A16" s="89" t="s">
        <v>278</v>
      </c>
      <c r="B16" s="89"/>
      <c r="C16" s="4"/>
      <c r="D16" s="4"/>
      <c r="E16" s="96"/>
    </row>
    <row r="17" spans="1:9">
      <c r="A17" s="101"/>
      <c r="B17" s="101" t="s">
        <v>335</v>
      </c>
      <c r="C17" s="88">
        <f>SUM(C10:C16)</f>
        <v>0</v>
      </c>
      <c r="D17" s="88">
        <f>SUM(D10:D16)</f>
        <v>0</v>
      </c>
      <c r="E17" s="98"/>
    </row>
    <row r="18" spans="1:9">
      <c r="A18" s="44"/>
      <c r="B18" s="44"/>
    </row>
    <row r="19" spans="1:9">
      <c r="A19" s="2" t="s">
        <v>402</v>
      </c>
      <c r="E19" s="5"/>
    </row>
    <row r="20" spans="1:9">
      <c r="A20" s="2" t="s">
        <v>404</v>
      </c>
    </row>
    <row r="21" spans="1:9">
      <c r="A21" s="222"/>
    </row>
    <row r="22" spans="1:9">
      <c r="A22" s="222" t="s">
        <v>403</v>
      </c>
    </row>
    <row r="23" spans="1:9" s="23" customFormat="1" ht="12.75"/>
    <row r="24" spans="1:9">
      <c r="A24" s="71" t="s">
        <v>107</v>
      </c>
      <c r="E24" s="5"/>
    </row>
    <row r="25" spans="1:9">
      <c r="E25"/>
      <c r="F25"/>
      <c r="G25"/>
      <c r="H25"/>
      <c r="I25"/>
    </row>
    <row r="26" spans="1:9">
      <c r="D26" s="12"/>
      <c r="E26"/>
      <c r="F26"/>
      <c r="G26"/>
      <c r="H26"/>
      <c r="I26"/>
    </row>
    <row r="27" spans="1:9">
      <c r="A27" s="71"/>
      <c r="B27" s="71" t="s">
        <v>447</v>
      </c>
      <c r="D27" s="12"/>
      <c r="E27"/>
      <c r="F27"/>
      <c r="G27"/>
      <c r="H27"/>
      <c r="I27"/>
    </row>
    <row r="28" spans="1:9">
      <c r="B28" s="2" t="s">
        <v>448</v>
      </c>
      <c r="D28" s="12"/>
      <c r="E28"/>
      <c r="F28"/>
      <c r="G28"/>
      <c r="H28"/>
      <c r="I28"/>
    </row>
    <row r="29" spans="1:9" customFormat="1" ht="12.75">
      <c r="A29" s="67"/>
      <c r="B29" s="67" t="s">
        <v>139</v>
      </c>
    </row>
    <row r="30" spans="1:9" s="23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4" fitToHeight="0" orientation="portrait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6"/>
  <dimension ref="A1:K93"/>
  <sheetViews>
    <sheetView showGridLines="0" tabSelected="1" view="pageBreakPreview" zoomScale="80" zoomScaleSheetLayoutView="80" workbookViewId="0">
      <selection activeCell="K33" sqref="K33"/>
    </sheetView>
  </sheetViews>
  <sheetFormatPr defaultRowHeight="15"/>
  <cols>
    <col min="1" max="1" width="12.85546875" style="29" customWidth="1"/>
    <col min="2" max="2" width="65.5703125" style="28" customWidth="1"/>
    <col min="3" max="4" width="14.85546875" style="2" customWidth="1"/>
    <col min="5" max="5" width="0.85546875" style="2" customWidth="1"/>
    <col min="6" max="6" width="9.140625" style="2"/>
    <col min="7" max="7" width="12" style="2" customWidth="1"/>
    <col min="8" max="8" width="9.140625" style="2"/>
    <col min="9" max="9" width="12" style="2" customWidth="1"/>
    <col min="10" max="10" width="9.140625" style="2"/>
    <col min="11" max="11" width="11.7109375" style="2" customWidth="1"/>
    <col min="12" max="16384" width="9.140625" style="2"/>
  </cols>
  <sheetData>
    <row r="1" spans="1:11">
      <c r="A1" s="76" t="s">
        <v>224</v>
      </c>
      <c r="B1" s="123"/>
      <c r="C1" s="528" t="s">
        <v>198</v>
      </c>
      <c r="D1" s="528"/>
      <c r="E1" s="107"/>
    </row>
    <row r="2" spans="1:11">
      <c r="A2" s="78" t="s">
        <v>140</v>
      </c>
      <c r="B2" s="123"/>
      <c r="C2" s="79"/>
      <c r="D2" s="513" t="s">
        <v>837</v>
      </c>
      <c r="E2" s="513"/>
    </row>
    <row r="3" spans="1:11">
      <c r="A3" s="118"/>
      <c r="B3" s="123"/>
      <c r="C3" s="79"/>
      <c r="D3" s="79"/>
      <c r="E3" s="107"/>
    </row>
    <row r="4" spans="1:11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110"/>
    </row>
    <row r="5" spans="1:11">
      <c r="A5" s="121" t="str">
        <f>'ფორმა N1'!D4</f>
        <v>საქართველოს კონსერვატიული პარტია</v>
      </c>
      <c r="B5" s="122"/>
      <c r="C5" s="122"/>
      <c r="D5" s="59"/>
      <c r="E5" s="110"/>
    </row>
    <row r="6" spans="1:11">
      <c r="A6" s="79"/>
      <c r="B6" s="78"/>
      <c r="C6" s="78"/>
      <c r="D6" s="78"/>
      <c r="E6" s="110"/>
    </row>
    <row r="7" spans="1:11">
      <c r="A7" s="117"/>
      <c r="B7" s="124"/>
      <c r="C7" s="125"/>
      <c r="D7" s="125"/>
      <c r="E7" s="107"/>
    </row>
    <row r="8" spans="1:11" ht="45">
      <c r="A8" s="126" t="s">
        <v>113</v>
      </c>
      <c r="B8" s="126" t="s">
        <v>190</v>
      </c>
      <c r="C8" s="126" t="s">
        <v>303</v>
      </c>
      <c r="D8" s="126" t="s">
        <v>257</v>
      </c>
      <c r="E8" s="107"/>
    </row>
    <row r="9" spans="1:11">
      <c r="A9" s="49"/>
      <c r="B9" s="50"/>
      <c r="C9" s="160"/>
      <c r="D9" s="160"/>
      <c r="E9" s="107"/>
    </row>
    <row r="10" spans="1:11">
      <c r="A10" s="51" t="s">
        <v>191</v>
      </c>
      <c r="B10" s="52"/>
      <c r="C10" s="127">
        <f>SUM(C11,C34)</f>
        <v>663698.93999999994</v>
      </c>
      <c r="D10" s="127">
        <f>SUM(D11,D34)</f>
        <v>707724.35000000009</v>
      </c>
      <c r="E10" s="107"/>
    </row>
    <row r="11" spans="1:11">
      <c r="A11" s="53" t="s">
        <v>192</v>
      </c>
      <c r="B11" s="54"/>
      <c r="C11" s="87">
        <f>SUM(C12:C32)</f>
        <v>244744.84999999998</v>
      </c>
      <c r="D11" s="87">
        <f>SUM(D12:D32)</f>
        <v>286820.26</v>
      </c>
      <c r="E11" s="107"/>
      <c r="G11" s="500"/>
      <c r="I11" s="500"/>
      <c r="K11" s="500"/>
    </row>
    <row r="12" spans="1:11">
      <c r="A12" s="57">
        <v>1110</v>
      </c>
      <c r="B12" s="56" t="s">
        <v>142</v>
      </c>
      <c r="C12" s="8"/>
      <c r="D12" s="8"/>
      <c r="E12" s="107"/>
    </row>
    <row r="13" spans="1:11">
      <c r="A13" s="57">
        <v>1120</v>
      </c>
      <c r="B13" s="56" t="s">
        <v>143</v>
      </c>
      <c r="C13" s="8"/>
      <c r="D13" s="8"/>
      <c r="E13" s="107"/>
    </row>
    <row r="14" spans="1:11">
      <c r="A14" s="57">
        <v>1211</v>
      </c>
      <c r="B14" s="56" t="s">
        <v>144</v>
      </c>
      <c r="C14" s="8">
        <v>205038.53</v>
      </c>
      <c r="D14" s="8">
        <v>275713.96999999997</v>
      </c>
      <c r="E14" s="107"/>
      <c r="G14" s="500"/>
      <c r="K14" s="500"/>
    </row>
    <row r="15" spans="1:11">
      <c r="A15" s="57">
        <v>1212</v>
      </c>
      <c r="B15" s="56" t="s">
        <v>145</v>
      </c>
      <c r="C15" s="8">
        <v>0</v>
      </c>
      <c r="D15" s="8">
        <v>5975.78</v>
      </c>
      <c r="E15" s="107"/>
    </row>
    <row r="16" spans="1:11">
      <c r="A16" s="57">
        <v>1213</v>
      </c>
      <c r="B16" s="56" t="s">
        <v>146</v>
      </c>
      <c r="C16" s="8"/>
      <c r="D16" s="8"/>
      <c r="E16" s="107"/>
    </row>
    <row r="17" spans="1:7">
      <c r="A17" s="57">
        <v>1214</v>
      </c>
      <c r="B17" s="56" t="s">
        <v>147</v>
      </c>
      <c r="C17" s="8"/>
      <c r="D17" s="8"/>
      <c r="E17" s="107"/>
    </row>
    <row r="18" spans="1:7">
      <c r="A18" s="57">
        <v>1215</v>
      </c>
      <c r="B18" s="56" t="s">
        <v>148</v>
      </c>
      <c r="C18" s="8"/>
      <c r="D18" s="8"/>
      <c r="E18" s="107"/>
    </row>
    <row r="19" spans="1:7">
      <c r="A19" s="57">
        <v>1300</v>
      </c>
      <c r="B19" s="56" t="s">
        <v>149</v>
      </c>
      <c r="C19" s="8"/>
      <c r="D19" s="8"/>
      <c r="E19" s="107"/>
    </row>
    <row r="20" spans="1:7">
      <c r="A20" s="57">
        <v>1410</v>
      </c>
      <c r="B20" s="56" t="s">
        <v>150</v>
      </c>
      <c r="C20" s="8">
        <v>36676.199999999997</v>
      </c>
      <c r="D20" s="8"/>
      <c r="E20" s="107"/>
    </row>
    <row r="21" spans="1:7">
      <c r="A21" s="57">
        <v>1421</v>
      </c>
      <c r="B21" s="56" t="s">
        <v>151</v>
      </c>
      <c r="C21" s="8"/>
      <c r="D21" s="8"/>
      <c r="E21" s="107"/>
    </row>
    <row r="22" spans="1:7">
      <c r="A22" s="57">
        <v>1422</v>
      </c>
      <c r="B22" s="56" t="s">
        <v>152</v>
      </c>
      <c r="C22" s="8"/>
      <c r="D22" s="8"/>
      <c r="E22" s="107"/>
    </row>
    <row r="23" spans="1:7">
      <c r="A23" s="57">
        <v>1423</v>
      </c>
      <c r="B23" s="56" t="s">
        <v>153</v>
      </c>
      <c r="C23" s="8"/>
      <c r="D23" s="8"/>
      <c r="E23" s="107"/>
    </row>
    <row r="24" spans="1:7">
      <c r="A24" s="57">
        <v>1431</v>
      </c>
      <c r="B24" s="56" t="s">
        <v>154</v>
      </c>
      <c r="C24" s="8"/>
      <c r="D24" s="8"/>
      <c r="E24" s="107"/>
    </row>
    <row r="25" spans="1:7">
      <c r="A25" s="57">
        <v>1432</v>
      </c>
      <c r="B25" s="56" t="s">
        <v>155</v>
      </c>
      <c r="C25" s="8"/>
      <c r="D25" s="8"/>
      <c r="E25" s="107"/>
    </row>
    <row r="26" spans="1:7">
      <c r="A26" s="57">
        <v>1433</v>
      </c>
      <c r="B26" s="56" t="s">
        <v>156</v>
      </c>
      <c r="C26" s="8"/>
      <c r="D26" s="8"/>
      <c r="E26" s="107"/>
    </row>
    <row r="27" spans="1:7">
      <c r="A27" s="57">
        <v>1441</v>
      </c>
      <c r="B27" s="56" t="s">
        <v>157</v>
      </c>
      <c r="C27" s="8"/>
      <c r="D27" s="8"/>
      <c r="E27" s="107"/>
    </row>
    <row r="28" spans="1:7">
      <c r="A28" s="57">
        <v>1442</v>
      </c>
      <c r="B28" s="56" t="s">
        <v>158</v>
      </c>
      <c r="C28" s="8">
        <v>0</v>
      </c>
      <c r="D28" s="8">
        <v>2100.39</v>
      </c>
      <c r="E28" s="107"/>
      <c r="G28" s="2">
        <v>2100.39</v>
      </c>
    </row>
    <row r="29" spans="1:7">
      <c r="A29" s="57">
        <v>1443</v>
      </c>
      <c r="B29" s="56" t="s">
        <v>159</v>
      </c>
      <c r="C29" s="8"/>
      <c r="D29" s="8"/>
      <c r="E29" s="107"/>
    </row>
    <row r="30" spans="1:7">
      <c r="A30" s="57">
        <v>1444</v>
      </c>
      <c r="B30" s="56" t="s">
        <v>160</v>
      </c>
      <c r="C30" s="8"/>
      <c r="D30" s="8"/>
      <c r="E30" s="107"/>
    </row>
    <row r="31" spans="1:7">
      <c r="A31" s="57">
        <v>1445</v>
      </c>
      <c r="B31" s="56" t="s">
        <v>161</v>
      </c>
      <c r="C31" s="8"/>
      <c r="D31" s="8"/>
      <c r="E31" s="107"/>
    </row>
    <row r="32" spans="1:7">
      <c r="A32" s="57">
        <v>1446</v>
      </c>
      <c r="B32" s="56" t="s">
        <v>162</v>
      </c>
      <c r="C32" s="8">
        <v>3030.12</v>
      </c>
      <c r="D32" s="8">
        <v>3030.12</v>
      </c>
      <c r="E32" s="107"/>
    </row>
    <row r="33" spans="1:7">
      <c r="A33" s="30"/>
      <c r="E33" s="107"/>
    </row>
    <row r="34" spans="1:7">
      <c r="A34" s="58" t="s">
        <v>193</v>
      </c>
      <c r="B34" s="56"/>
      <c r="C34" s="87">
        <f>SUM(C35:C42)</f>
        <v>418954.09</v>
      </c>
      <c r="D34" s="87">
        <f>SUM(D35:D42)</f>
        <v>420904.09</v>
      </c>
      <c r="E34" s="107"/>
    </row>
    <row r="35" spans="1:7">
      <c r="A35" s="57">
        <v>2110</v>
      </c>
      <c r="B35" s="56" t="s">
        <v>100</v>
      </c>
      <c r="C35" s="8">
        <v>292754.15000000002</v>
      </c>
      <c r="D35" s="8">
        <v>292754.15000000002</v>
      </c>
      <c r="E35" s="107"/>
    </row>
    <row r="36" spans="1:7">
      <c r="A36" s="57">
        <v>2120</v>
      </c>
      <c r="B36" s="56" t="s">
        <v>163</v>
      </c>
      <c r="C36" s="8">
        <v>76337.69</v>
      </c>
      <c r="D36" s="8">
        <v>78287.69</v>
      </c>
      <c r="E36" s="107"/>
    </row>
    <row r="37" spans="1:7">
      <c r="A37" s="57">
        <v>2130</v>
      </c>
      <c r="B37" s="56" t="s">
        <v>101</v>
      </c>
      <c r="C37" s="8">
        <v>40736.25</v>
      </c>
      <c r="D37" s="8">
        <v>40736.25</v>
      </c>
      <c r="E37" s="107"/>
    </row>
    <row r="38" spans="1:7">
      <c r="A38" s="57">
        <v>2140</v>
      </c>
      <c r="B38" s="56" t="s">
        <v>412</v>
      </c>
      <c r="C38" s="8"/>
      <c r="D38" s="8"/>
      <c r="E38" s="107"/>
    </row>
    <row r="39" spans="1:7">
      <c r="A39" s="57">
        <v>2150</v>
      </c>
      <c r="B39" s="56" t="s">
        <v>415</v>
      </c>
      <c r="C39" s="8">
        <v>626</v>
      </c>
      <c r="D39" s="8">
        <v>626</v>
      </c>
      <c r="E39" s="107"/>
    </row>
    <row r="40" spans="1:7">
      <c r="A40" s="57">
        <v>2220</v>
      </c>
      <c r="B40" s="56" t="s">
        <v>102</v>
      </c>
      <c r="C40" s="8">
        <v>0</v>
      </c>
      <c r="D40" s="8">
        <v>0</v>
      </c>
      <c r="E40" s="107"/>
    </row>
    <row r="41" spans="1:7">
      <c r="A41" s="57">
        <v>2300</v>
      </c>
      <c r="B41" s="56" t="s">
        <v>164</v>
      </c>
      <c r="C41" s="8"/>
      <c r="D41" s="8"/>
      <c r="E41" s="107"/>
    </row>
    <row r="42" spans="1:7">
      <c r="A42" s="57">
        <v>2400</v>
      </c>
      <c r="B42" s="56" t="s">
        <v>165</v>
      </c>
      <c r="C42" s="8">
        <v>8500</v>
      </c>
      <c r="D42" s="8">
        <v>8500</v>
      </c>
      <c r="E42" s="107"/>
    </row>
    <row r="43" spans="1:7">
      <c r="A43" s="31"/>
      <c r="E43" s="107"/>
    </row>
    <row r="44" spans="1:7">
      <c r="A44" s="55" t="s">
        <v>197</v>
      </c>
      <c r="B44" s="56"/>
      <c r="C44" s="87">
        <f>SUM(C45,C64)</f>
        <v>663698.93999999994</v>
      </c>
      <c r="D44" s="87">
        <f>SUM(D45,D64)</f>
        <v>707724.35000000009</v>
      </c>
      <c r="E44" s="107"/>
    </row>
    <row r="45" spans="1:7">
      <c r="A45" s="58" t="s">
        <v>194</v>
      </c>
      <c r="B45" s="56"/>
      <c r="C45" s="87">
        <f>SUM(C46:C61)</f>
        <v>113487.39</v>
      </c>
      <c r="D45" s="87">
        <f>SUM(D46:D61)</f>
        <v>76811.19</v>
      </c>
      <c r="E45" s="107"/>
    </row>
    <row r="46" spans="1:7">
      <c r="A46" s="57">
        <v>3100</v>
      </c>
      <c r="B46" s="56" t="s">
        <v>166</v>
      </c>
      <c r="C46" s="8">
        <v>109942.39</v>
      </c>
      <c r="D46" s="8">
        <v>73266.19</v>
      </c>
      <c r="E46" s="107"/>
      <c r="G46" s="2">
        <f>C46-D46</f>
        <v>36676.199999999997</v>
      </c>
    </row>
    <row r="47" spans="1:7">
      <c r="A47" s="57">
        <v>3210</v>
      </c>
      <c r="B47" s="56" t="s">
        <v>167</v>
      </c>
      <c r="C47" s="8"/>
      <c r="D47" s="8"/>
      <c r="E47" s="107"/>
    </row>
    <row r="48" spans="1:7">
      <c r="A48" s="57">
        <v>3221</v>
      </c>
      <c r="B48" s="56" t="s">
        <v>168</v>
      </c>
      <c r="C48" s="8"/>
      <c r="D48" s="8"/>
      <c r="E48" s="107"/>
    </row>
    <row r="49" spans="1:5">
      <c r="A49" s="57">
        <v>3222</v>
      </c>
      <c r="B49" s="56" t="s">
        <v>169</v>
      </c>
      <c r="C49" s="8"/>
      <c r="D49" s="8"/>
      <c r="E49" s="107"/>
    </row>
    <row r="50" spans="1:5">
      <c r="A50" s="57">
        <v>3223</v>
      </c>
      <c r="B50" s="56" t="s">
        <v>170</v>
      </c>
      <c r="C50" s="8"/>
      <c r="D50" s="8"/>
      <c r="E50" s="107"/>
    </row>
    <row r="51" spans="1:5">
      <c r="A51" s="57">
        <v>3224</v>
      </c>
      <c r="B51" s="56" t="s">
        <v>171</v>
      </c>
      <c r="C51" s="8"/>
      <c r="D51" s="8"/>
      <c r="E51" s="107"/>
    </row>
    <row r="52" spans="1:5">
      <c r="A52" s="57">
        <v>3231</v>
      </c>
      <c r="B52" s="56" t="s">
        <v>172</v>
      </c>
      <c r="C52" s="8">
        <v>3545</v>
      </c>
      <c r="D52" s="8">
        <v>3545</v>
      </c>
      <c r="E52" s="107"/>
    </row>
    <row r="53" spans="1:5">
      <c r="A53" s="57">
        <v>3232</v>
      </c>
      <c r="B53" s="56" t="s">
        <v>173</v>
      </c>
      <c r="C53" s="8"/>
      <c r="D53" s="8"/>
      <c r="E53" s="107"/>
    </row>
    <row r="54" spans="1:5">
      <c r="A54" s="57">
        <v>3234</v>
      </c>
      <c r="B54" s="56" t="s">
        <v>174</v>
      </c>
      <c r="C54" s="8"/>
      <c r="D54" s="8"/>
      <c r="E54" s="107"/>
    </row>
    <row r="55" spans="1:5" ht="30">
      <c r="A55" s="57">
        <v>3236</v>
      </c>
      <c r="B55" s="56" t="s">
        <v>189</v>
      </c>
      <c r="C55" s="8"/>
      <c r="D55" s="8"/>
      <c r="E55" s="107"/>
    </row>
    <row r="56" spans="1:5" ht="45">
      <c r="A56" s="57">
        <v>3237</v>
      </c>
      <c r="B56" s="56" t="s">
        <v>175</v>
      </c>
      <c r="C56" s="8"/>
      <c r="D56" s="8"/>
      <c r="E56" s="107"/>
    </row>
    <row r="57" spans="1:5">
      <c r="A57" s="57">
        <v>3241</v>
      </c>
      <c r="B57" s="56" t="s">
        <v>176</v>
      </c>
      <c r="C57" s="8"/>
      <c r="D57" s="8"/>
      <c r="E57" s="107"/>
    </row>
    <row r="58" spans="1:5">
      <c r="A58" s="57">
        <v>3242</v>
      </c>
      <c r="B58" s="56" t="s">
        <v>177</v>
      </c>
      <c r="C58" s="8"/>
      <c r="D58" s="8"/>
      <c r="E58" s="107"/>
    </row>
    <row r="59" spans="1:5">
      <c r="A59" s="57">
        <v>3243</v>
      </c>
      <c r="B59" s="56" t="s">
        <v>178</v>
      </c>
      <c r="C59" s="8"/>
      <c r="D59" s="8"/>
      <c r="E59" s="107"/>
    </row>
    <row r="60" spans="1:5">
      <c r="A60" s="57">
        <v>3245</v>
      </c>
      <c r="B60" s="56" t="s">
        <v>179</v>
      </c>
      <c r="C60" s="8"/>
      <c r="D60" s="8"/>
      <c r="E60" s="107"/>
    </row>
    <row r="61" spans="1:5">
      <c r="A61" s="57">
        <v>3246</v>
      </c>
      <c r="B61" s="56" t="s">
        <v>180</v>
      </c>
      <c r="C61" s="8"/>
      <c r="D61" s="8"/>
      <c r="E61" s="107"/>
    </row>
    <row r="62" spans="1:5">
      <c r="A62" s="31"/>
      <c r="E62" s="107"/>
    </row>
    <row r="63" spans="1:5">
      <c r="A63" s="32"/>
      <c r="E63" s="107"/>
    </row>
    <row r="64" spans="1:5">
      <c r="A64" s="58" t="s">
        <v>195</v>
      </c>
      <c r="B64" s="56"/>
      <c r="C64" s="87">
        <f>SUM(C65:C67)</f>
        <v>550211.54999999993</v>
      </c>
      <c r="D64" s="87">
        <f>SUM(D65:D67)</f>
        <v>630913.16000000015</v>
      </c>
      <c r="E64" s="107"/>
    </row>
    <row r="65" spans="1:5">
      <c r="A65" s="57">
        <v>5100</v>
      </c>
      <c r="B65" s="56" t="s">
        <v>255</v>
      </c>
      <c r="C65" s="8"/>
      <c r="D65" s="8"/>
      <c r="E65" s="107"/>
    </row>
    <row r="66" spans="1:5">
      <c r="A66" s="57">
        <v>5220</v>
      </c>
      <c r="B66" s="56" t="s">
        <v>435</v>
      </c>
      <c r="C66" s="8"/>
      <c r="D66" s="8"/>
      <c r="E66" s="107"/>
    </row>
    <row r="67" spans="1:5">
      <c r="A67" s="57">
        <v>5230</v>
      </c>
      <c r="B67" s="56" t="s">
        <v>436</v>
      </c>
      <c r="C67" s="8">
        <f>C10-C45</f>
        <v>550211.54999999993</v>
      </c>
      <c r="D67" s="8">
        <f>D10-D45</f>
        <v>630913.16000000015</v>
      </c>
      <c r="E67" s="107"/>
    </row>
    <row r="68" spans="1:5">
      <c r="A68" s="31"/>
      <c r="E68" s="107"/>
    </row>
    <row r="69" spans="1:5">
      <c r="A69" s="2"/>
      <c r="E69" s="107"/>
    </row>
    <row r="70" spans="1:5">
      <c r="A70" s="55" t="s">
        <v>196</v>
      </c>
      <c r="B70" s="56"/>
      <c r="C70" s="8"/>
      <c r="D70" s="8"/>
      <c r="E70" s="107"/>
    </row>
    <row r="71" spans="1:5" ht="30">
      <c r="A71" s="57">
        <v>1</v>
      </c>
      <c r="B71" s="56" t="s">
        <v>181</v>
      </c>
      <c r="C71" s="8"/>
      <c r="D71" s="8"/>
      <c r="E71" s="107"/>
    </row>
    <row r="72" spans="1:5">
      <c r="A72" s="57">
        <v>2</v>
      </c>
      <c r="B72" s="56" t="s">
        <v>182</v>
      </c>
      <c r="C72" s="8"/>
      <c r="D72" s="8"/>
      <c r="E72" s="107"/>
    </row>
    <row r="73" spans="1:5">
      <c r="A73" s="57">
        <v>3</v>
      </c>
      <c r="B73" s="56" t="s">
        <v>183</v>
      </c>
      <c r="C73" s="8"/>
      <c r="D73" s="8"/>
      <c r="E73" s="107"/>
    </row>
    <row r="74" spans="1:5">
      <c r="A74" s="57">
        <v>4</v>
      </c>
      <c r="B74" s="56" t="s">
        <v>367</v>
      </c>
      <c r="C74" s="8"/>
      <c r="D74" s="8"/>
      <c r="E74" s="107"/>
    </row>
    <row r="75" spans="1:5">
      <c r="A75" s="57">
        <v>5</v>
      </c>
      <c r="B75" s="56" t="s">
        <v>184</v>
      </c>
      <c r="C75" s="8"/>
      <c r="D75" s="8"/>
      <c r="E75" s="107"/>
    </row>
    <row r="76" spans="1:5">
      <c r="A76" s="57">
        <v>6</v>
      </c>
      <c r="B76" s="56" t="s">
        <v>185</v>
      </c>
      <c r="C76" s="8"/>
      <c r="D76" s="8"/>
      <c r="E76" s="107"/>
    </row>
    <row r="77" spans="1:5">
      <c r="A77" s="57">
        <v>7</v>
      </c>
      <c r="B77" s="56" t="s">
        <v>186</v>
      </c>
      <c r="C77" s="8"/>
      <c r="D77" s="8"/>
      <c r="E77" s="107"/>
    </row>
    <row r="78" spans="1:5">
      <c r="A78" s="57">
        <v>8</v>
      </c>
      <c r="B78" s="56" t="s">
        <v>187</v>
      </c>
      <c r="C78" s="8"/>
      <c r="D78" s="8"/>
      <c r="E78" s="107"/>
    </row>
    <row r="79" spans="1:5">
      <c r="A79" s="57">
        <v>9</v>
      </c>
      <c r="B79" s="56" t="s">
        <v>188</v>
      </c>
      <c r="C79" s="8"/>
      <c r="D79" s="8"/>
      <c r="E79" s="107"/>
    </row>
    <row r="83" spans="1:9">
      <c r="A83" s="2"/>
      <c r="B83" s="2"/>
    </row>
    <row r="84" spans="1:9">
      <c r="A84" s="71" t="s">
        <v>107</v>
      </c>
      <c r="B84" s="2"/>
      <c r="E84" s="5"/>
    </row>
    <row r="85" spans="1:9">
      <c r="A85" s="2"/>
      <c r="B85" s="2"/>
      <c r="E85"/>
      <c r="F85"/>
      <c r="G85"/>
      <c r="H85"/>
      <c r="I85"/>
    </row>
    <row r="86" spans="1:9">
      <c r="A86" s="2"/>
      <c r="B86" s="2"/>
      <c r="D86" s="12"/>
      <c r="E86"/>
      <c r="F86"/>
      <c r="G86"/>
      <c r="H86"/>
      <c r="I86"/>
    </row>
    <row r="87" spans="1:9">
      <c r="A87"/>
      <c r="B87" s="71" t="s">
        <v>447</v>
      </c>
      <c r="D87" s="12"/>
      <c r="E87"/>
      <c r="F87"/>
      <c r="G87"/>
      <c r="H87"/>
      <c r="I87"/>
    </row>
    <row r="88" spans="1:9">
      <c r="A88"/>
      <c r="B88" s="2" t="s">
        <v>448</v>
      </c>
      <c r="D88" s="12"/>
      <c r="E88"/>
      <c r="F88"/>
      <c r="G88"/>
      <c r="H88"/>
      <c r="I88"/>
    </row>
    <row r="89" spans="1:9" customFormat="1" ht="12.75">
      <c r="B89" s="67" t="s">
        <v>139</v>
      </c>
    </row>
    <row r="90" spans="1:9" customFormat="1" ht="12.75"/>
    <row r="91" spans="1:9" customFormat="1" ht="12.75"/>
    <row r="92" spans="1:9" customFormat="1" ht="12.75"/>
    <row r="93" spans="1:9" customFormat="1" ht="12.75"/>
  </sheetData>
  <mergeCells count="2">
    <mergeCell ref="C1:D1"/>
    <mergeCell ref="D2:E2"/>
  </mergeCells>
  <printOptions gridLines="1"/>
  <pageMargins left="0.31496062992126" right="0.31496062992126" top="0.74803149606299202" bottom="0.74803149606299202" header="0.31496062992126" footer="0.31496062992126"/>
  <pageSetup paperSize="9" scale="92" fitToHeight="2" orientation="portrait" r:id="rId1"/>
  <rowBreaks count="1" manualBreakCount="1">
    <brk id="43" max="3" man="1"/>
  </rowBreaks>
  <drawing r:id="rId2"/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K25"/>
  <sheetViews>
    <sheetView showGridLines="0" view="pageBreakPreview" zoomScale="80" zoomScaleSheetLayoutView="80" workbookViewId="0">
      <selection activeCell="I2" sqref="I2:J2"/>
    </sheetView>
  </sheetViews>
  <sheetFormatPr defaultRowHeight="15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>
      <c r="A1" s="76" t="s">
        <v>453</v>
      </c>
      <c r="B1" s="78"/>
      <c r="C1" s="78"/>
      <c r="D1" s="78"/>
      <c r="E1" s="78"/>
      <c r="F1" s="78"/>
      <c r="G1" s="78"/>
      <c r="H1" s="78"/>
      <c r="I1" s="515" t="s">
        <v>109</v>
      </c>
      <c r="J1" s="515"/>
      <c r="K1" s="107"/>
    </row>
    <row r="2" spans="1:11">
      <c r="A2" s="78" t="s">
        <v>140</v>
      </c>
      <c r="B2" s="78"/>
      <c r="C2" s="78"/>
      <c r="D2" s="78"/>
      <c r="E2" s="78"/>
      <c r="F2" s="78"/>
      <c r="G2" s="78"/>
      <c r="H2" s="78"/>
      <c r="I2" s="513" t="s">
        <v>837</v>
      </c>
      <c r="J2" s="513"/>
      <c r="K2" s="107"/>
    </row>
    <row r="3" spans="1:11">
      <c r="A3" s="78"/>
      <c r="B3" s="78"/>
      <c r="C3" s="78"/>
      <c r="D3" s="78"/>
      <c r="E3" s="78"/>
      <c r="F3" s="78"/>
      <c r="G3" s="78"/>
      <c r="H3" s="78"/>
      <c r="I3" s="77"/>
      <c r="J3" s="77"/>
      <c r="K3" s="107"/>
    </row>
    <row r="4" spans="1:11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78"/>
      <c r="F4" s="128"/>
      <c r="G4" s="78"/>
      <c r="H4" s="78"/>
      <c r="I4" s="78"/>
      <c r="J4" s="78"/>
      <c r="K4" s="107"/>
    </row>
    <row r="5" spans="1:11">
      <c r="A5" s="229" t="str">
        <f>'ფორმა N1'!D4</f>
        <v>საქართველოს კონსერვატიული პარტია</v>
      </c>
      <c r="B5" s="402"/>
      <c r="C5" s="402"/>
      <c r="D5" s="402"/>
      <c r="E5" s="402"/>
      <c r="F5" s="403"/>
      <c r="G5" s="402"/>
      <c r="H5" s="402"/>
      <c r="I5" s="402"/>
      <c r="J5" s="402"/>
      <c r="K5" s="107"/>
    </row>
    <row r="6" spans="1:11">
      <c r="A6" s="79"/>
      <c r="B6" s="79"/>
      <c r="C6" s="78"/>
      <c r="D6" s="78"/>
      <c r="E6" s="78"/>
      <c r="F6" s="128"/>
      <c r="G6" s="78"/>
      <c r="H6" s="78"/>
      <c r="I6" s="78"/>
      <c r="J6" s="78"/>
      <c r="K6" s="107"/>
    </row>
    <row r="7" spans="1:11">
      <c r="A7" s="129"/>
      <c r="B7" s="125"/>
      <c r="C7" s="125"/>
      <c r="D7" s="125"/>
      <c r="E7" s="125"/>
      <c r="F7" s="125"/>
      <c r="G7" s="125"/>
      <c r="H7" s="125"/>
      <c r="I7" s="125"/>
      <c r="J7" s="125"/>
      <c r="K7" s="107"/>
    </row>
    <row r="8" spans="1:11" s="27" customFormat="1" ht="45">
      <c r="A8" s="131" t="s">
        <v>64</v>
      </c>
      <c r="B8" s="131" t="s">
        <v>111</v>
      </c>
      <c r="C8" s="132" t="s">
        <v>113</v>
      </c>
      <c r="D8" s="132" t="s">
        <v>275</v>
      </c>
      <c r="E8" s="132" t="s">
        <v>112</v>
      </c>
      <c r="F8" s="130" t="s">
        <v>256</v>
      </c>
      <c r="G8" s="130" t="s">
        <v>294</v>
      </c>
      <c r="H8" s="130" t="s">
        <v>295</v>
      </c>
      <c r="I8" s="130" t="s">
        <v>257</v>
      </c>
      <c r="J8" s="133" t="s">
        <v>114</v>
      </c>
      <c r="K8" s="107"/>
    </row>
    <row r="9" spans="1:11" s="27" customFormat="1">
      <c r="A9" s="164">
        <v>1</v>
      </c>
      <c r="B9" s="164">
        <v>2</v>
      </c>
      <c r="C9" s="165">
        <v>3</v>
      </c>
      <c r="D9" s="165">
        <v>4</v>
      </c>
      <c r="E9" s="165">
        <v>5</v>
      </c>
      <c r="F9" s="165">
        <v>6</v>
      </c>
      <c r="G9" s="165">
        <v>7</v>
      </c>
      <c r="H9" s="165">
        <v>8</v>
      </c>
      <c r="I9" s="165">
        <v>9</v>
      </c>
      <c r="J9" s="165">
        <v>10</v>
      </c>
      <c r="K9" s="107"/>
    </row>
    <row r="10" spans="1:11" s="27" customFormat="1" ht="30">
      <c r="A10" s="161">
        <v>1</v>
      </c>
      <c r="B10" s="63" t="s">
        <v>725</v>
      </c>
      <c r="C10" s="162" t="s">
        <v>726</v>
      </c>
      <c r="D10" s="163" t="s">
        <v>221</v>
      </c>
      <c r="E10" s="436">
        <v>40462</v>
      </c>
      <c r="F10" s="437">
        <v>0</v>
      </c>
      <c r="G10" s="437">
        <v>0</v>
      </c>
      <c r="H10" s="437">
        <v>0</v>
      </c>
      <c r="I10" s="438">
        <v>0</v>
      </c>
      <c r="J10" s="165"/>
      <c r="K10" s="107"/>
    </row>
    <row r="11" spans="1:11" ht="30">
      <c r="A11" s="106"/>
      <c r="B11" s="63" t="s">
        <v>727</v>
      </c>
      <c r="C11" s="162" t="s">
        <v>728</v>
      </c>
      <c r="D11" s="163" t="s">
        <v>221</v>
      </c>
      <c r="E11" s="159">
        <v>38512</v>
      </c>
      <c r="F11" s="439">
        <v>205038.53</v>
      </c>
      <c r="G11" s="440">
        <v>679163.31</v>
      </c>
      <c r="H11" s="441">
        <v>608487.87</v>
      </c>
      <c r="I11" s="439">
        <v>275713.96999999997</v>
      </c>
      <c r="J11" s="442"/>
    </row>
    <row r="12" spans="1:11" ht="60">
      <c r="A12" s="106"/>
      <c r="B12" s="63" t="s">
        <v>727</v>
      </c>
      <c r="C12" s="443" t="s">
        <v>729</v>
      </c>
      <c r="D12" s="163" t="s">
        <v>730</v>
      </c>
      <c r="E12" s="159">
        <v>38512</v>
      </c>
      <c r="F12" s="444">
        <v>0</v>
      </c>
      <c r="G12" s="445">
        <v>0</v>
      </c>
      <c r="H12" s="446">
        <v>0</v>
      </c>
      <c r="I12" s="442">
        <v>5975.78</v>
      </c>
      <c r="J12" s="442"/>
    </row>
    <row r="13" spans="1:11" ht="15.75">
      <c r="A13" s="106"/>
      <c r="B13" s="63"/>
      <c r="C13" s="162"/>
      <c r="D13" s="447"/>
      <c r="E13" s="159"/>
      <c r="F13" s="442"/>
      <c r="G13" s="442"/>
      <c r="H13" s="442"/>
      <c r="I13" s="442"/>
      <c r="J13" s="442"/>
    </row>
    <row r="14" spans="1:11">
      <c r="A14" s="106"/>
      <c r="B14" s="106"/>
      <c r="C14" s="106"/>
      <c r="D14" s="106"/>
      <c r="E14" s="106"/>
      <c r="F14" s="106"/>
      <c r="G14" s="106"/>
      <c r="H14" s="106"/>
      <c r="I14" s="106"/>
      <c r="J14" s="106"/>
    </row>
    <row r="15" spans="1:11">
      <c r="A15" s="106"/>
      <c r="B15" s="240" t="s">
        <v>107</v>
      </c>
      <c r="C15" s="106"/>
      <c r="D15" s="106"/>
      <c r="E15" s="106"/>
      <c r="F15" s="241"/>
      <c r="G15" s="106"/>
      <c r="H15" s="106"/>
      <c r="I15" s="106"/>
      <c r="J15" s="106"/>
    </row>
    <row r="16" spans="1:11">
      <c r="A16" s="106"/>
      <c r="B16" s="106"/>
      <c r="C16" s="106"/>
      <c r="D16" s="106"/>
      <c r="E16" s="106"/>
      <c r="F16" s="103"/>
      <c r="G16" s="103"/>
      <c r="H16" s="103"/>
      <c r="I16" s="103"/>
      <c r="J16" s="103"/>
    </row>
    <row r="17" spans="1:10">
      <c r="A17" s="106"/>
      <c r="B17" s="106"/>
      <c r="C17" s="293"/>
      <c r="D17" s="106"/>
      <c r="E17" s="106"/>
      <c r="F17" s="293"/>
      <c r="G17" s="294"/>
      <c r="H17" s="294"/>
      <c r="I17" s="103"/>
      <c r="J17" s="103"/>
    </row>
    <row r="18" spans="1:10">
      <c r="A18" s="103"/>
      <c r="B18" s="106"/>
      <c r="C18" s="242" t="s">
        <v>268</v>
      </c>
      <c r="D18" s="242"/>
      <c r="E18" s="106"/>
      <c r="F18" s="106" t="s">
        <v>273</v>
      </c>
      <c r="G18" s="103"/>
      <c r="H18" s="103"/>
      <c r="I18" s="103"/>
      <c r="J18" s="103"/>
    </row>
    <row r="19" spans="1:10">
      <c r="A19" s="103"/>
      <c r="B19" s="106"/>
      <c r="C19" s="243" t="s">
        <v>139</v>
      </c>
      <c r="D19" s="106"/>
      <c r="E19" s="106"/>
      <c r="F19" s="106" t="s">
        <v>269</v>
      </c>
      <c r="G19" s="103"/>
      <c r="H19" s="103"/>
      <c r="I19" s="103"/>
      <c r="J19" s="103"/>
    </row>
    <row r="20" spans="1:10" customFormat="1">
      <c r="A20" s="103"/>
      <c r="B20" s="106"/>
      <c r="C20" s="106"/>
      <c r="D20" s="243"/>
      <c r="E20" s="103"/>
      <c r="F20" s="103"/>
      <c r="G20" s="103"/>
      <c r="H20" s="103"/>
      <c r="I20" s="103"/>
      <c r="J20" s="103"/>
    </row>
    <row r="21" spans="1:10" customFormat="1" ht="12.75">
      <c r="A21" s="103"/>
      <c r="B21" s="103"/>
      <c r="C21" s="103"/>
      <c r="D21" s="103"/>
      <c r="E21" s="103"/>
      <c r="F21" s="103"/>
      <c r="G21" s="103"/>
      <c r="H21" s="103"/>
      <c r="I21" s="103"/>
      <c r="J21" s="103"/>
    </row>
    <row r="22" spans="1:10" customFormat="1" ht="12.75"/>
    <row r="23" spans="1:10" customFormat="1" ht="12.75"/>
    <row r="24" spans="1:10" customFormat="1" ht="12.75"/>
    <row r="25" spans="1:10" customFormat="1" ht="12.75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:B1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:E13"/>
    <dataValidation allowBlank="1" showInputMessage="1" showErrorMessage="1" prompt="თვე/დღე/წელი" sqref="J11:J13"/>
  </dataValidations>
  <printOptions gridLines="1"/>
  <pageMargins left="0.25" right="0.25" top="0.75" bottom="0.75" header="0.3" footer="0.3"/>
  <pageSetup paperSize="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I46"/>
  <sheetViews>
    <sheetView showGridLines="0" view="pageBreakPreview" zoomScale="80" zoomScaleSheetLayoutView="80" workbookViewId="0">
      <selection activeCell="C2" sqref="C2:D2"/>
    </sheetView>
  </sheetViews>
  <sheetFormatPr defaultRowHeight="15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>
      <c r="A1" s="76" t="s">
        <v>301</v>
      </c>
      <c r="B1" s="78"/>
      <c r="C1" s="515" t="s">
        <v>109</v>
      </c>
      <c r="D1" s="515"/>
      <c r="E1" s="110"/>
    </row>
    <row r="2" spans="1:7">
      <c r="A2" s="78" t="s">
        <v>140</v>
      </c>
      <c r="B2" s="78"/>
      <c r="C2" s="513" t="s">
        <v>837</v>
      </c>
      <c r="D2" s="514"/>
      <c r="E2" s="110"/>
    </row>
    <row r="3" spans="1:7">
      <c r="A3" s="76"/>
      <c r="B3" s="78"/>
      <c r="C3" s="77"/>
      <c r="D3" s="77"/>
      <c r="E3" s="110"/>
    </row>
    <row r="4" spans="1:7">
      <c r="A4" s="79" t="s">
        <v>274</v>
      </c>
      <c r="B4" s="104"/>
      <c r="C4" s="105"/>
      <c r="D4" s="78"/>
      <c r="E4" s="110"/>
    </row>
    <row r="5" spans="1:7">
      <c r="A5" s="405" t="str">
        <f>'ფორმა N1'!D4</f>
        <v>საქართველოს კონსერვატიული პარტია</v>
      </c>
      <c r="B5" s="12"/>
      <c r="C5" s="12"/>
      <c r="E5" s="110"/>
    </row>
    <row r="6" spans="1:7">
      <c r="A6" s="106"/>
      <c r="B6" s="106"/>
      <c r="C6" s="106"/>
      <c r="D6" s="107"/>
      <c r="E6" s="110"/>
    </row>
    <row r="7" spans="1:7">
      <c r="A7" s="78"/>
      <c r="B7" s="78"/>
      <c r="C7" s="78"/>
      <c r="D7" s="78"/>
      <c r="E7" s="110"/>
    </row>
    <row r="8" spans="1:7" s="6" customFormat="1" ht="39" customHeight="1">
      <c r="A8" s="108" t="s">
        <v>64</v>
      </c>
      <c r="B8" s="81" t="s">
        <v>249</v>
      </c>
      <c r="C8" s="81" t="s">
        <v>66</v>
      </c>
      <c r="D8" s="81" t="s">
        <v>67</v>
      </c>
      <c r="E8" s="110"/>
    </row>
    <row r="9" spans="1:7" s="7" customFormat="1" ht="16.5" customHeight="1">
      <c r="A9" s="247">
        <v>1</v>
      </c>
      <c r="B9" s="247" t="s">
        <v>65</v>
      </c>
      <c r="C9" s="87">
        <f>SUM(C10,C26)</f>
        <v>679163.31</v>
      </c>
      <c r="D9" s="87">
        <f>SUM(D10,D26)</f>
        <v>679163.31</v>
      </c>
      <c r="E9" s="110"/>
    </row>
    <row r="10" spans="1:7" s="7" customFormat="1" ht="16.5" customHeight="1">
      <c r="A10" s="89">
        <v>1.1000000000000001</v>
      </c>
      <c r="B10" s="89" t="s">
        <v>80</v>
      </c>
      <c r="C10" s="87">
        <f>SUM(C11,C12,C16,C19,C25,C26)</f>
        <v>679163.31</v>
      </c>
      <c r="D10" s="87">
        <f>SUM(D11,D12,D16,D19,D24,D25)</f>
        <v>679163.31</v>
      </c>
      <c r="E10" s="110"/>
    </row>
    <row r="11" spans="1:7" s="9" customFormat="1" ht="16.5" customHeight="1">
      <c r="A11" s="90" t="s">
        <v>30</v>
      </c>
      <c r="B11" s="90" t="s">
        <v>79</v>
      </c>
      <c r="C11" s="8"/>
      <c r="D11" s="8"/>
      <c r="E11" s="110"/>
    </row>
    <row r="12" spans="1:7" s="10" customFormat="1" ht="16.5" customHeight="1">
      <c r="A12" s="90" t="s">
        <v>31</v>
      </c>
      <c r="B12" s="90" t="s">
        <v>308</v>
      </c>
      <c r="C12" s="109">
        <v>1439</v>
      </c>
      <c r="D12" s="109">
        <v>1439</v>
      </c>
      <c r="E12" s="110"/>
      <c r="G12" s="70"/>
    </row>
    <row r="13" spans="1:7" s="3" customFormat="1" ht="16.5" customHeight="1">
      <c r="A13" s="99" t="s">
        <v>81</v>
      </c>
      <c r="B13" s="99" t="s">
        <v>311</v>
      </c>
      <c r="C13" s="8">
        <v>1439</v>
      </c>
      <c r="D13" s="8">
        <v>1439</v>
      </c>
      <c r="E13" s="110"/>
    </row>
    <row r="14" spans="1:7" s="3" customFormat="1" ht="16.5" customHeight="1">
      <c r="A14" s="99" t="s">
        <v>506</v>
      </c>
      <c r="B14" s="99" t="s">
        <v>505</v>
      </c>
      <c r="C14" s="8"/>
      <c r="D14" s="8"/>
      <c r="E14" s="110"/>
    </row>
    <row r="15" spans="1:7" s="3" customFormat="1" ht="16.5" customHeight="1">
      <c r="A15" s="99" t="s">
        <v>507</v>
      </c>
      <c r="B15" s="99" t="s">
        <v>97</v>
      </c>
      <c r="C15" s="8"/>
      <c r="D15" s="8"/>
      <c r="E15" s="110"/>
    </row>
    <row r="16" spans="1:7" s="3" customFormat="1" ht="16.5" customHeight="1">
      <c r="A16" s="90" t="s">
        <v>82</v>
      </c>
      <c r="B16" s="90" t="s">
        <v>83</v>
      </c>
      <c r="C16" s="109">
        <f>SUM(C17:C18)</f>
        <v>674000</v>
      </c>
      <c r="D16" s="109">
        <f>SUM(D17:D18)</f>
        <v>674000</v>
      </c>
      <c r="E16" s="110"/>
    </row>
    <row r="17" spans="1:5" s="3" customFormat="1" ht="16.5" customHeight="1">
      <c r="A17" s="99" t="s">
        <v>84</v>
      </c>
      <c r="B17" s="99" t="s">
        <v>86</v>
      </c>
      <c r="C17" s="8">
        <v>595092</v>
      </c>
      <c r="D17" s="8">
        <v>595092</v>
      </c>
      <c r="E17" s="110"/>
    </row>
    <row r="18" spans="1:5" s="3" customFormat="1" ht="30">
      <c r="A18" s="99" t="s">
        <v>85</v>
      </c>
      <c r="B18" s="99" t="s">
        <v>110</v>
      </c>
      <c r="C18" s="8">
        <v>78908</v>
      </c>
      <c r="D18" s="8">
        <v>78908</v>
      </c>
      <c r="E18" s="110"/>
    </row>
    <row r="19" spans="1:5" s="3" customFormat="1" ht="16.5" customHeight="1">
      <c r="A19" s="90" t="s">
        <v>87</v>
      </c>
      <c r="B19" s="90" t="s">
        <v>417</v>
      </c>
      <c r="C19" s="109">
        <f>SUM(C20:C23)</f>
        <v>0</v>
      </c>
      <c r="D19" s="109">
        <f>SUM(D20:D23)</f>
        <v>0</v>
      </c>
      <c r="E19" s="110"/>
    </row>
    <row r="20" spans="1:5" s="3" customFormat="1" ht="16.5" customHeight="1">
      <c r="A20" s="99" t="s">
        <v>88</v>
      </c>
      <c r="B20" s="99" t="s">
        <v>89</v>
      </c>
      <c r="C20" s="8"/>
      <c r="D20" s="8"/>
      <c r="E20" s="110"/>
    </row>
    <row r="21" spans="1:5" s="3" customFormat="1" ht="30">
      <c r="A21" s="99" t="s">
        <v>92</v>
      </c>
      <c r="B21" s="99" t="s">
        <v>90</v>
      </c>
      <c r="C21" s="8"/>
      <c r="D21" s="8"/>
      <c r="E21" s="110"/>
    </row>
    <row r="22" spans="1:5" s="3" customFormat="1" ht="16.5" customHeight="1">
      <c r="A22" s="99" t="s">
        <v>93</v>
      </c>
      <c r="B22" s="99" t="s">
        <v>91</v>
      </c>
      <c r="C22" s="8"/>
      <c r="D22" s="8"/>
      <c r="E22" s="110"/>
    </row>
    <row r="23" spans="1:5" s="3" customFormat="1" ht="16.5" customHeight="1">
      <c r="A23" s="99" t="s">
        <v>94</v>
      </c>
      <c r="B23" s="99" t="s">
        <v>445</v>
      </c>
      <c r="C23" s="8"/>
      <c r="D23" s="8"/>
      <c r="E23" s="110"/>
    </row>
    <row r="24" spans="1:5" s="3" customFormat="1" ht="16.5" customHeight="1">
      <c r="A24" s="90" t="s">
        <v>95</v>
      </c>
      <c r="B24" s="90" t="s">
        <v>446</v>
      </c>
      <c r="C24" s="284"/>
      <c r="D24" s="8"/>
      <c r="E24" s="110"/>
    </row>
    <row r="25" spans="1:5" s="3" customFormat="1">
      <c r="A25" s="90" t="s">
        <v>251</v>
      </c>
      <c r="B25" s="90" t="s">
        <v>534</v>
      </c>
      <c r="C25" s="8">
        <v>3724.31</v>
      </c>
      <c r="D25" s="8">
        <v>3724.31</v>
      </c>
      <c r="E25" s="110"/>
    </row>
    <row r="26" spans="1:5" ht="16.5" customHeight="1">
      <c r="A26" s="89">
        <v>1.2</v>
      </c>
      <c r="B26" s="89" t="s">
        <v>96</v>
      </c>
      <c r="C26" s="87">
        <f>SUM(C27,C35)</f>
        <v>0</v>
      </c>
      <c r="D26" s="87">
        <f>SUM(D27,D35)</f>
        <v>0</v>
      </c>
      <c r="E26" s="110"/>
    </row>
    <row r="27" spans="1:5" ht="16.5" customHeight="1">
      <c r="A27" s="90" t="s">
        <v>32</v>
      </c>
      <c r="B27" s="90" t="s">
        <v>311</v>
      </c>
      <c r="C27" s="109">
        <f>SUM(C28:C30)</f>
        <v>0</v>
      </c>
      <c r="D27" s="109">
        <f>SUM(D28:D30)</f>
        <v>0</v>
      </c>
      <c r="E27" s="110"/>
    </row>
    <row r="28" spans="1:5">
      <c r="A28" s="255" t="s">
        <v>98</v>
      </c>
      <c r="B28" s="255" t="s">
        <v>309</v>
      </c>
      <c r="C28" s="8"/>
      <c r="D28" s="8"/>
      <c r="E28" s="110"/>
    </row>
    <row r="29" spans="1:5">
      <c r="A29" s="255" t="s">
        <v>99</v>
      </c>
      <c r="B29" s="255" t="s">
        <v>312</v>
      </c>
      <c r="C29" s="8"/>
      <c r="D29" s="8"/>
      <c r="E29" s="110"/>
    </row>
    <row r="30" spans="1:5">
      <c r="A30" s="255" t="s">
        <v>454</v>
      </c>
      <c r="B30" s="255" t="s">
        <v>310</v>
      </c>
      <c r="C30" s="8"/>
      <c r="D30" s="8"/>
      <c r="E30" s="110"/>
    </row>
    <row r="31" spans="1:5">
      <c r="A31" s="90" t="s">
        <v>33</v>
      </c>
      <c r="B31" s="90" t="s">
        <v>505</v>
      </c>
      <c r="C31" s="109">
        <f>SUM(C32:C34)</f>
        <v>0</v>
      </c>
      <c r="D31" s="109">
        <f>SUM(D32:D34)</f>
        <v>0</v>
      </c>
      <c r="E31" s="110"/>
    </row>
    <row r="32" spans="1:5">
      <c r="A32" s="255" t="s">
        <v>12</v>
      </c>
      <c r="B32" s="255" t="s">
        <v>508</v>
      </c>
      <c r="C32" s="8"/>
      <c r="D32" s="8"/>
      <c r="E32" s="110"/>
    </row>
    <row r="33" spans="1:9">
      <c r="A33" s="255" t="s">
        <v>13</v>
      </c>
      <c r="B33" s="255" t="s">
        <v>509</v>
      </c>
      <c r="C33" s="8"/>
      <c r="D33" s="8"/>
      <c r="E33" s="110"/>
    </row>
    <row r="34" spans="1:9">
      <c r="A34" s="255" t="s">
        <v>281</v>
      </c>
      <c r="B34" s="255" t="s">
        <v>510</v>
      </c>
      <c r="C34" s="8"/>
      <c r="D34" s="8"/>
      <c r="E34" s="110"/>
    </row>
    <row r="35" spans="1:9">
      <c r="A35" s="90" t="s">
        <v>34</v>
      </c>
      <c r="B35" s="269" t="s">
        <v>451</v>
      </c>
      <c r="C35" s="8"/>
      <c r="D35" s="8"/>
      <c r="E35" s="110"/>
    </row>
    <row r="36" spans="1:9">
      <c r="D36" s="27"/>
      <c r="E36" s="111"/>
      <c r="F36" s="27"/>
    </row>
    <row r="37" spans="1:9">
      <c r="A37" s="1"/>
      <c r="D37" s="27"/>
      <c r="E37" s="111"/>
      <c r="F37" s="27"/>
    </row>
    <row r="38" spans="1:9">
      <c r="D38" s="27"/>
      <c r="E38" s="111"/>
      <c r="F38" s="27"/>
    </row>
    <row r="39" spans="1:9">
      <c r="D39" s="27"/>
      <c r="E39" s="111"/>
      <c r="F39" s="27"/>
    </row>
    <row r="40" spans="1:9">
      <c r="A40" s="71" t="s">
        <v>107</v>
      </c>
      <c r="D40" s="27"/>
      <c r="E40" s="111"/>
      <c r="F40" s="27"/>
    </row>
    <row r="41" spans="1:9">
      <c r="D41" s="27"/>
      <c r="E41" s="112"/>
      <c r="F41" s="112"/>
      <c r="G41"/>
      <c r="H41"/>
      <c r="I41"/>
    </row>
    <row r="42" spans="1:9">
      <c r="D42" s="113"/>
      <c r="E42" s="112"/>
      <c r="F42" s="112"/>
      <c r="G42"/>
      <c r="H42"/>
      <c r="I42"/>
    </row>
    <row r="43" spans="1:9">
      <c r="A43"/>
      <c r="B43" s="71" t="s">
        <v>271</v>
      </c>
      <c r="D43" s="113"/>
      <c r="E43" s="112"/>
      <c r="F43" s="112"/>
      <c r="G43"/>
      <c r="H43"/>
      <c r="I43"/>
    </row>
    <row r="44" spans="1:9">
      <c r="A44"/>
      <c r="B44" s="2" t="s">
        <v>270</v>
      </c>
      <c r="D44" s="113"/>
      <c r="E44" s="112"/>
      <c r="F44" s="112"/>
      <c r="G44"/>
      <c r="H44"/>
      <c r="I44"/>
    </row>
    <row r="45" spans="1:9" customFormat="1" ht="12.75">
      <c r="B45" s="67" t="s">
        <v>139</v>
      </c>
      <c r="D45" s="112"/>
      <c r="E45" s="112"/>
      <c r="F45" s="112"/>
    </row>
    <row r="46" spans="1:9">
      <c r="D46" s="27"/>
      <c r="E46" s="111"/>
      <c r="F46" s="27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53"/>
  <sheetViews>
    <sheetView view="pageBreakPreview" zoomScale="80" zoomScaleSheetLayoutView="80" workbookViewId="0">
      <selection activeCell="G2" sqref="G2:H2"/>
    </sheetView>
  </sheetViews>
  <sheetFormatPr defaultRowHeight="15"/>
  <cols>
    <col min="1" max="1" width="12" style="190" customWidth="1"/>
    <col min="2" max="2" width="13.28515625" style="190" customWidth="1"/>
    <col min="3" max="3" width="21.42578125" style="190" customWidth="1"/>
    <col min="4" max="4" width="17.85546875" style="190" customWidth="1"/>
    <col min="5" max="5" width="12.7109375" style="190" customWidth="1"/>
    <col min="6" max="6" width="36.85546875" style="190" customWidth="1"/>
    <col min="7" max="7" width="22.28515625" style="190" customWidth="1"/>
    <col min="8" max="8" width="0.5703125" style="190" customWidth="1"/>
    <col min="9" max="16384" width="9.140625" style="190"/>
  </cols>
  <sheetData>
    <row r="1" spans="1:8">
      <c r="A1" s="76" t="s">
        <v>370</v>
      </c>
      <c r="B1" s="78"/>
      <c r="C1" s="78"/>
      <c r="D1" s="78"/>
      <c r="E1" s="78"/>
      <c r="F1" s="78"/>
      <c r="G1" s="170" t="s">
        <v>109</v>
      </c>
      <c r="H1" s="171"/>
    </row>
    <row r="2" spans="1:8">
      <c r="A2" s="78" t="s">
        <v>140</v>
      </c>
      <c r="B2" s="78"/>
      <c r="C2" s="78"/>
      <c r="D2" s="78"/>
      <c r="E2" s="78"/>
      <c r="F2" s="78"/>
      <c r="G2" s="513" t="s">
        <v>837</v>
      </c>
      <c r="H2" s="513"/>
    </row>
    <row r="3" spans="1:8">
      <c r="A3" s="78"/>
      <c r="B3" s="78"/>
      <c r="C3" s="78"/>
      <c r="D3" s="78"/>
      <c r="E3" s="78"/>
      <c r="F3" s="78"/>
      <c r="G3" s="104"/>
      <c r="H3" s="171"/>
    </row>
    <row r="4" spans="1:8">
      <c r="A4" s="79" t="str">
        <f>'[2]ფორმა N2'!A4</f>
        <v>ანგარიშვალდებული პირის დასახელება:</v>
      </c>
      <c r="B4" s="78"/>
      <c r="C4" s="78"/>
      <c r="D4" s="78"/>
      <c r="E4" s="78"/>
      <c r="F4" s="78"/>
      <c r="G4" s="78"/>
      <c r="H4" s="106"/>
    </row>
    <row r="5" spans="1:8">
      <c r="A5" s="229" t="str">
        <f>'ფორმა N1'!D4</f>
        <v>საქართველოს კონსერვატიული პარტია</v>
      </c>
      <c r="B5" s="229"/>
      <c r="C5" s="229"/>
      <c r="D5" s="229"/>
      <c r="E5" s="229"/>
      <c r="F5" s="229"/>
      <c r="G5" s="229"/>
      <c r="H5" s="106"/>
    </row>
    <row r="6" spans="1:8">
      <c r="A6" s="79"/>
      <c r="B6" s="78"/>
      <c r="C6" s="78"/>
      <c r="D6" s="78"/>
      <c r="E6" s="78"/>
      <c r="F6" s="78"/>
      <c r="G6" s="78"/>
      <c r="H6" s="106"/>
    </row>
    <row r="7" spans="1:8">
      <c r="A7" s="78"/>
      <c r="B7" s="78"/>
      <c r="C7" s="78"/>
      <c r="D7" s="78"/>
      <c r="E7" s="78"/>
      <c r="F7" s="78"/>
      <c r="G7" s="78"/>
      <c r="H7" s="107"/>
    </row>
    <row r="8" spans="1:8" ht="45.75" customHeight="1">
      <c r="A8" s="172" t="s">
        <v>313</v>
      </c>
      <c r="B8" s="172" t="s">
        <v>141</v>
      </c>
      <c r="C8" s="173" t="s">
        <v>368</v>
      </c>
      <c r="D8" s="173" t="s">
        <v>369</v>
      </c>
      <c r="E8" s="173" t="s">
        <v>275</v>
      </c>
      <c r="F8" s="172" t="s">
        <v>320</v>
      </c>
      <c r="G8" s="173" t="s">
        <v>314</v>
      </c>
      <c r="H8" s="107"/>
    </row>
    <row r="9" spans="1:8">
      <c r="A9" s="174" t="s">
        <v>315</v>
      </c>
      <c r="B9" s="175"/>
      <c r="C9" s="176"/>
      <c r="D9" s="177"/>
      <c r="E9" s="177"/>
      <c r="F9" s="177"/>
      <c r="G9" s="178"/>
      <c r="H9" s="107"/>
    </row>
    <row r="10" spans="1:8" ht="15.75">
      <c r="A10" s="175">
        <v>1</v>
      </c>
      <c r="B10" s="159"/>
      <c r="C10" s="179"/>
      <c r="D10" s="180"/>
      <c r="E10" s="180"/>
      <c r="F10" s="180"/>
      <c r="G10" s="181" t="str">
        <f>IF(ISBLANK(B10),"",G9+C10-D10)</f>
        <v/>
      </c>
      <c r="H10" s="107"/>
    </row>
    <row r="11" spans="1:8" ht="15.75">
      <c r="A11" s="175">
        <v>2</v>
      </c>
      <c r="B11" s="159"/>
      <c r="C11" s="179"/>
      <c r="D11" s="180"/>
      <c r="E11" s="180"/>
      <c r="F11" s="180"/>
      <c r="G11" s="181" t="str">
        <f t="shared" ref="G11:G38" si="0">IF(ISBLANK(B11),"",G10+C11-D11)</f>
        <v/>
      </c>
      <c r="H11" s="107"/>
    </row>
    <row r="12" spans="1:8" ht="15.75">
      <c r="A12" s="175">
        <v>3</v>
      </c>
      <c r="B12" s="159"/>
      <c r="C12" s="179"/>
      <c r="D12" s="180"/>
      <c r="E12" s="180"/>
      <c r="F12" s="180"/>
      <c r="G12" s="181" t="str">
        <f t="shared" si="0"/>
        <v/>
      </c>
      <c r="H12" s="107"/>
    </row>
    <row r="13" spans="1:8" ht="15.75">
      <c r="A13" s="175">
        <v>4</v>
      </c>
      <c r="B13" s="159"/>
      <c r="C13" s="179"/>
      <c r="D13" s="180"/>
      <c r="E13" s="180"/>
      <c r="F13" s="180"/>
      <c r="G13" s="181" t="str">
        <f t="shared" si="0"/>
        <v/>
      </c>
      <c r="H13" s="107"/>
    </row>
    <row r="14" spans="1:8" ht="15.75">
      <c r="A14" s="175">
        <v>5</v>
      </c>
      <c r="B14" s="159"/>
      <c r="C14" s="179"/>
      <c r="D14" s="180"/>
      <c r="E14" s="180"/>
      <c r="F14" s="180"/>
      <c r="G14" s="181" t="str">
        <f t="shared" si="0"/>
        <v/>
      </c>
      <c r="H14" s="107"/>
    </row>
    <row r="15" spans="1:8" ht="15.75">
      <c r="A15" s="175">
        <v>6</v>
      </c>
      <c r="B15" s="159"/>
      <c r="C15" s="179"/>
      <c r="D15" s="180"/>
      <c r="E15" s="180"/>
      <c r="F15" s="180"/>
      <c r="G15" s="181" t="str">
        <f t="shared" si="0"/>
        <v/>
      </c>
      <c r="H15" s="107"/>
    </row>
    <row r="16" spans="1:8" ht="15.75">
      <c r="A16" s="175">
        <v>7</v>
      </c>
      <c r="B16" s="159"/>
      <c r="C16" s="179"/>
      <c r="D16" s="180"/>
      <c r="E16" s="180"/>
      <c r="F16" s="180"/>
      <c r="G16" s="181" t="str">
        <f t="shared" si="0"/>
        <v/>
      </c>
      <c r="H16" s="107"/>
    </row>
    <row r="17" spans="1:8" ht="15.75">
      <c r="A17" s="175">
        <v>8</v>
      </c>
      <c r="B17" s="159"/>
      <c r="C17" s="179"/>
      <c r="D17" s="180"/>
      <c r="E17" s="180"/>
      <c r="F17" s="180"/>
      <c r="G17" s="181" t="str">
        <f t="shared" si="0"/>
        <v/>
      </c>
      <c r="H17" s="107"/>
    </row>
    <row r="18" spans="1:8" ht="15.75">
      <c r="A18" s="175">
        <v>9</v>
      </c>
      <c r="B18" s="159"/>
      <c r="C18" s="179"/>
      <c r="D18" s="180"/>
      <c r="E18" s="180"/>
      <c r="F18" s="180"/>
      <c r="G18" s="181" t="str">
        <f t="shared" si="0"/>
        <v/>
      </c>
      <c r="H18" s="107"/>
    </row>
    <row r="19" spans="1:8" ht="15.75">
      <c r="A19" s="175">
        <v>10</v>
      </c>
      <c r="B19" s="159"/>
      <c r="C19" s="179"/>
      <c r="D19" s="180"/>
      <c r="E19" s="180"/>
      <c r="F19" s="180"/>
      <c r="G19" s="181" t="str">
        <f t="shared" si="0"/>
        <v/>
      </c>
      <c r="H19" s="107"/>
    </row>
    <row r="20" spans="1:8" ht="15.75">
      <c r="A20" s="175">
        <v>11</v>
      </c>
      <c r="B20" s="159"/>
      <c r="C20" s="179"/>
      <c r="D20" s="180"/>
      <c r="E20" s="180"/>
      <c r="F20" s="180"/>
      <c r="G20" s="181" t="str">
        <f t="shared" si="0"/>
        <v/>
      </c>
      <c r="H20" s="107"/>
    </row>
    <row r="21" spans="1:8" ht="15.75">
      <c r="A21" s="175">
        <v>12</v>
      </c>
      <c r="B21" s="159"/>
      <c r="C21" s="179"/>
      <c r="D21" s="180"/>
      <c r="E21" s="180"/>
      <c r="F21" s="180"/>
      <c r="G21" s="181" t="str">
        <f t="shared" si="0"/>
        <v/>
      </c>
      <c r="H21" s="107"/>
    </row>
    <row r="22" spans="1:8" ht="15.75">
      <c r="A22" s="175">
        <v>13</v>
      </c>
      <c r="B22" s="159"/>
      <c r="C22" s="179"/>
      <c r="D22" s="180"/>
      <c r="E22" s="180"/>
      <c r="F22" s="180"/>
      <c r="G22" s="181" t="str">
        <f t="shared" si="0"/>
        <v/>
      </c>
      <c r="H22" s="107"/>
    </row>
    <row r="23" spans="1:8" ht="15.75">
      <c r="A23" s="175">
        <v>14</v>
      </c>
      <c r="B23" s="159"/>
      <c r="C23" s="179"/>
      <c r="D23" s="180"/>
      <c r="E23" s="180"/>
      <c r="F23" s="180"/>
      <c r="G23" s="181" t="str">
        <f t="shared" si="0"/>
        <v/>
      </c>
      <c r="H23" s="107"/>
    </row>
    <row r="24" spans="1:8" ht="15.75">
      <c r="A24" s="175">
        <v>15</v>
      </c>
      <c r="B24" s="159"/>
      <c r="C24" s="179"/>
      <c r="D24" s="180"/>
      <c r="E24" s="180"/>
      <c r="F24" s="180"/>
      <c r="G24" s="181" t="str">
        <f t="shared" si="0"/>
        <v/>
      </c>
      <c r="H24" s="107"/>
    </row>
    <row r="25" spans="1:8" ht="15.75">
      <c r="A25" s="175">
        <v>16</v>
      </c>
      <c r="B25" s="159"/>
      <c r="C25" s="179"/>
      <c r="D25" s="180"/>
      <c r="E25" s="180"/>
      <c r="F25" s="180"/>
      <c r="G25" s="181" t="str">
        <f t="shared" si="0"/>
        <v/>
      </c>
      <c r="H25" s="107"/>
    </row>
    <row r="26" spans="1:8" ht="15.75">
      <c r="A26" s="175">
        <v>17</v>
      </c>
      <c r="B26" s="159"/>
      <c r="C26" s="179"/>
      <c r="D26" s="180"/>
      <c r="E26" s="180"/>
      <c r="F26" s="180"/>
      <c r="G26" s="181" t="str">
        <f t="shared" si="0"/>
        <v/>
      </c>
      <c r="H26" s="107"/>
    </row>
    <row r="27" spans="1:8" ht="15.75">
      <c r="A27" s="175">
        <v>18</v>
      </c>
      <c r="B27" s="159"/>
      <c r="C27" s="179"/>
      <c r="D27" s="180"/>
      <c r="E27" s="180"/>
      <c r="F27" s="180"/>
      <c r="G27" s="181" t="str">
        <f t="shared" si="0"/>
        <v/>
      </c>
      <c r="H27" s="107"/>
    </row>
    <row r="28" spans="1:8" ht="15.75">
      <c r="A28" s="175">
        <v>19</v>
      </c>
      <c r="B28" s="159"/>
      <c r="C28" s="179"/>
      <c r="D28" s="180"/>
      <c r="E28" s="180"/>
      <c r="F28" s="180"/>
      <c r="G28" s="181" t="str">
        <f t="shared" si="0"/>
        <v/>
      </c>
      <c r="H28" s="107"/>
    </row>
    <row r="29" spans="1:8" ht="15.75">
      <c r="A29" s="175">
        <v>20</v>
      </c>
      <c r="B29" s="159"/>
      <c r="C29" s="179"/>
      <c r="D29" s="180"/>
      <c r="E29" s="180"/>
      <c r="F29" s="180"/>
      <c r="G29" s="181" t="str">
        <f t="shared" si="0"/>
        <v/>
      </c>
      <c r="H29" s="107"/>
    </row>
    <row r="30" spans="1:8" ht="15.75">
      <c r="A30" s="175">
        <v>21</v>
      </c>
      <c r="B30" s="159"/>
      <c r="C30" s="182"/>
      <c r="D30" s="183"/>
      <c r="E30" s="183"/>
      <c r="F30" s="183"/>
      <c r="G30" s="181" t="str">
        <f t="shared" si="0"/>
        <v/>
      </c>
      <c r="H30" s="107"/>
    </row>
    <row r="31" spans="1:8" ht="15.75">
      <c r="A31" s="175">
        <v>22</v>
      </c>
      <c r="B31" s="159"/>
      <c r="C31" s="182"/>
      <c r="D31" s="183"/>
      <c r="E31" s="183"/>
      <c r="F31" s="183"/>
      <c r="G31" s="181" t="str">
        <f t="shared" si="0"/>
        <v/>
      </c>
      <c r="H31" s="107"/>
    </row>
    <row r="32" spans="1:8" ht="15.75">
      <c r="A32" s="175">
        <v>23</v>
      </c>
      <c r="B32" s="159"/>
      <c r="C32" s="182"/>
      <c r="D32" s="183"/>
      <c r="E32" s="183"/>
      <c r="F32" s="183"/>
      <c r="G32" s="181" t="str">
        <f t="shared" si="0"/>
        <v/>
      </c>
      <c r="H32" s="107"/>
    </row>
    <row r="33" spans="1:10" ht="15.75">
      <c r="A33" s="175">
        <v>24</v>
      </c>
      <c r="B33" s="159"/>
      <c r="C33" s="182"/>
      <c r="D33" s="183"/>
      <c r="E33" s="183"/>
      <c r="F33" s="183"/>
      <c r="G33" s="181" t="str">
        <f t="shared" si="0"/>
        <v/>
      </c>
      <c r="H33" s="107"/>
    </row>
    <row r="34" spans="1:10" ht="15.75">
      <c r="A34" s="175">
        <v>25</v>
      </c>
      <c r="B34" s="159"/>
      <c r="C34" s="182"/>
      <c r="D34" s="183"/>
      <c r="E34" s="183"/>
      <c r="F34" s="183"/>
      <c r="G34" s="181" t="str">
        <f t="shared" si="0"/>
        <v/>
      </c>
      <c r="H34" s="107"/>
    </row>
    <row r="35" spans="1:10" ht="15.75">
      <c r="A35" s="175">
        <v>26</v>
      </c>
      <c r="B35" s="159"/>
      <c r="C35" s="182"/>
      <c r="D35" s="183"/>
      <c r="E35" s="183"/>
      <c r="F35" s="183"/>
      <c r="G35" s="181" t="str">
        <f t="shared" si="0"/>
        <v/>
      </c>
      <c r="H35" s="107"/>
    </row>
    <row r="36" spans="1:10" ht="15.75">
      <c r="A36" s="175">
        <v>27</v>
      </c>
      <c r="B36" s="159"/>
      <c r="C36" s="182"/>
      <c r="D36" s="183"/>
      <c r="E36" s="183"/>
      <c r="F36" s="183"/>
      <c r="G36" s="181" t="str">
        <f t="shared" si="0"/>
        <v/>
      </c>
      <c r="H36" s="107"/>
    </row>
    <row r="37" spans="1:10" ht="15.75">
      <c r="A37" s="175">
        <v>28</v>
      </c>
      <c r="B37" s="159"/>
      <c r="C37" s="182"/>
      <c r="D37" s="183"/>
      <c r="E37" s="183"/>
      <c r="F37" s="183"/>
      <c r="G37" s="181" t="str">
        <f t="shared" si="0"/>
        <v/>
      </c>
      <c r="H37" s="107"/>
    </row>
    <row r="38" spans="1:10" ht="15.75">
      <c r="A38" s="175">
        <v>29</v>
      </c>
      <c r="B38" s="159"/>
      <c r="C38" s="182"/>
      <c r="D38" s="183"/>
      <c r="E38" s="183"/>
      <c r="F38" s="183"/>
      <c r="G38" s="181" t="str">
        <f t="shared" si="0"/>
        <v/>
      </c>
      <c r="H38" s="107"/>
    </row>
    <row r="39" spans="1:10" ht="15.75">
      <c r="A39" s="175" t="s">
        <v>278</v>
      </c>
      <c r="B39" s="159"/>
      <c r="C39" s="182"/>
      <c r="D39" s="183"/>
      <c r="E39" s="183"/>
      <c r="F39" s="183"/>
      <c r="G39" s="181" t="str">
        <f>IF(ISBLANK(B39),"",#REF!+C39-D39)</f>
        <v/>
      </c>
      <c r="H39" s="107"/>
    </row>
    <row r="40" spans="1:10">
      <c r="A40" s="184" t="s">
        <v>316</v>
      </c>
      <c r="B40" s="185"/>
      <c r="C40" s="186"/>
      <c r="D40" s="187"/>
      <c r="E40" s="187"/>
      <c r="F40" s="188"/>
      <c r="G40" s="189" t="str">
        <f>G39</f>
        <v/>
      </c>
      <c r="H40" s="107"/>
    </row>
    <row r="44" spans="1:10">
      <c r="B44" s="192" t="s">
        <v>107</v>
      </c>
      <c r="F44" s="193"/>
    </row>
    <row r="45" spans="1:10">
      <c r="F45" s="191"/>
      <c r="G45" s="191"/>
      <c r="H45" s="191"/>
      <c r="I45" s="191"/>
      <c r="J45" s="191"/>
    </row>
    <row r="46" spans="1:10">
      <c r="C46" s="194"/>
      <c r="F46" s="194"/>
      <c r="G46" s="195"/>
      <c r="H46" s="191"/>
      <c r="I46" s="191"/>
      <c r="J46" s="191"/>
    </row>
    <row r="47" spans="1:10">
      <c r="A47" s="191"/>
      <c r="C47" s="196" t="s">
        <v>268</v>
      </c>
      <c r="F47" s="197" t="s">
        <v>273</v>
      </c>
      <c r="G47" s="195"/>
      <c r="H47" s="191"/>
      <c r="I47" s="191"/>
      <c r="J47" s="191"/>
    </row>
    <row r="48" spans="1:10">
      <c r="A48" s="191"/>
      <c r="C48" s="198" t="s">
        <v>139</v>
      </c>
      <c r="F48" s="190" t="s">
        <v>269</v>
      </c>
      <c r="G48" s="191"/>
      <c r="H48" s="191"/>
      <c r="I48" s="191"/>
      <c r="J48" s="191"/>
    </row>
    <row r="49" spans="2:2" s="191" customFormat="1">
      <c r="B49" s="190"/>
    </row>
    <row r="50" spans="2:2" s="191" customFormat="1" ht="12.75"/>
    <row r="51" spans="2:2" s="191" customFormat="1" ht="12.75"/>
    <row r="52" spans="2:2" s="191" customFormat="1" ht="12.75"/>
    <row r="53" spans="2:2" s="191" customFormat="1" ht="12.75"/>
  </sheetData>
  <mergeCells count="1">
    <mergeCell ref="G2:H2"/>
  </mergeCells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fitToHeight="0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L53"/>
  <sheetViews>
    <sheetView showGridLines="0" view="pageBreakPreview" zoomScale="80" zoomScaleSheetLayoutView="80" workbookViewId="0">
      <selection activeCell="I2" sqref="I2:J2"/>
    </sheetView>
  </sheetViews>
  <sheetFormatPr defaultRowHeight="12.75"/>
  <cols>
    <col min="1" max="1" width="53.5703125" style="25" customWidth="1"/>
    <col min="2" max="2" width="10.7109375" style="25" customWidth="1"/>
    <col min="3" max="3" width="12.42578125" style="25" customWidth="1"/>
    <col min="4" max="4" width="10.42578125" style="25" customWidth="1"/>
    <col min="5" max="5" width="13.140625" style="25" customWidth="1"/>
    <col min="6" max="6" width="10.42578125" style="25" customWidth="1"/>
    <col min="7" max="8" width="10.5703125" style="25" customWidth="1"/>
    <col min="9" max="9" width="9.85546875" style="25" customWidth="1"/>
    <col min="10" max="10" width="12.7109375" style="25" customWidth="1"/>
    <col min="11" max="11" width="0.7109375" style="25" customWidth="1"/>
    <col min="12" max="16384" width="9.140625" style="25"/>
  </cols>
  <sheetData>
    <row r="1" spans="1:12" s="23" customFormat="1" ht="15">
      <c r="A1" s="139" t="s">
        <v>304</v>
      </c>
      <c r="B1" s="140"/>
      <c r="C1" s="140"/>
      <c r="D1" s="140"/>
      <c r="E1" s="140"/>
      <c r="F1" s="80"/>
      <c r="G1" s="80"/>
      <c r="H1" s="80"/>
      <c r="I1" s="527" t="s">
        <v>109</v>
      </c>
      <c r="J1" s="527"/>
      <c r="K1" s="146"/>
    </row>
    <row r="2" spans="1:12" s="23" customFormat="1" ht="15">
      <c r="A2" s="107" t="s">
        <v>140</v>
      </c>
      <c r="B2" s="140"/>
      <c r="C2" s="140"/>
      <c r="D2" s="140"/>
      <c r="E2" s="140"/>
      <c r="F2" s="141"/>
      <c r="G2" s="142"/>
      <c r="H2" s="142"/>
      <c r="I2" s="513" t="s">
        <v>837</v>
      </c>
      <c r="J2" s="513"/>
      <c r="K2" s="146"/>
    </row>
    <row r="3" spans="1:12" s="23" customFormat="1" ht="15">
      <c r="A3" s="140"/>
      <c r="B3" s="140"/>
      <c r="C3" s="140"/>
      <c r="D3" s="140"/>
      <c r="E3" s="140"/>
      <c r="F3" s="141"/>
      <c r="G3" s="142"/>
      <c r="H3" s="142"/>
      <c r="I3" s="143"/>
      <c r="J3" s="77"/>
      <c r="K3" s="146"/>
    </row>
    <row r="4" spans="1:12" s="2" customFormat="1" ht="15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78"/>
      <c r="F4" s="79"/>
      <c r="G4" s="79"/>
      <c r="H4" s="79"/>
      <c r="I4" s="128"/>
      <c r="J4" s="78"/>
      <c r="K4" s="107"/>
      <c r="L4" s="23"/>
    </row>
    <row r="5" spans="1:12" s="2" customFormat="1" ht="15">
      <c r="A5" s="121" t="str">
        <f>'ფორმა N1'!D4</f>
        <v>საქართველოს კონსერვატიული პარტია</v>
      </c>
      <c r="B5" s="122"/>
      <c r="C5" s="122"/>
      <c r="D5" s="122"/>
      <c r="E5" s="122"/>
      <c r="F5" s="59"/>
      <c r="G5" s="59"/>
      <c r="H5" s="59"/>
      <c r="I5" s="134"/>
      <c r="J5" s="59"/>
      <c r="K5" s="107"/>
    </row>
    <row r="6" spans="1:12" s="23" customFormat="1" ht="13.5">
      <c r="A6" s="144"/>
      <c r="B6" s="145"/>
      <c r="C6" s="145"/>
      <c r="D6" s="140"/>
      <c r="E6" s="140"/>
      <c r="F6" s="140"/>
      <c r="G6" s="140"/>
      <c r="H6" s="140"/>
      <c r="I6" s="140"/>
      <c r="J6" s="140"/>
      <c r="K6" s="146"/>
    </row>
    <row r="7" spans="1:12" ht="45">
      <c r="A7" s="135"/>
      <c r="B7" s="529" t="s">
        <v>220</v>
      </c>
      <c r="C7" s="529"/>
      <c r="D7" s="529" t="s">
        <v>292</v>
      </c>
      <c r="E7" s="529"/>
      <c r="F7" s="529" t="s">
        <v>293</v>
      </c>
      <c r="G7" s="529"/>
      <c r="H7" s="158" t="s">
        <v>279</v>
      </c>
      <c r="I7" s="529" t="s">
        <v>223</v>
      </c>
      <c r="J7" s="529"/>
      <c r="K7" s="147"/>
    </row>
    <row r="8" spans="1:12" ht="15">
      <c r="A8" s="136" t="s">
        <v>115</v>
      </c>
      <c r="B8" s="137" t="s">
        <v>222</v>
      </c>
      <c r="C8" s="138" t="s">
        <v>221</v>
      </c>
      <c r="D8" s="137" t="s">
        <v>222</v>
      </c>
      <c r="E8" s="138" t="s">
        <v>221</v>
      </c>
      <c r="F8" s="137" t="s">
        <v>222</v>
      </c>
      <c r="G8" s="138" t="s">
        <v>221</v>
      </c>
      <c r="H8" s="138" t="s">
        <v>221</v>
      </c>
      <c r="I8" s="137" t="s">
        <v>222</v>
      </c>
      <c r="J8" s="138" t="s">
        <v>221</v>
      </c>
      <c r="K8" s="147"/>
    </row>
    <row r="9" spans="1:12" ht="15">
      <c r="A9" s="60" t="s">
        <v>116</v>
      </c>
      <c r="B9" s="84">
        <f>SUM(B10,B14,B17)</f>
        <v>0</v>
      </c>
      <c r="C9" s="410">
        <f>SUM(C10,C14,C17)</f>
        <v>418954.09</v>
      </c>
      <c r="D9" s="84">
        <f t="shared" ref="D9:F9" si="0">SUM(D10,D14,D17)</f>
        <v>0</v>
      </c>
      <c r="E9" s="84">
        <f>SUM(E10,E14,E17)</f>
        <v>1950</v>
      </c>
      <c r="F9" s="84">
        <f t="shared" si="0"/>
        <v>0</v>
      </c>
      <c r="G9" s="84">
        <f>SUM(G10,G14,G17)</f>
        <v>0</v>
      </c>
      <c r="H9" s="84">
        <f>SUM(H10,H14,H17)</f>
        <v>0</v>
      </c>
      <c r="I9" s="84">
        <f>SUM(I10,I14,I17)</f>
        <v>0</v>
      </c>
      <c r="J9" s="410">
        <f>J10+J14+J15+J17+J36</f>
        <v>420904.09</v>
      </c>
      <c r="K9" s="147"/>
    </row>
    <row r="10" spans="1:12" ht="15">
      <c r="A10" s="61" t="s">
        <v>117</v>
      </c>
      <c r="B10" s="135">
        <f>SUM(B11:B13)</f>
        <v>0</v>
      </c>
      <c r="C10" s="410">
        <f>C12+C15+C16+C20+C37</f>
        <v>342616.4</v>
      </c>
      <c r="D10" s="135">
        <f t="shared" ref="D10:F10" si="1">SUM(D11:D13)</f>
        <v>0</v>
      </c>
      <c r="E10" s="135">
        <f>SUM(E11:E13)</f>
        <v>0</v>
      </c>
      <c r="F10" s="135">
        <f t="shared" si="1"/>
        <v>0</v>
      </c>
      <c r="G10" s="135">
        <f>SUM(G11:G13)</f>
        <v>0</v>
      </c>
      <c r="H10" s="135">
        <f>SUM(H11:H13)</f>
        <v>0</v>
      </c>
      <c r="I10" s="135">
        <f>SUM(I11:I13)</f>
        <v>0</v>
      </c>
      <c r="J10" s="448">
        <v>292754.15000000002</v>
      </c>
      <c r="K10" s="147"/>
    </row>
    <row r="11" spans="1:12" ht="15">
      <c r="A11" s="61" t="s">
        <v>118</v>
      </c>
      <c r="B11" s="26"/>
      <c r="C11" s="448">
        <v>292754.15000000002</v>
      </c>
      <c r="D11" s="26"/>
      <c r="E11" s="26"/>
      <c r="F11" s="26"/>
      <c r="G11" s="26"/>
      <c r="H11" s="26"/>
      <c r="I11" s="26"/>
      <c r="J11" s="448">
        <v>292754.15000000002</v>
      </c>
      <c r="K11" s="147"/>
    </row>
    <row r="12" spans="1:12" ht="15">
      <c r="A12" s="61" t="s">
        <v>119</v>
      </c>
      <c r="B12" s="26"/>
      <c r="C12" s="448">
        <v>292754.15000000002</v>
      </c>
      <c r="D12" s="26"/>
      <c r="E12" s="26"/>
      <c r="F12" s="26"/>
      <c r="G12" s="26"/>
      <c r="H12" s="26"/>
      <c r="I12" s="26"/>
      <c r="J12" s="448"/>
      <c r="K12" s="147"/>
    </row>
    <row r="13" spans="1:12" ht="15">
      <c r="A13" s="61" t="s">
        <v>120</v>
      </c>
      <c r="B13" s="26"/>
      <c r="C13" s="448"/>
      <c r="D13" s="26"/>
      <c r="E13" s="26"/>
      <c r="F13" s="26"/>
      <c r="G13" s="26"/>
      <c r="H13" s="26"/>
      <c r="I13" s="26"/>
      <c r="J13" s="448"/>
      <c r="K13" s="147"/>
    </row>
    <row r="14" spans="1:12" ht="15">
      <c r="A14" s="61" t="s">
        <v>121</v>
      </c>
      <c r="B14" s="135">
        <f>SUM(B15:B16)</f>
        <v>0</v>
      </c>
      <c r="C14" s="448">
        <v>76337.69</v>
      </c>
      <c r="D14" s="135">
        <f t="shared" ref="D14:F14" si="2">SUM(D15:D16)</f>
        <v>0</v>
      </c>
      <c r="E14" s="135">
        <v>1950</v>
      </c>
      <c r="F14" s="135">
        <f t="shared" si="2"/>
        <v>0</v>
      </c>
      <c r="G14" s="135">
        <f>SUM(G15:G16)</f>
        <v>0</v>
      </c>
      <c r="H14" s="135">
        <f>SUM(H15:H16)</f>
        <v>0</v>
      </c>
      <c r="I14" s="135">
        <f>SUM(I15:I16)</f>
        <v>0</v>
      </c>
      <c r="J14" s="448">
        <v>78287.69</v>
      </c>
      <c r="K14" s="147"/>
    </row>
    <row r="15" spans="1:12" ht="15">
      <c r="A15" s="61" t="s">
        <v>122</v>
      </c>
      <c r="B15" s="26"/>
      <c r="C15" s="448">
        <v>40736.25</v>
      </c>
      <c r="D15" s="26"/>
      <c r="E15" s="26"/>
      <c r="F15" s="26"/>
      <c r="G15" s="26"/>
      <c r="H15" s="26"/>
      <c r="I15" s="26"/>
      <c r="J15" s="449">
        <v>40736.25</v>
      </c>
      <c r="K15" s="147"/>
    </row>
    <row r="16" spans="1:12" ht="15">
      <c r="A16" s="61" t="s">
        <v>123</v>
      </c>
      <c r="B16" s="26"/>
      <c r="C16" s="449"/>
      <c r="D16" s="26"/>
      <c r="E16" s="26"/>
      <c r="F16" s="26"/>
      <c r="G16" s="26"/>
      <c r="H16" s="26"/>
      <c r="I16" s="26"/>
      <c r="J16" s="449">
        <v>0</v>
      </c>
      <c r="K16" s="147"/>
    </row>
    <row r="17" spans="1:11" ht="15">
      <c r="A17" s="61" t="s">
        <v>124</v>
      </c>
      <c r="B17" s="135">
        <f>SUM(B18:B19,B22,B23)</f>
        <v>0</v>
      </c>
      <c r="C17" s="449">
        <v>0</v>
      </c>
      <c r="D17" s="135">
        <f t="shared" ref="D17:F17" si="3">SUM(D18:D19,D22,D23)</f>
        <v>0</v>
      </c>
      <c r="E17" s="135">
        <f>SUM(E18:E19,E22,E23)</f>
        <v>0</v>
      </c>
      <c r="F17" s="135">
        <f t="shared" si="3"/>
        <v>0</v>
      </c>
      <c r="G17" s="135">
        <f>SUM(G18:G19,G22,G23)</f>
        <v>0</v>
      </c>
      <c r="H17" s="135">
        <f>SUM(H18:H19,H22,H23)</f>
        <v>0</v>
      </c>
      <c r="I17" s="135">
        <f>SUM(I18:I19,I22,I23)</f>
        <v>0</v>
      </c>
      <c r="J17" s="450">
        <v>626</v>
      </c>
      <c r="K17" s="147"/>
    </row>
    <row r="18" spans="1:11" ht="15">
      <c r="A18" s="61" t="s">
        <v>125</v>
      </c>
      <c r="B18" s="26"/>
      <c r="C18" s="450">
        <v>626</v>
      </c>
      <c r="D18" s="26"/>
      <c r="E18" s="26"/>
      <c r="F18" s="26"/>
      <c r="G18" s="26"/>
      <c r="H18" s="26"/>
      <c r="I18" s="26"/>
      <c r="J18" s="449"/>
      <c r="K18" s="147"/>
    </row>
    <row r="19" spans="1:11" ht="15">
      <c r="A19" s="61" t="s">
        <v>126</v>
      </c>
      <c r="B19" s="135">
        <f>SUM(B20:B21)</f>
        <v>0</v>
      </c>
      <c r="C19" s="449"/>
      <c r="D19" s="135">
        <f t="shared" ref="D19:F19" si="4">SUM(D20:D21)</f>
        <v>0</v>
      </c>
      <c r="E19" s="135">
        <f>SUM(E20:E21)</f>
        <v>0</v>
      </c>
      <c r="F19" s="135">
        <f t="shared" si="4"/>
        <v>0</v>
      </c>
      <c r="G19" s="135">
        <f>SUM(G20:G21)</f>
        <v>0</v>
      </c>
      <c r="H19" s="135">
        <f>SUM(H20:H21)</f>
        <v>0</v>
      </c>
      <c r="I19" s="135">
        <f>SUM(I20:I21)</f>
        <v>0</v>
      </c>
      <c r="J19" s="450">
        <v>626</v>
      </c>
      <c r="K19" s="147"/>
    </row>
    <row r="20" spans="1:11" ht="15">
      <c r="A20" s="61" t="s">
        <v>127</v>
      </c>
      <c r="B20" s="26"/>
      <c r="C20" s="450">
        <v>626</v>
      </c>
      <c r="D20" s="26"/>
      <c r="E20" s="26"/>
      <c r="F20" s="26"/>
      <c r="G20" s="26"/>
      <c r="H20" s="26"/>
      <c r="I20" s="26"/>
      <c r="J20" s="449"/>
      <c r="K20" s="147"/>
    </row>
    <row r="21" spans="1:11" ht="15">
      <c r="A21" s="61" t="s">
        <v>128</v>
      </c>
      <c r="B21" s="26"/>
      <c r="C21" s="449"/>
      <c r="D21" s="26"/>
      <c r="E21" s="26"/>
      <c r="F21" s="26"/>
      <c r="G21" s="26"/>
      <c r="H21" s="26"/>
      <c r="I21" s="26"/>
      <c r="J21" s="449"/>
      <c r="K21" s="147"/>
    </row>
    <row r="22" spans="1:11" ht="15">
      <c r="A22" s="61" t="s">
        <v>129</v>
      </c>
      <c r="B22" s="26"/>
      <c r="C22" s="449"/>
      <c r="D22" s="26"/>
      <c r="E22" s="26"/>
      <c r="F22" s="26"/>
      <c r="G22" s="26"/>
      <c r="H22" s="26"/>
      <c r="I22" s="26"/>
      <c r="J22" s="449"/>
      <c r="K22" s="147"/>
    </row>
    <row r="23" spans="1:11" ht="15">
      <c r="A23" s="61" t="s">
        <v>130</v>
      </c>
      <c r="B23" s="26"/>
      <c r="C23" s="449"/>
      <c r="D23" s="26"/>
      <c r="E23" s="26"/>
      <c r="F23" s="26"/>
      <c r="G23" s="26"/>
      <c r="H23" s="26"/>
      <c r="I23" s="26"/>
      <c r="J23" s="449"/>
      <c r="K23" s="147"/>
    </row>
    <row r="24" spans="1:11" ht="15">
      <c r="A24" s="60" t="s">
        <v>131</v>
      </c>
      <c r="B24" s="84">
        <f>SUM(B25:B31)</f>
        <v>0</v>
      </c>
      <c r="C24" s="449"/>
      <c r="D24" s="84">
        <f t="shared" ref="D24:I24" si="5">SUM(D25:D31)</f>
        <v>0</v>
      </c>
      <c r="E24" s="84">
        <f t="shared" si="5"/>
        <v>0</v>
      </c>
      <c r="F24" s="84">
        <f t="shared" si="5"/>
        <v>0</v>
      </c>
      <c r="G24" s="84">
        <f t="shared" si="5"/>
        <v>0</v>
      </c>
      <c r="H24" s="84">
        <f t="shared" si="5"/>
        <v>0</v>
      </c>
      <c r="I24" s="84">
        <f t="shared" si="5"/>
        <v>0</v>
      </c>
      <c r="J24" s="84">
        <v>0</v>
      </c>
      <c r="K24" s="147"/>
    </row>
    <row r="25" spans="1:11" ht="15">
      <c r="A25" s="61" t="s">
        <v>258</v>
      </c>
      <c r="B25" s="26"/>
      <c r="C25" s="84">
        <f t="shared" ref="C25" si="6">SUM(C26:C32)</f>
        <v>0</v>
      </c>
      <c r="D25" s="26"/>
      <c r="E25" s="26"/>
      <c r="F25" s="26"/>
      <c r="G25" s="26"/>
      <c r="H25" s="26"/>
      <c r="I25" s="26"/>
      <c r="J25" s="449">
        <v>0</v>
      </c>
      <c r="K25" s="147"/>
    </row>
    <row r="26" spans="1:11" ht="15">
      <c r="A26" s="61" t="s">
        <v>259</v>
      </c>
      <c r="B26" s="26"/>
      <c r="C26" s="449">
        <v>0</v>
      </c>
      <c r="D26" s="26"/>
      <c r="E26" s="26"/>
      <c r="F26" s="26"/>
      <c r="G26" s="26"/>
      <c r="H26" s="26"/>
      <c r="I26" s="26"/>
      <c r="J26" s="449"/>
      <c r="K26" s="147"/>
    </row>
    <row r="27" spans="1:11" ht="15">
      <c r="A27" s="61" t="s">
        <v>260</v>
      </c>
      <c r="B27" s="26"/>
      <c r="C27" s="449"/>
      <c r="D27" s="26"/>
      <c r="E27" s="26"/>
      <c r="F27" s="26"/>
      <c r="G27" s="26"/>
      <c r="H27" s="26"/>
      <c r="I27" s="26"/>
      <c r="J27" s="449"/>
      <c r="K27" s="147"/>
    </row>
    <row r="28" spans="1:11" ht="15">
      <c r="A28" s="61" t="s">
        <v>261</v>
      </c>
      <c r="B28" s="26"/>
      <c r="C28" s="449"/>
      <c r="D28" s="26"/>
      <c r="E28" s="26"/>
      <c r="F28" s="26"/>
      <c r="G28" s="26"/>
      <c r="H28" s="26"/>
      <c r="I28" s="26"/>
      <c r="J28" s="449"/>
      <c r="K28" s="147"/>
    </row>
    <row r="29" spans="1:11" ht="15">
      <c r="A29" s="61" t="s">
        <v>262</v>
      </c>
      <c r="B29" s="26"/>
      <c r="C29" s="449"/>
      <c r="D29" s="26"/>
      <c r="E29" s="26"/>
      <c r="F29" s="26"/>
      <c r="G29" s="26"/>
      <c r="H29" s="26"/>
      <c r="I29" s="26"/>
      <c r="J29" s="449"/>
      <c r="K29" s="147"/>
    </row>
    <row r="30" spans="1:11" ht="15">
      <c r="A30" s="61" t="s">
        <v>263</v>
      </c>
      <c r="B30" s="26"/>
      <c r="C30" s="449"/>
      <c r="D30" s="26"/>
      <c r="E30" s="26"/>
      <c r="F30" s="26"/>
      <c r="G30" s="26"/>
      <c r="H30" s="26"/>
      <c r="I30" s="26"/>
      <c r="J30" s="449"/>
      <c r="K30" s="147"/>
    </row>
    <row r="31" spans="1:11" ht="15">
      <c r="A31" s="61" t="s">
        <v>264</v>
      </c>
      <c r="B31" s="26"/>
      <c r="C31" s="449"/>
      <c r="D31" s="26"/>
      <c r="E31" s="26"/>
      <c r="F31" s="26"/>
      <c r="G31" s="26"/>
      <c r="H31" s="26"/>
      <c r="I31" s="26"/>
      <c r="J31" s="449"/>
      <c r="K31" s="147"/>
    </row>
    <row r="32" spans="1:11" ht="15">
      <c r="A32" s="60" t="s">
        <v>132</v>
      </c>
      <c r="B32" s="84">
        <f>SUM(B33:B35)</f>
        <v>0</v>
      </c>
      <c r="C32" s="449">
        <v>0</v>
      </c>
      <c r="D32" s="84">
        <f t="shared" ref="D32:F32" si="7">SUM(D33:D35)</f>
        <v>0</v>
      </c>
      <c r="E32" s="84">
        <f>SUM(E33:E35)</f>
        <v>0</v>
      </c>
      <c r="F32" s="84">
        <f t="shared" si="7"/>
        <v>0</v>
      </c>
      <c r="G32" s="84">
        <f>SUM(G33:G35)</f>
        <v>0</v>
      </c>
      <c r="H32" s="84">
        <f>SUM(H33:H35)</f>
        <v>0</v>
      </c>
      <c r="I32" s="84">
        <f>SUM(I33:I35)</f>
        <v>0</v>
      </c>
      <c r="J32" s="84">
        <f>SUM(J33:J35)</f>
        <v>0</v>
      </c>
      <c r="K32" s="147"/>
    </row>
    <row r="33" spans="1:11" ht="15">
      <c r="A33" s="61" t="s">
        <v>265</v>
      </c>
      <c r="B33" s="26"/>
      <c r="C33" s="84">
        <f>SUM(C34:C36)</f>
        <v>0</v>
      </c>
      <c r="D33" s="26"/>
      <c r="E33" s="26"/>
      <c r="F33" s="26"/>
      <c r="G33" s="26"/>
      <c r="H33" s="26"/>
      <c r="I33" s="26"/>
      <c r="J33" s="449"/>
      <c r="K33" s="147"/>
    </row>
    <row r="34" spans="1:11" ht="15">
      <c r="A34" s="61" t="s">
        <v>266</v>
      </c>
      <c r="B34" s="26"/>
      <c r="C34" s="449"/>
      <c r="D34" s="26"/>
      <c r="E34" s="26"/>
      <c r="F34" s="26"/>
      <c r="G34" s="26"/>
      <c r="H34" s="26"/>
      <c r="I34" s="26"/>
      <c r="J34" s="449"/>
      <c r="K34" s="147"/>
    </row>
    <row r="35" spans="1:11" ht="15">
      <c r="A35" s="61" t="s">
        <v>267</v>
      </c>
      <c r="B35" s="26"/>
      <c r="C35" s="449"/>
      <c r="D35" s="26"/>
      <c r="E35" s="26"/>
      <c r="F35" s="26"/>
      <c r="G35" s="26"/>
      <c r="H35" s="26"/>
      <c r="I35" s="26"/>
      <c r="J35" s="449"/>
      <c r="K35" s="147"/>
    </row>
    <row r="36" spans="1:11" ht="15">
      <c r="A36" s="60" t="s">
        <v>133</v>
      </c>
      <c r="B36" s="84">
        <f t="shared" ref="B36:J36" si="8">SUM(B37:B39,B42)</f>
        <v>0</v>
      </c>
      <c r="C36" s="449"/>
      <c r="D36" s="84">
        <f t="shared" si="8"/>
        <v>0</v>
      </c>
      <c r="E36" s="84">
        <f t="shared" si="8"/>
        <v>0</v>
      </c>
      <c r="F36" s="84">
        <f t="shared" si="8"/>
        <v>0</v>
      </c>
      <c r="G36" s="84">
        <f t="shared" si="8"/>
        <v>0</v>
      </c>
      <c r="H36" s="84">
        <f t="shared" si="8"/>
        <v>0</v>
      </c>
      <c r="I36" s="84">
        <f t="shared" si="8"/>
        <v>0</v>
      </c>
      <c r="J36" s="84">
        <f t="shared" si="8"/>
        <v>8500</v>
      </c>
      <c r="K36" s="147"/>
    </row>
    <row r="37" spans="1:11" ht="15">
      <c r="A37" s="61" t="s">
        <v>134</v>
      </c>
      <c r="B37" s="26"/>
      <c r="C37" s="84">
        <f t="shared" ref="C37" si="9">SUM(C38:C40,C43)</f>
        <v>8500</v>
      </c>
      <c r="D37" s="26"/>
      <c r="E37" s="26"/>
      <c r="F37" s="26"/>
      <c r="G37" s="26"/>
      <c r="H37" s="26"/>
      <c r="I37" s="26"/>
      <c r="J37" s="449">
        <v>8500</v>
      </c>
      <c r="K37" s="147"/>
    </row>
    <row r="38" spans="1:11" ht="15">
      <c r="A38" s="61" t="s">
        <v>135</v>
      </c>
      <c r="B38" s="26"/>
      <c r="C38" s="449">
        <v>8500</v>
      </c>
      <c r="D38" s="26"/>
      <c r="E38" s="26"/>
      <c r="F38" s="26"/>
      <c r="G38" s="26"/>
      <c r="H38" s="26"/>
      <c r="I38" s="26"/>
      <c r="J38" s="449"/>
      <c r="K38" s="147"/>
    </row>
    <row r="39" spans="1:11" ht="15">
      <c r="A39" s="61" t="s">
        <v>136</v>
      </c>
      <c r="B39" s="135">
        <f t="shared" ref="B39:J39" si="10">SUM(B40:B41)</f>
        <v>0</v>
      </c>
      <c r="C39" s="449"/>
      <c r="D39" s="135">
        <f t="shared" si="10"/>
        <v>0</v>
      </c>
      <c r="E39" s="135">
        <f t="shared" si="10"/>
        <v>0</v>
      </c>
      <c r="F39" s="135">
        <f t="shared" si="10"/>
        <v>0</v>
      </c>
      <c r="G39" s="135">
        <f t="shared" si="10"/>
        <v>0</v>
      </c>
      <c r="H39" s="135">
        <f t="shared" si="10"/>
        <v>0</v>
      </c>
      <c r="I39" s="135">
        <f t="shared" si="10"/>
        <v>0</v>
      </c>
      <c r="J39" s="450">
        <f t="shared" si="10"/>
        <v>0</v>
      </c>
      <c r="K39" s="147"/>
    </row>
    <row r="40" spans="1:11" ht="30">
      <c r="A40" s="61" t="s">
        <v>437</v>
      </c>
      <c r="B40" s="26"/>
      <c r="C40" s="450">
        <f t="shared" ref="C40" si="11">SUM(C41:C42)</f>
        <v>0</v>
      </c>
      <c r="D40" s="26"/>
      <c r="E40" s="26"/>
      <c r="F40" s="26"/>
      <c r="G40" s="26"/>
      <c r="H40" s="26"/>
      <c r="I40" s="26"/>
      <c r="J40" s="449"/>
      <c r="K40" s="147"/>
    </row>
    <row r="41" spans="1:11" ht="15">
      <c r="A41" s="61" t="s">
        <v>137</v>
      </c>
      <c r="B41" s="26"/>
      <c r="C41" s="449"/>
      <c r="D41" s="26"/>
      <c r="E41" s="26"/>
      <c r="F41" s="26"/>
      <c r="G41" s="26"/>
      <c r="H41" s="26"/>
      <c r="I41" s="26"/>
      <c r="J41" s="26"/>
      <c r="K41" s="147"/>
    </row>
    <row r="42" spans="1:11" ht="15">
      <c r="A42" s="61" t="s">
        <v>138</v>
      </c>
      <c r="B42" s="26"/>
      <c r="C42" s="26"/>
      <c r="D42" s="26"/>
      <c r="E42" s="26"/>
      <c r="F42" s="26"/>
      <c r="G42" s="26"/>
      <c r="H42" s="26"/>
      <c r="I42" s="26"/>
      <c r="J42" s="26"/>
      <c r="K42" s="147"/>
    </row>
    <row r="43" spans="1:11" ht="15">
      <c r="A43" s="24"/>
      <c r="B43" s="24"/>
      <c r="C43" s="24"/>
      <c r="D43" s="24"/>
      <c r="E43" s="24"/>
      <c r="F43" s="24"/>
      <c r="G43" s="24"/>
      <c r="H43" s="24"/>
      <c r="I43" s="24"/>
      <c r="J43" s="24"/>
    </row>
    <row r="44" spans="1:11" s="23" customFormat="1"/>
    <row r="45" spans="1:11" s="23" customFormat="1">
      <c r="A45" s="25"/>
    </row>
    <row r="46" spans="1:11" s="2" customFormat="1" ht="15">
      <c r="A46" s="73" t="s">
        <v>107</v>
      </c>
      <c r="D46" s="5"/>
    </row>
    <row r="47" spans="1:11" s="2" customFormat="1" ht="15">
      <c r="D47"/>
      <c r="E47"/>
      <c r="F47"/>
      <c r="G47"/>
      <c r="I47"/>
    </row>
    <row r="48" spans="1:11" s="2" customFormat="1" ht="15">
      <c r="B48" s="72"/>
      <c r="C48" s="72"/>
      <c r="F48" s="72"/>
      <c r="G48" s="75"/>
      <c r="H48" s="72"/>
      <c r="I48"/>
      <c r="J48"/>
    </row>
    <row r="49" spans="1:10" s="2" customFormat="1" ht="15">
      <c r="B49" s="71" t="s">
        <v>268</v>
      </c>
      <c r="F49" s="12" t="s">
        <v>273</v>
      </c>
      <c r="G49" s="74"/>
      <c r="I49"/>
      <c r="J49"/>
    </row>
    <row r="50" spans="1:10" s="2" customFormat="1" ht="15">
      <c r="B50" s="67" t="s">
        <v>139</v>
      </c>
      <c r="F50" s="2" t="s">
        <v>269</v>
      </c>
      <c r="G50"/>
      <c r="I50"/>
      <c r="J50"/>
    </row>
    <row r="51" spans="1:10" customFormat="1" ht="15">
      <c r="A51" s="2"/>
      <c r="B51" s="25"/>
      <c r="H51" s="25"/>
    </row>
    <row r="52" spans="1:10" s="2" customFormat="1" ht="15">
      <c r="A52" s="11"/>
      <c r="B52" s="11"/>
      <c r="C52" s="11"/>
    </row>
    <row r="53" spans="1:10" ht="15">
      <c r="A53" s="24"/>
      <c r="B53" s="24"/>
      <c r="C53" s="24"/>
      <c r="D53" s="24"/>
      <c r="E53" s="24"/>
      <c r="F53" s="24"/>
      <c r="G53" s="24"/>
      <c r="H53" s="24"/>
      <c r="I53" s="24"/>
      <c r="J53" s="24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L35"/>
  <sheetViews>
    <sheetView showGridLines="0" view="pageBreakPreview" zoomScale="80" zoomScaleSheetLayoutView="80" workbookViewId="0">
      <selection activeCell="H2" sqref="H2:I2"/>
    </sheetView>
  </sheetViews>
  <sheetFormatPr defaultRowHeight="12.75"/>
  <cols>
    <col min="1" max="1" width="4.7109375" style="25" customWidth="1"/>
    <col min="2" max="2" width="24.28515625" style="25" customWidth="1"/>
    <col min="3" max="3" width="25.28515625" style="25" customWidth="1"/>
    <col min="4" max="4" width="20" style="25" customWidth="1"/>
    <col min="5" max="5" width="14.140625" style="23" customWidth="1"/>
    <col min="6" max="6" width="23.7109375" style="23" customWidth="1"/>
    <col min="7" max="7" width="19" style="23" customWidth="1"/>
    <col min="8" max="8" width="28" style="23" customWidth="1"/>
    <col min="9" max="9" width="1" style="23" customWidth="1"/>
    <col min="10" max="10" width="9.85546875" style="65" customWidth="1"/>
    <col min="11" max="11" width="12.7109375" style="65" customWidth="1"/>
    <col min="12" max="12" width="9.140625" style="66"/>
    <col min="13" max="16384" width="9.140625" style="25"/>
  </cols>
  <sheetData>
    <row r="1" spans="1:12" s="23" customFormat="1" ht="15">
      <c r="A1" s="139" t="s">
        <v>305</v>
      </c>
      <c r="B1" s="140"/>
      <c r="C1" s="140"/>
      <c r="D1" s="140"/>
      <c r="E1" s="140"/>
      <c r="F1" s="140"/>
      <c r="G1" s="146"/>
      <c r="H1" s="102" t="s">
        <v>198</v>
      </c>
      <c r="I1" s="146"/>
      <c r="J1" s="68"/>
      <c r="K1" s="68"/>
      <c r="L1" s="68"/>
    </row>
    <row r="2" spans="1:12" s="23" customFormat="1" ht="15">
      <c r="A2" s="107" t="s">
        <v>140</v>
      </c>
      <c r="B2" s="140"/>
      <c r="C2" s="140"/>
      <c r="D2" s="140"/>
      <c r="E2" s="140"/>
      <c r="F2" s="140"/>
      <c r="G2" s="148"/>
      <c r="H2" s="513" t="s">
        <v>837</v>
      </c>
      <c r="I2" s="513"/>
      <c r="J2" s="68"/>
      <c r="K2" s="68"/>
      <c r="L2" s="68"/>
    </row>
    <row r="3" spans="1:12" s="23" customFormat="1" ht="15">
      <c r="A3" s="140"/>
      <c r="B3" s="140"/>
      <c r="C3" s="140"/>
      <c r="D3" s="140"/>
      <c r="E3" s="140"/>
      <c r="F3" s="140"/>
      <c r="G3" s="148"/>
      <c r="H3" s="143"/>
      <c r="I3" s="148"/>
      <c r="J3" s="68"/>
      <c r="K3" s="68"/>
      <c r="L3" s="68"/>
    </row>
    <row r="4" spans="1:12" s="2" customFormat="1" ht="15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140"/>
      <c r="F4" s="140"/>
      <c r="G4" s="140"/>
      <c r="H4" s="140"/>
      <c r="I4" s="146"/>
      <c r="J4" s="65"/>
      <c r="K4" s="65"/>
      <c r="L4" s="23"/>
    </row>
    <row r="5" spans="1:12" s="2" customFormat="1" ht="15">
      <c r="A5" s="121" t="str">
        <f>'ფორმა N1'!D4</f>
        <v>საქართველოს კონსერვატიული პარტია</v>
      </c>
      <c r="B5" s="122"/>
      <c r="C5" s="122"/>
      <c r="D5" s="122"/>
      <c r="E5" s="150"/>
      <c r="F5" s="151"/>
      <c r="G5" s="151"/>
      <c r="H5" s="151"/>
      <c r="I5" s="146"/>
      <c r="J5" s="65"/>
      <c r="K5" s="65"/>
      <c r="L5" s="12"/>
    </row>
    <row r="6" spans="1:12" s="23" customFormat="1" ht="13.5">
      <c r="A6" s="144"/>
      <c r="B6" s="145"/>
      <c r="C6" s="145"/>
      <c r="D6" s="145"/>
      <c r="E6" s="140"/>
      <c r="F6" s="140"/>
      <c r="G6" s="140"/>
      <c r="H6" s="140"/>
      <c r="I6" s="146"/>
      <c r="J6" s="65"/>
      <c r="K6" s="65"/>
      <c r="L6" s="65"/>
    </row>
    <row r="7" spans="1:12" ht="30">
      <c r="A7" s="136" t="s">
        <v>64</v>
      </c>
      <c r="B7" s="136" t="s">
        <v>379</v>
      </c>
      <c r="C7" s="138" t="s">
        <v>380</v>
      </c>
      <c r="D7" s="138" t="s">
        <v>235</v>
      </c>
      <c r="E7" s="138" t="s">
        <v>240</v>
      </c>
      <c r="F7" s="138" t="s">
        <v>241</v>
      </c>
      <c r="G7" s="138" t="s">
        <v>242</v>
      </c>
      <c r="H7" s="138" t="s">
        <v>243</v>
      </c>
      <c r="I7" s="146"/>
    </row>
    <row r="8" spans="1:12" ht="15">
      <c r="A8" s="136">
        <v>1</v>
      </c>
      <c r="B8" s="136">
        <v>2</v>
      </c>
      <c r="C8" s="138">
        <v>3</v>
      </c>
      <c r="D8" s="136">
        <v>4</v>
      </c>
      <c r="E8" s="138">
        <v>5</v>
      </c>
      <c r="F8" s="136">
        <v>6</v>
      </c>
      <c r="G8" s="138">
        <v>7</v>
      </c>
      <c r="H8" s="138">
        <v>8</v>
      </c>
      <c r="I8" s="146"/>
    </row>
    <row r="9" spans="1:12" ht="60">
      <c r="A9" s="69">
        <v>1</v>
      </c>
      <c r="B9" s="449" t="s">
        <v>731</v>
      </c>
      <c r="C9" s="449" t="s">
        <v>732</v>
      </c>
      <c r="D9" s="449" t="s">
        <v>733</v>
      </c>
      <c r="E9" s="449">
        <v>220</v>
      </c>
      <c r="F9" s="449">
        <v>246210</v>
      </c>
      <c r="G9" s="451">
        <v>41409</v>
      </c>
      <c r="H9" s="449" t="s">
        <v>734</v>
      </c>
      <c r="I9" s="146"/>
    </row>
    <row r="10" spans="1:12" ht="15">
      <c r="A10" s="69">
        <v>2</v>
      </c>
      <c r="B10" s="26"/>
      <c r="C10" s="26"/>
      <c r="D10" s="26"/>
      <c r="E10" s="26"/>
      <c r="F10" s="26"/>
      <c r="G10" s="159"/>
      <c r="H10" s="26"/>
      <c r="I10" s="146"/>
    </row>
    <row r="11" spans="1:12" ht="15">
      <c r="A11" s="69">
        <v>3</v>
      </c>
      <c r="B11" s="26"/>
      <c r="C11" s="26"/>
      <c r="D11" s="26"/>
      <c r="E11" s="26"/>
      <c r="F11" s="26"/>
      <c r="G11" s="159"/>
      <c r="H11" s="26"/>
      <c r="I11" s="146"/>
    </row>
    <row r="12" spans="1:12" ht="15">
      <c r="A12" s="69">
        <v>4</v>
      </c>
      <c r="B12" s="26"/>
      <c r="C12" s="26"/>
      <c r="D12" s="26"/>
      <c r="E12" s="26"/>
      <c r="F12" s="26"/>
      <c r="G12" s="159"/>
      <c r="H12" s="26"/>
      <c r="I12" s="146"/>
    </row>
    <row r="13" spans="1:12" ht="15">
      <c r="A13" s="69">
        <v>5</v>
      </c>
      <c r="B13" s="26"/>
      <c r="C13" s="26"/>
      <c r="D13" s="26"/>
      <c r="E13" s="26"/>
      <c r="F13" s="26"/>
      <c r="G13" s="159"/>
      <c r="H13" s="26"/>
      <c r="I13" s="146"/>
    </row>
    <row r="14" spans="1:12" ht="15">
      <c r="A14" s="69">
        <v>6</v>
      </c>
      <c r="B14" s="26"/>
      <c r="C14" s="26"/>
      <c r="D14" s="26"/>
      <c r="E14" s="26"/>
      <c r="F14" s="26"/>
      <c r="G14" s="159"/>
      <c r="H14" s="26"/>
      <c r="I14" s="146"/>
    </row>
    <row r="15" spans="1:12" s="23" customFormat="1" ht="15">
      <c r="A15" s="69">
        <v>7</v>
      </c>
      <c r="B15" s="26"/>
      <c r="C15" s="26"/>
      <c r="D15" s="26"/>
      <c r="E15" s="26"/>
      <c r="F15" s="26"/>
      <c r="G15" s="159"/>
      <c r="H15" s="26"/>
      <c r="I15" s="146"/>
      <c r="J15" s="65"/>
      <c r="K15" s="65"/>
      <c r="L15" s="65"/>
    </row>
    <row r="16" spans="1:12" s="23" customFormat="1" ht="15">
      <c r="A16" s="69">
        <v>8</v>
      </c>
      <c r="B16" s="26"/>
      <c r="C16" s="26"/>
      <c r="D16" s="26"/>
      <c r="E16" s="26"/>
      <c r="F16" s="26"/>
      <c r="G16" s="159"/>
      <c r="H16" s="26"/>
      <c r="I16" s="146"/>
      <c r="J16" s="65"/>
      <c r="K16" s="65"/>
      <c r="L16" s="65"/>
    </row>
    <row r="17" spans="1:12" s="23" customFormat="1" ht="15">
      <c r="A17" s="69">
        <v>9</v>
      </c>
      <c r="B17" s="26"/>
      <c r="C17" s="26"/>
      <c r="D17" s="26"/>
      <c r="E17" s="26"/>
      <c r="F17" s="26"/>
      <c r="G17" s="159"/>
      <c r="H17" s="26"/>
      <c r="I17" s="146"/>
      <c r="J17" s="65"/>
      <c r="K17" s="65"/>
      <c r="L17" s="65"/>
    </row>
    <row r="18" spans="1:12" s="23" customFormat="1" ht="15">
      <c r="A18" s="69">
        <v>10</v>
      </c>
      <c r="B18" s="26"/>
      <c r="C18" s="26"/>
      <c r="D18" s="26"/>
      <c r="E18" s="26"/>
      <c r="F18" s="26"/>
      <c r="G18" s="159"/>
      <c r="H18" s="26"/>
      <c r="I18" s="146"/>
      <c r="J18" s="65"/>
      <c r="K18" s="65"/>
      <c r="L18" s="65"/>
    </row>
    <row r="19" spans="1:12" s="23" customFormat="1" ht="15">
      <c r="A19" s="69">
        <v>11</v>
      </c>
      <c r="B19" s="26"/>
      <c r="C19" s="26"/>
      <c r="D19" s="26"/>
      <c r="E19" s="26"/>
      <c r="F19" s="26"/>
      <c r="G19" s="159"/>
      <c r="H19" s="26"/>
      <c r="I19" s="146"/>
      <c r="J19" s="65"/>
      <c r="K19" s="65"/>
      <c r="L19" s="65"/>
    </row>
    <row r="20" spans="1:12" s="23" customFormat="1" ht="15">
      <c r="A20" s="69">
        <v>12</v>
      </c>
      <c r="B20" s="26"/>
      <c r="C20" s="26"/>
      <c r="D20" s="26"/>
      <c r="E20" s="26"/>
      <c r="F20" s="26"/>
      <c r="G20" s="159"/>
      <c r="H20" s="26"/>
      <c r="I20" s="146"/>
      <c r="J20" s="65"/>
      <c r="K20" s="65"/>
      <c r="L20" s="65"/>
    </row>
    <row r="21" spans="1:12" s="23" customFormat="1" ht="15">
      <c r="A21" s="69">
        <v>13</v>
      </c>
      <c r="B21" s="26"/>
      <c r="C21" s="26"/>
      <c r="D21" s="26"/>
      <c r="E21" s="26"/>
      <c r="F21" s="26"/>
      <c r="G21" s="159"/>
      <c r="H21" s="26"/>
      <c r="I21" s="146"/>
      <c r="J21" s="65"/>
      <c r="K21" s="65"/>
      <c r="L21" s="65"/>
    </row>
    <row r="22" spans="1:12" s="23" customFormat="1" ht="15">
      <c r="A22" s="69">
        <v>14</v>
      </c>
      <c r="B22" s="26"/>
      <c r="C22" s="26"/>
      <c r="D22" s="26"/>
      <c r="E22" s="26"/>
      <c r="F22" s="26"/>
      <c r="G22" s="159"/>
      <c r="H22" s="26"/>
      <c r="I22" s="146"/>
      <c r="J22" s="65"/>
      <c r="K22" s="65"/>
      <c r="L22" s="65"/>
    </row>
    <row r="23" spans="1:12" s="23" customFormat="1" ht="15">
      <c r="A23" s="69">
        <v>15</v>
      </c>
      <c r="B23" s="26"/>
      <c r="C23" s="26"/>
      <c r="D23" s="26"/>
      <c r="E23" s="26"/>
      <c r="F23" s="26"/>
      <c r="G23" s="159"/>
      <c r="H23" s="26"/>
      <c r="I23" s="146"/>
      <c r="J23" s="65"/>
      <c r="K23" s="65"/>
      <c r="L23" s="65"/>
    </row>
    <row r="24" spans="1:12" s="23" customFormat="1" ht="15">
      <c r="A24" s="69">
        <v>16</v>
      </c>
      <c r="B24" s="26"/>
      <c r="C24" s="26"/>
      <c r="D24" s="26"/>
      <c r="E24" s="26"/>
      <c r="F24" s="26"/>
      <c r="G24" s="159"/>
      <c r="H24" s="26"/>
      <c r="I24" s="146"/>
      <c r="J24" s="65"/>
      <c r="K24" s="65"/>
      <c r="L24" s="65"/>
    </row>
    <row r="25" spans="1:12" s="23" customFormat="1" ht="15">
      <c r="A25" s="69">
        <v>17</v>
      </c>
      <c r="B25" s="26"/>
      <c r="C25" s="26"/>
      <c r="D25" s="26"/>
      <c r="E25" s="26"/>
      <c r="F25" s="26"/>
      <c r="G25" s="159"/>
      <c r="H25" s="26"/>
      <c r="I25" s="146"/>
      <c r="J25" s="65"/>
      <c r="K25" s="65"/>
      <c r="L25" s="65"/>
    </row>
    <row r="26" spans="1:12" s="23" customFormat="1" ht="15">
      <c r="A26" s="69">
        <v>18</v>
      </c>
      <c r="B26" s="26"/>
      <c r="C26" s="26"/>
      <c r="D26" s="26"/>
      <c r="E26" s="26"/>
      <c r="F26" s="26"/>
      <c r="G26" s="159"/>
      <c r="H26" s="26"/>
      <c r="I26" s="146"/>
      <c r="J26" s="65"/>
      <c r="K26" s="65"/>
      <c r="L26" s="65"/>
    </row>
    <row r="27" spans="1:12" s="23" customFormat="1" ht="15">
      <c r="A27" s="69" t="s">
        <v>278</v>
      </c>
      <c r="B27" s="26"/>
      <c r="C27" s="26"/>
      <c r="D27" s="26"/>
      <c r="E27" s="26"/>
      <c r="F27" s="26"/>
      <c r="G27" s="159"/>
      <c r="H27" s="26"/>
      <c r="I27" s="146"/>
      <c r="J27" s="65"/>
      <c r="K27" s="65"/>
      <c r="L27" s="65"/>
    </row>
    <row r="28" spans="1:12" s="23" customFormat="1">
      <c r="J28" s="65"/>
      <c r="K28" s="65"/>
      <c r="L28" s="65"/>
    </row>
    <row r="29" spans="1:12" s="23" customFormat="1"/>
    <row r="30" spans="1:12" s="23" customFormat="1">
      <c r="A30" s="25"/>
    </row>
    <row r="31" spans="1:12" s="2" customFormat="1" ht="15">
      <c r="B31" s="73" t="s">
        <v>107</v>
      </c>
      <c r="E31" s="5"/>
    </row>
    <row r="32" spans="1:12" s="2" customFormat="1" ht="15">
      <c r="C32" s="72"/>
      <c r="E32" s="72"/>
      <c r="F32" s="75"/>
      <c r="G32"/>
      <c r="H32"/>
      <c r="I32"/>
    </row>
    <row r="33" spans="1:9" s="2" customFormat="1" ht="15">
      <c r="A33"/>
      <c r="C33" s="71" t="s">
        <v>268</v>
      </c>
      <c r="E33" s="12" t="s">
        <v>273</v>
      </c>
      <c r="F33" s="74"/>
      <c r="G33"/>
      <c r="H33"/>
      <c r="I33"/>
    </row>
    <row r="34" spans="1:9" s="2" customFormat="1" ht="15">
      <c r="A34"/>
      <c r="C34" s="67" t="s">
        <v>139</v>
      </c>
      <c r="E34" s="2" t="s">
        <v>269</v>
      </c>
      <c r="F34"/>
      <c r="G34"/>
      <c r="H34"/>
      <c r="I34"/>
    </row>
    <row r="35" spans="1:9" customFormat="1" ht="15">
      <c r="B35" s="2"/>
      <c r="C35" s="25"/>
    </row>
  </sheetData>
  <mergeCells count="1">
    <mergeCell ref="H2:I2"/>
  </mergeCells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&#10;&#10;- საცხოვრებელი შენობები&#10;- არასაცხოვრებელი შენობები&#10;- სხვა ნაგებობები&#10;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2" fitToHeight="0" orientation="landscape" r:id="rId1"/>
  <colBreaks count="1" manualBreakCount="1">
    <brk id="11" max="1048575" man="1"/>
  </colBreaks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L54"/>
  <sheetViews>
    <sheetView showGridLines="0" view="pageBreakPreview" zoomScale="80" zoomScaleSheetLayoutView="80" workbookViewId="0">
      <selection activeCell="I2" sqref="I2:J2"/>
    </sheetView>
  </sheetViews>
  <sheetFormatPr defaultRowHeight="12.75"/>
  <cols>
    <col min="1" max="1" width="4.7109375" style="25" customWidth="1"/>
    <col min="2" max="2" width="23.28515625" style="25" customWidth="1"/>
    <col min="3" max="4" width="17.7109375" style="25" customWidth="1"/>
    <col min="5" max="6" width="14.140625" style="23" customWidth="1"/>
    <col min="7" max="7" width="20.42578125" style="23" customWidth="1"/>
    <col min="8" max="8" width="23.7109375" style="23" customWidth="1"/>
    <col min="9" max="9" width="21.42578125" style="23" customWidth="1"/>
    <col min="10" max="10" width="1" style="66" customWidth="1"/>
    <col min="11" max="16384" width="9.140625" style="25"/>
  </cols>
  <sheetData>
    <row r="1" spans="1:12" s="23" customFormat="1" ht="15">
      <c r="A1" s="139" t="s">
        <v>306</v>
      </c>
      <c r="B1" s="140"/>
      <c r="C1" s="140"/>
      <c r="D1" s="140"/>
      <c r="E1" s="140"/>
      <c r="F1" s="140"/>
      <c r="G1" s="140"/>
      <c r="H1" s="146"/>
      <c r="I1" s="393" t="s">
        <v>198</v>
      </c>
      <c r="J1" s="153"/>
    </row>
    <row r="2" spans="1:12" s="23" customFormat="1" ht="15">
      <c r="A2" s="107" t="s">
        <v>140</v>
      </c>
      <c r="B2" s="140"/>
      <c r="C2" s="140"/>
      <c r="D2" s="140"/>
      <c r="E2" s="140"/>
      <c r="F2" s="140"/>
      <c r="G2" s="140"/>
      <c r="H2" s="146"/>
      <c r="I2" s="513" t="s">
        <v>837</v>
      </c>
      <c r="J2" s="513"/>
    </row>
    <row r="3" spans="1:12" s="23" customFormat="1" ht="15">
      <c r="A3" s="140"/>
      <c r="B3" s="140"/>
      <c r="C3" s="140"/>
      <c r="D3" s="140"/>
      <c r="E3" s="140"/>
      <c r="F3" s="140"/>
      <c r="G3" s="140"/>
      <c r="H3" s="143"/>
      <c r="I3" s="143"/>
      <c r="J3" s="153"/>
    </row>
    <row r="4" spans="1:12" s="2" customFormat="1" ht="15">
      <c r="A4" s="78" t="str">
        <f>'ფორმა N2'!A4</f>
        <v>ანგარიშვალდებული პირის დასახელება:</v>
      </c>
      <c r="B4" s="78"/>
      <c r="C4" s="78"/>
      <c r="D4" s="79"/>
      <c r="E4" s="149"/>
      <c r="F4" s="140"/>
      <c r="G4" s="140"/>
      <c r="H4" s="140"/>
      <c r="I4" s="149"/>
      <c r="J4" s="106"/>
      <c r="L4" s="23"/>
    </row>
    <row r="5" spans="1:12" s="2" customFormat="1" ht="15">
      <c r="A5" s="121" t="str">
        <f>'ფორმა N1'!D4</f>
        <v>საქართველოს კონსერვატიული პარტია</v>
      </c>
      <c r="B5" s="122"/>
      <c r="C5" s="122"/>
      <c r="D5" s="122"/>
      <c r="E5" s="150"/>
      <c r="F5" s="151"/>
      <c r="G5" s="151"/>
      <c r="H5" s="151"/>
      <c r="I5" s="150"/>
      <c r="J5" s="106"/>
    </row>
    <row r="6" spans="1:12" s="23" customFormat="1" ht="13.5">
      <c r="A6" s="144"/>
      <c r="B6" s="145"/>
      <c r="C6" s="145"/>
      <c r="D6" s="145"/>
      <c r="E6" s="140"/>
      <c r="F6" s="140"/>
      <c r="G6" s="140"/>
      <c r="H6" s="140"/>
      <c r="I6" s="140"/>
      <c r="J6" s="148"/>
    </row>
    <row r="7" spans="1:12" ht="30">
      <c r="A7" s="152" t="s">
        <v>64</v>
      </c>
      <c r="B7" s="136" t="s">
        <v>248</v>
      </c>
      <c r="C7" s="138" t="s">
        <v>244</v>
      </c>
      <c r="D7" s="138" t="s">
        <v>245</v>
      </c>
      <c r="E7" s="138" t="s">
        <v>246</v>
      </c>
      <c r="F7" s="138" t="s">
        <v>247</v>
      </c>
      <c r="G7" s="138" t="s">
        <v>241</v>
      </c>
      <c r="H7" s="138" t="s">
        <v>242</v>
      </c>
      <c r="I7" s="138" t="s">
        <v>243</v>
      </c>
      <c r="J7" s="154"/>
    </row>
    <row r="8" spans="1:12" ht="15">
      <c r="A8" s="136">
        <v>1</v>
      </c>
      <c r="B8" s="136">
        <v>2</v>
      </c>
      <c r="C8" s="138">
        <v>3</v>
      </c>
      <c r="D8" s="136">
        <v>4</v>
      </c>
      <c r="E8" s="138">
        <v>5</v>
      </c>
      <c r="F8" s="136">
        <v>6</v>
      </c>
      <c r="G8" s="138">
        <v>7</v>
      </c>
      <c r="H8" s="136">
        <v>8</v>
      </c>
      <c r="I8" s="138">
        <v>9</v>
      </c>
      <c r="J8" s="154"/>
    </row>
    <row r="9" spans="1:12" ht="30">
      <c r="A9" s="69">
        <v>1</v>
      </c>
      <c r="B9" s="452" t="s">
        <v>735</v>
      </c>
      <c r="C9" s="453" t="s">
        <v>736</v>
      </c>
      <c r="D9" s="454" t="s">
        <v>737</v>
      </c>
      <c r="E9" s="454">
        <v>2010</v>
      </c>
      <c r="F9" s="454" t="s">
        <v>738</v>
      </c>
      <c r="G9" s="454">
        <v>40736</v>
      </c>
      <c r="H9" s="455">
        <v>42005</v>
      </c>
      <c r="I9" s="448" t="s">
        <v>739</v>
      </c>
      <c r="J9" s="154"/>
    </row>
    <row r="10" spans="1:12" ht="15">
      <c r="A10" s="69">
        <v>2</v>
      </c>
      <c r="B10" s="26"/>
      <c r="C10" s="26"/>
      <c r="D10" s="26"/>
      <c r="E10" s="26"/>
      <c r="F10" s="26"/>
      <c r="G10" s="26"/>
      <c r="H10" s="159"/>
      <c r="I10" s="26"/>
      <c r="J10" s="154"/>
    </row>
    <row r="11" spans="1:12" ht="15">
      <c r="A11" s="69">
        <v>3</v>
      </c>
      <c r="B11" s="26"/>
      <c r="C11" s="26"/>
      <c r="D11" s="26"/>
      <c r="E11" s="26"/>
      <c r="F11" s="26"/>
      <c r="G11" s="26"/>
      <c r="H11" s="159"/>
      <c r="I11" s="26"/>
      <c r="J11" s="154"/>
    </row>
    <row r="12" spans="1:12" ht="15">
      <c r="A12" s="69">
        <v>4</v>
      </c>
      <c r="B12" s="26"/>
      <c r="C12" s="26"/>
      <c r="D12" s="26"/>
      <c r="E12" s="26"/>
      <c r="F12" s="26"/>
      <c r="G12" s="26"/>
      <c r="H12" s="159"/>
      <c r="I12" s="26"/>
      <c r="J12" s="154"/>
    </row>
    <row r="13" spans="1:12" ht="15">
      <c r="A13" s="69">
        <v>5</v>
      </c>
      <c r="B13" s="26"/>
      <c r="C13" s="26"/>
      <c r="D13" s="26"/>
      <c r="E13" s="26"/>
      <c r="F13" s="26"/>
      <c r="G13" s="26"/>
      <c r="H13" s="159"/>
      <c r="I13" s="26"/>
      <c r="J13" s="154"/>
    </row>
    <row r="14" spans="1:12" ht="15">
      <c r="A14" s="69">
        <v>6</v>
      </c>
      <c r="B14" s="26"/>
      <c r="C14" s="26"/>
      <c r="D14" s="26"/>
      <c r="E14" s="26"/>
      <c r="F14" s="26"/>
      <c r="G14" s="26"/>
      <c r="H14" s="159"/>
      <c r="I14" s="26"/>
      <c r="J14" s="154"/>
    </row>
    <row r="15" spans="1:12" s="23" customFormat="1" ht="15">
      <c r="A15" s="69">
        <v>7</v>
      </c>
      <c r="B15" s="26"/>
      <c r="C15" s="26"/>
      <c r="D15" s="26"/>
      <c r="E15" s="26"/>
      <c r="F15" s="26"/>
      <c r="G15" s="26"/>
      <c r="H15" s="159"/>
      <c r="I15" s="26"/>
      <c r="J15" s="148"/>
    </row>
    <row r="16" spans="1:12" s="23" customFormat="1" ht="15">
      <c r="A16" s="69">
        <v>8</v>
      </c>
      <c r="B16" s="26"/>
      <c r="C16" s="26"/>
      <c r="D16" s="26"/>
      <c r="E16" s="26"/>
      <c r="F16" s="26"/>
      <c r="G16" s="26"/>
      <c r="H16" s="159"/>
      <c r="I16" s="26"/>
      <c r="J16" s="148"/>
    </row>
    <row r="17" spans="1:10" s="23" customFormat="1" ht="15">
      <c r="A17" s="69">
        <v>9</v>
      </c>
      <c r="B17" s="26"/>
      <c r="C17" s="26"/>
      <c r="D17" s="26"/>
      <c r="E17" s="26"/>
      <c r="F17" s="26"/>
      <c r="G17" s="26"/>
      <c r="H17" s="159"/>
      <c r="I17" s="26"/>
      <c r="J17" s="148"/>
    </row>
    <row r="18" spans="1:10" s="23" customFormat="1" ht="15">
      <c r="A18" s="69">
        <v>10</v>
      </c>
      <c r="B18" s="26"/>
      <c r="C18" s="26"/>
      <c r="D18" s="26"/>
      <c r="E18" s="26"/>
      <c r="F18" s="26"/>
      <c r="G18" s="26"/>
      <c r="H18" s="159"/>
      <c r="I18" s="26"/>
      <c r="J18" s="148"/>
    </row>
    <row r="19" spans="1:10" s="23" customFormat="1" ht="15">
      <c r="A19" s="69">
        <v>11</v>
      </c>
      <c r="B19" s="26"/>
      <c r="C19" s="26"/>
      <c r="D19" s="26"/>
      <c r="E19" s="26"/>
      <c r="F19" s="26"/>
      <c r="G19" s="26"/>
      <c r="H19" s="159"/>
      <c r="I19" s="26"/>
      <c r="J19" s="148"/>
    </row>
    <row r="20" spans="1:10" s="23" customFormat="1" ht="15">
      <c r="A20" s="69">
        <v>12</v>
      </c>
      <c r="B20" s="26"/>
      <c r="C20" s="26"/>
      <c r="D20" s="26"/>
      <c r="E20" s="26"/>
      <c r="F20" s="26"/>
      <c r="G20" s="26"/>
      <c r="H20" s="159"/>
      <c r="I20" s="26"/>
      <c r="J20" s="148"/>
    </row>
    <row r="21" spans="1:10" s="23" customFormat="1" ht="15">
      <c r="A21" s="69">
        <v>13</v>
      </c>
      <c r="B21" s="26"/>
      <c r="C21" s="26"/>
      <c r="D21" s="26"/>
      <c r="E21" s="26"/>
      <c r="F21" s="26"/>
      <c r="G21" s="26"/>
      <c r="H21" s="159"/>
      <c r="I21" s="26"/>
      <c r="J21" s="148"/>
    </row>
    <row r="22" spans="1:10" s="23" customFormat="1" ht="15">
      <c r="A22" s="69">
        <v>14</v>
      </c>
      <c r="B22" s="26"/>
      <c r="C22" s="26"/>
      <c r="D22" s="26"/>
      <c r="E22" s="26"/>
      <c r="F22" s="26"/>
      <c r="G22" s="26"/>
      <c r="H22" s="159"/>
      <c r="I22" s="26"/>
      <c r="J22" s="148"/>
    </row>
    <row r="23" spans="1:10" s="23" customFormat="1" ht="15">
      <c r="A23" s="69">
        <v>15</v>
      </c>
      <c r="B23" s="26"/>
      <c r="C23" s="26"/>
      <c r="D23" s="26"/>
      <c r="E23" s="26"/>
      <c r="F23" s="26"/>
      <c r="G23" s="26"/>
      <c r="H23" s="159"/>
      <c r="I23" s="26"/>
      <c r="J23" s="148"/>
    </row>
    <row r="24" spans="1:10" s="23" customFormat="1" ht="15">
      <c r="A24" s="69">
        <v>16</v>
      </c>
      <c r="B24" s="26"/>
      <c r="C24" s="26"/>
      <c r="D24" s="26"/>
      <c r="E24" s="26"/>
      <c r="F24" s="26"/>
      <c r="G24" s="26"/>
      <c r="H24" s="159"/>
      <c r="I24" s="26"/>
      <c r="J24" s="148"/>
    </row>
    <row r="25" spans="1:10" s="23" customFormat="1" ht="15">
      <c r="A25" s="69">
        <v>17</v>
      </c>
      <c r="B25" s="26"/>
      <c r="C25" s="26"/>
      <c r="D25" s="26"/>
      <c r="E25" s="26"/>
      <c r="F25" s="26"/>
      <c r="G25" s="26"/>
      <c r="H25" s="159"/>
      <c r="I25" s="26"/>
      <c r="J25" s="148"/>
    </row>
    <row r="26" spans="1:10" s="23" customFormat="1" ht="15">
      <c r="A26" s="69">
        <v>18</v>
      </c>
      <c r="B26" s="26"/>
      <c r="C26" s="26"/>
      <c r="D26" s="26"/>
      <c r="E26" s="26"/>
      <c r="F26" s="26"/>
      <c r="G26" s="26"/>
      <c r="H26" s="159"/>
      <c r="I26" s="26"/>
      <c r="J26" s="148"/>
    </row>
    <row r="27" spans="1:10" s="23" customFormat="1" ht="15">
      <c r="A27" s="69" t="s">
        <v>278</v>
      </c>
      <c r="B27" s="26"/>
      <c r="C27" s="26"/>
      <c r="D27" s="26"/>
      <c r="E27" s="26"/>
      <c r="F27" s="26"/>
      <c r="G27" s="26"/>
      <c r="H27" s="159"/>
      <c r="I27" s="26"/>
      <c r="J27" s="148"/>
    </row>
    <row r="28" spans="1:10" s="23" customFormat="1">
      <c r="J28" s="65"/>
    </row>
    <row r="29" spans="1:10" s="23" customFormat="1"/>
    <row r="30" spans="1:10" s="23" customFormat="1">
      <c r="A30" s="25"/>
    </row>
    <row r="31" spans="1:10" s="2" customFormat="1" ht="15">
      <c r="B31" s="73" t="s">
        <v>107</v>
      </c>
      <c r="E31" s="5"/>
    </row>
    <row r="32" spans="1:10" s="2" customFormat="1" ht="15">
      <c r="C32" s="72"/>
      <c r="E32" s="72"/>
      <c r="F32" s="75"/>
      <c r="G32" s="75"/>
      <c r="H32"/>
      <c r="I32"/>
    </row>
    <row r="33" spans="1:10" s="2" customFormat="1" ht="15">
      <c r="A33"/>
      <c r="C33" s="71" t="s">
        <v>268</v>
      </c>
      <c r="E33" s="12" t="s">
        <v>273</v>
      </c>
      <c r="F33" s="74"/>
      <c r="G33"/>
      <c r="H33"/>
      <c r="I33"/>
    </row>
    <row r="34" spans="1:10" s="2" customFormat="1" ht="15">
      <c r="A34"/>
      <c r="C34" s="67" t="s">
        <v>139</v>
      </c>
      <c r="E34" s="2" t="s">
        <v>269</v>
      </c>
      <c r="F34"/>
      <c r="G34"/>
      <c r="H34"/>
      <c r="I34"/>
    </row>
    <row r="35" spans="1:10" customFormat="1" ht="15">
      <c r="B35" s="2"/>
      <c r="C35" s="25"/>
    </row>
    <row r="36" spans="1:10" customFormat="1"/>
    <row r="37" spans="1:10" s="23" customFormat="1">
      <c r="J37" s="65"/>
    </row>
    <row r="38" spans="1:10" s="23" customFormat="1">
      <c r="J38" s="65"/>
    </row>
    <row r="39" spans="1:10" s="23" customFormat="1">
      <c r="J39" s="65"/>
    </row>
    <row r="40" spans="1:10" s="23" customFormat="1">
      <c r="J40" s="65"/>
    </row>
    <row r="41" spans="1:10" s="23" customFormat="1">
      <c r="J41" s="65"/>
    </row>
    <row r="42" spans="1:10" s="23" customFormat="1">
      <c r="J42" s="65"/>
    </row>
    <row r="43" spans="1:10" s="23" customFormat="1">
      <c r="J43" s="65"/>
    </row>
    <row r="44" spans="1:10" s="23" customFormat="1">
      <c r="J44" s="65"/>
    </row>
    <row r="45" spans="1:10" s="23" customFormat="1">
      <c r="J45" s="65"/>
    </row>
    <row r="46" spans="1:10" s="23" customFormat="1">
      <c r="J46" s="65"/>
    </row>
    <row r="47" spans="1:10" s="23" customFormat="1">
      <c r="J47" s="65"/>
    </row>
    <row r="48" spans="1:10" s="23" customFormat="1">
      <c r="J48" s="65"/>
    </row>
    <row r="49" spans="10:10" s="23" customFormat="1">
      <c r="J49" s="65"/>
    </row>
    <row r="50" spans="10:10" s="23" customFormat="1">
      <c r="J50" s="65"/>
    </row>
    <row r="51" spans="10:10" s="23" customFormat="1">
      <c r="J51" s="65"/>
    </row>
    <row r="52" spans="10:10" s="23" customFormat="1">
      <c r="J52" s="65"/>
    </row>
    <row r="53" spans="10:10" s="23" customFormat="1">
      <c r="J53" s="65"/>
    </row>
    <row r="54" spans="10:10" s="23" customFormat="1">
      <c r="J54" s="65"/>
    </row>
  </sheetData>
  <mergeCells count="1">
    <mergeCell ref="I2:J2"/>
  </mergeCells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3" fitToHeight="0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29"/>
  <sheetViews>
    <sheetView showGridLines="0" view="pageBreakPreview" zoomScale="80" zoomScaleSheetLayoutView="80" workbookViewId="0">
      <selection activeCell="G2" sqref="G2:H2"/>
    </sheetView>
  </sheetViews>
  <sheetFormatPr defaultRowHeight="12.75"/>
  <cols>
    <col min="1" max="1" width="4.85546875" style="219" customWidth="1"/>
    <col min="2" max="2" width="37.42578125" style="219" customWidth="1"/>
    <col min="3" max="3" width="21.5703125" style="219" customWidth="1"/>
    <col min="4" max="4" width="20" style="219" customWidth="1"/>
    <col min="5" max="5" width="18.7109375" style="219" customWidth="1"/>
    <col min="6" max="6" width="24.140625" style="219" customWidth="1"/>
    <col min="7" max="7" width="27.140625" style="219" customWidth="1"/>
    <col min="8" max="8" width="0.7109375" style="219" customWidth="1"/>
    <col min="9" max="16384" width="9.140625" style="219"/>
  </cols>
  <sheetData>
    <row r="1" spans="1:8" s="203" customFormat="1" ht="15">
      <c r="A1" s="199" t="s">
        <v>326</v>
      </c>
      <c r="B1" s="200"/>
      <c r="C1" s="200"/>
      <c r="D1" s="200"/>
      <c r="E1" s="200"/>
      <c r="F1" s="80"/>
      <c r="G1" s="80" t="s">
        <v>109</v>
      </c>
      <c r="H1" s="204"/>
    </row>
    <row r="2" spans="1:8" s="203" customFormat="1" ht="15">
      <c r="A2" s="204" t="s">
        <v>317</v>
      </c>
      <c r="B2" s="200"/>
      <c r="C2" s="200"/>
      <c r="D2" s="200"/>
      <c r="E2" s="201"/>
      <c r="F2" s="201"/>
      <c r="G2" s="513" t="s">
        <v>837</v>
      </c>
      <c r="H2" s="513"/>
    </row>
    <row r="3" spans="1:8" s="203" customFormat="1">
      <c r="A3" s="204"/>
      <c r="B3" s="200"/>
      <c r="C3" s="200"/>
      <c r="D3" s="200"/>
      <c r="E3" s="201"/>
      <c r="F3" s="201"/>
      <c r="G3" s="201"/>
      <c r="H3" s="204"/>
    </row>
    <row r="4" spans="1:8" s="203" customFormat="1" ht="15">
      <c r="A4" s="116" t="s">
        <v>274</v>
      </c>
      <c r="B4" s="200"/>
      <c r="C4" s="200"/>
      <c r="D4" s="200"/>
      <c r="E4" s="205"/>
      <c r="F4" s="205"/>
      <c r="G4" s="201"/>
      <c r="H4" s="204"/>
    </row>
    <row r="5" spans="1:8" s="203" customFormat="1">
      <c r="A5" s="206" t="str">
        <f>'ფორმა N1'!D4</f>
        <v>საქართველოს კონსერვატიული პარტია</v>
      </c>
      <c r="B5" s="206"/>
      <c r="C5" s="206"/>
      <c r="D5" s="206"/>
      <c r="E5" s="206"/>
      <c r="F5" s="206"/>
      <c r="G5" s="207"/>
      <c r="H5" s="204"/>
    </row>
    <row r="6" spans="1:8" s="220" customFormat="1">
      <c r="A6" s="208"/>
      <c r="B6" s="208"/>
      <c r="C6" s="208"/>
      <c r="D6" s="208"/>
      <c r="E6" s="208"/>
      <c r="F6" s="208"/>
      <c r="G6" s="208"/>
      <c r="H6" s="205"/>
    </row>
    <row r="7" spans="1:8" s="203" customFormat="1" ht="51">
      <c r="A7" s="239" t="s">
        <v>64</v>
      </c>
      <c r="B7" s="211" t="s">
        <v>321</v>
      </c>
      <c r="C7" s="211" t="s">
        <v>322</v>
      </c>
      <c r="D7" s="211" t="s">
        <v>323</v>
      </c>
      <c r="E7" s="211" t="s">
        <v>324</v>
      </c>
      <c r="F7" s="211" t="s">
        <v>325</v>
      </c>
      <c r="G7" s="211" t="s">
        <v>318</v>
      </c>
      <c r="H7" s="204"/>
    </row>
    <row r="8" spans="1:8" s="203" customFormat="1">
      <c r="A8" s="209">
        <v>1</v>
      </c>
      <c r="B8" s="210">
        <v>2</v>
      </c>
      <c r="C8" s="210">
        <v>3</v>
      </c>
      <c r="D8" s="210">
        <v>4</v>
      </c>
      <c r="E8" s="211">
        <v>5</v>
      </c>
      <c r="F8" s="211">
        <v>6</v>
      </c>
      <c r="G8" s="211">
        <v>7</v>
      </c>
      <c r="H8" s="204"/>
    </row>
    <row r="9" spans="1:8" s="203" customFormat="1">
      <c r="A9" s="221">
        <v>1</v>
      </c>
      <c r="B9" s="212"/>
      <c r="C9" s="212"/>
      <c r="D9" s="213"/>
      <c r="E9" s="212"/>
      <c r="F9" s="212"/>
      <c r="G9" s="212"/>
      <c r="H9" s="204"/>
    </row>
    <row r="10" spans="1:8" s="203" customFormat="1">
      <c r="A10" s="221">
        <v>2</v>
      </c>
      <c r="B10" s="212"/>
      <c r="C10" s="212"/>
      <c r="D10" s="213"/>
      <c r="E10" s="212"/>
      <c r="F10" s="212"/>
      <c r="G10" s="212"/>
      <c r="H10" s="204"/>
    </row>
    <row r="11" spans="1:8" s="203" customFormat="1">
      <c r="A11" s="221">
        <v>3</v>
      </c>
      <c r="B11" s="212"/>
      <c r="C11" s="212"/>
      <c r="D11" s="213"/>
      <c r="E11" s="212"/>
      <c r="F11" s="212"/>
      <c r="G11" s="212"/>
      <c r="H11" s="204"/>
    </row>
    <row r="12" spans="1:8" s="203" customFormat="1">
      <c r="A12" s="221">
        <v>4</v>
      </c>
      <c r="B12" s="212"/>
      <c r="C12" s="212"/>
      <c r="D12" s="213"/>
      <c r="E12" s="212"/>
      <c r="F12" s="212"/>
      <c r="G12" s="212"/>
      <c r="H12" s="204"/>
    </row>
    <row r="13" spans="1:8" s="203" customFormat="1">
      <c r="A13" s="221">
        <v>5</v>
      </c>
      <c r="B13" s="212"/>
      <c r="C13" s="212"/>
      <c r="D13" s="213"/>
      <c r="E13" s="212"/>
      <c r="F13" s="212"/>
      <c r="G13" s="212"/>
      <c r="H13" s="204"/>
    </row>
    <row r="14" spans="1:8" s="203" customFormat="1">
      <c r="A14" s="221">
        <v>6</v>
      </c>
      <c r="B14" s="212"/>
      <c r="C14" s="212"/>
      <c r="D14" s="213"/>
      <c r="E14" s="212"/>
      <c r="F14" s="212"/>
      <c r="G14" s="212"/>
      <c r="H14" s="204"/>
    </row>
    <row r="15" spans="1:8" s="203" customFormat="1">
      <c r="A15" s="221">
        <v>7</v>
      </c>
      <c r="B15" s="212"/>
      <c r="C15" s="212"/>
      <c r="D15" s="213"/>
      <c r="E15" s="212"/>
      <c r="F15" s="212"/>
      <c r="G15" s="212"/>
      <c r="H15" s="204"/>
    </row>
    <row r="16" spans="1:8" s="203" customFormat="1">
      <c r="A16" s="221">
        <v>8</v>
      </c>
      <c r="B16" s="212"/>
      <c r="C16" s="212"/>
      <c r="D16" s="213"/>
      <c r="E16" s="212"/>
      <c r="F16" s="212"/>
      <c r="G16" s="212"/>
      <c r="H16" s="204"/>
    </row>
    <row r="17" spans="1:11" s="203" customFormat="1">
      <c r="A17" s="221">
        <v>9</v>
      </c>
      <c r="B17" s="212"/>
      <c r="C17" s="212"/>
      <c r="D17" s="213"/>
      <c r="E17" s="212"/>
      <c r="F17" s="212"/>
      <c r="G17" s="212"/>
      <c r="H17" s="204"/>
    </row>
    <row r="18" spans="1:11" s="203" customFormat="1">
      <c r="A18" s="221">
        <v>10</v>
      </c>
      <c r="B18" s="212"/>
      <c r="C18" s="212"/>
      <c r="D18" s="213"/>
      <c r="E18" s="212"/>
      <c r="F18" s="212"/>
      <c r="G18" s="212"/>
      <c r="H18" s="204"/>
    </row>
    <row r="19" spans="1:11" s="203" customFormat="1">
      <c r="A19" s="221" t="s">
        <v>276</v>
      </c>
      <c r="B19" s="212"/>
      <c r="C19" s="212"/>
      <c r="D19" s="213"/>
      <c r="E19" s="212"/>
      <c r="F19" s="212"/>
      <c r="G19" s="212"/>
      <c r="H19" s="204"/>
    </row>
    <row r="22" spans="1:11" s="203" customFormat="1"/>
    <row r="23" spans="1:11" s="203" customFormat="1"/>
    <row r="24" spans="1:11" s="21" customFormat="1" ht="15">
      <c r="B24" s="214" t="s">
        <v>107</v>
      </c>
      <c r="C24" s="214"/>
    </row>
    <row r="25" spans="1:11" s="21" customFormat="1" ht="15">
      <c r="B25" s="214"/>
      <c r="C25" s="214"/>
    </row>
    <row r="26" spans="1:11" s="21" customFormat="1" ht="15">
      <c r="C26" s="216"/>
      <c r="F26" s="216"/>
      <c r="G26" s="216"/>
      <c r="H26" s="215"/>
    </row>
    <row r="27" spans="1:11" s="21" customFormat="1" ht="15">
      <c r="C27" s="217" t="s">
        <v>268</v>
      </c>
      <c r="F27" s="214" t="s">
        <v>319</v>
      </c>
      <c r="J27" s="215"/>
      <c r="K27" s="215"/>
    </row>
    <row r="28" spans="1:11" s="21" customFormat="1" ht="15">
      <c r="C28" s="217" t="s">
        <v>139</v>
      </c>
      <c r="F28" s="218" t="s">
        <v>269</v>
      </c>
      <c r="J28" s="215"/>
      <c r="K28" s="215"/>
    </row>
    <row r="29" spans="1:11" s="203" customFormat="1" ht="15">
      <c r="C29" s="217"/>
      <c r="J29" s="220"/>
      <c r="K29" s="220"/>
    </row>
  </sheetData>
  <mergeCells count="1">
    <mergeCell ref="G2:H2"/>
  </mergeCells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G2 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7" fitToHeight="0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35"/>
  <sheetViews>
    <sheetView view="pageBreakPreview" zoomScale="80" zoomScaleNormal="80" zoomScaleSheetLayoutView="80" workbookViewId="0">
      <selection activeCell="K2" sqref="K2:L2"/>
    </sheetView>
  </sheetViews>
  <sheetFormatPr defaultRowHeight="12.75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2" ht="15">
      <c r="A1" s="139" t="s">
        <v>460</v>
      </c>
      <c r="B1" s="140"/>
      <c r="C1" s="140"/>
      <c r="D1" s="140"/>
      <c r="E1" s="140"/>
      <c r="F1" s="140"/>
      <c r="G1" s="140"/>
      <c r="H1" s="140"/>
      <c r="I1" s="140"/>
      <c r="J1" s="140"/>
      <c r="K1" s="80" t="s">
        <v>109</v>
      </c>
    </row>
    <row r="2" spans="1:12" ht="15">
      <c r="A2" s="107" t="s">
        <v>140</v>
      </c>
      <c r="B2" s="140"/>
      <c r="C2" s="140"/>
      <c r="D2" s="140"/>
      <c r="E2" s="140"/>
      <c r="F2" s="140"/>
      <c r="G2" s="140"/>
      <c r="H2" s="140"/>
      <c r="I2" s="140"/>
      <c r="J2" s="140"/>
      <c r="K2" s="513" t="s">
        <v>837</v>
      </c>
      <c r="L2" s="513"/>
    </row>
    <row r="3" spans="1:12" ht="15">
      <c r="A3" s="140"/>
      <c r="B3" s="140"/>
      <c r="C3" s="140"/>
      <c r="D3" s="140"/>
      <c r="E3" s="140"/>
      <c r="F3" s="140"/>
      <c r="G3" s="140"/>
      <c r="H3" s="140"/>
      <c r="I3" s="140"/>
      <c r="J3" s="140"/>
      <c r="K3" s="143"/>
    </row>
    <row r="4" spans="1:12" ht="15">
      <c r="A4" s="78" t="str">
        <f>'ფორმა N2'!A4</f>
        <v>ანგარიშვალდებული პირის დასახელება:</v>
      </c>
      <c r="B4" s="78"/>
      <c r="C4" s="78"/>
      <c r="D4" s="79"/>
      <c r="E4" s="149"/>
      <c r="F4" s="140"/>
      <c r="G4" s="140"/>
      <c r="H4" s="140"/>
      <c r="I4" s="140"/>
      <c r="J4" s="140"/>
      <c r="K4" s="149"/>
    </row>
    <row r="5" spans="1:12" s="191" customFormat="1" ht="15">
      <c r="A5" s="229" t="str">
        <f>'ფორმა N1'!D4</f>
        <v>საქართველოს კონსერვატიული პარტია</v>
      </c>
      <c r="B5" s="82"/>
      <c r="C5" s="82"/>
      <c r="D5" s="82"/>
      <c r="E5" s="230"/>
      <c r="F5" s="231"/>
      <c r="G5" s="231"/>
      <c r="H5" s="231"/>
      <c r="I5" s="231"/>
      <c r="J5" s="231"/>
      <c r="K5" s="230"/>
    </row>
    <row r="6" spans="1:12" ht="13.5">
      <c r="A6" s="144"/>
      <c r="B6" s="145"/>
      <c r="C6" s="145"/>
      <c r="D6" s="145"/>
      <c r="E6" s="140"/>
      <c r="F6" s="140"/>
      <c r="G6" s="140"/>
      <c r="H6" s="140"/>
      <c r="I6" s="140"/>
      <c r="J6" s="140"/>
      <c r="K6" s="140"/>
    </row>
    <row r="7" spans="1:12" ht="60">
      <c r="A7" s="152" t="s">
        <v>64</v>
      </c>
      <c r="B7" s="138" t="s">
        <v>381</v>
      </c>
      <c r="C7" s="138" t="s">
        <v>382</v>
      </c>
      <c r="D7" s="138" t="s">
        <v>384</v>
      </c>
      <c r="E7" s="138" t="s">
        <v>383</v>
      </c>
      <c r="F7" s="138" t="s">
        <v>392</v>
      </c>
      <c r="G7" s="138" t="s">
        <v>393</v>
      </c>
      <c r="H7" s="138" t="s">
        <v>387</v>
      </c>
      <c r="I7" s="138" t="s">
        <v>388</v>
      </c>
      <c r="J7" s="138" t="s">
        <v>400</v>
      </c>
      <c r="K7" s="138" t="s">
        <v>389</v>
      </c>
    </row>
    <row r="8" spans="1:12" ht="15">
      <c r="A8" s="136">
        <v>1</v>
      </c>
      <c r="B8" s="136">
        <v>2</v>
      </c>
      <c r="C8" s="138">
        <v>3</v>
      </c>
      <c r="D8" s="136">
        <v>4</v>
      </c>
      <c r="E8" s="138">
        <v>5</v>
      </c>
      <c r="F8" s="136">
        <v>6</v>
      </c>
      <c r="G8" s="138">
        <v>7</v>
      </c>
      <c r="H8" s="136">
        <v>8</v>
      </c>
      <c r="I8" s="138">
        <v>9</v>
      </c>
      <c r="J8" s="136">
        <v>10</v>
      </c>
      <c r="K8" s="138">
        <v>11</v>
      </c>
    </row>
    <row r="9" spans="1:12" ht="60">
      <c r="A9" s="456">
        <v>1</v>
      </c>
      <c r="B9" s="457" t="s">
        <v>740</v>
      </c>
      <c r="C9" s="457" t="s">
        <v>741</v>
      </c>
      <c r="D9" s="458" t="s">
        <v>742</v>
      </c>
      <c r="E9" s="458" t="s">
        <v>743</v>
      </c>
      <c r="F9" s="458">
        <v>120</v>
      </c>
      <c r="G9" s="458"/>
      <c r="H9" s="457"/>
      <c r="I9" s="457"/>
      <c r="J9" s="459">
        <v>238769025</v>
      </c>
      <c r="K9" s="460" t="s">
        <v>744</v>
      </c>
    </row>
    <row r="10" spans="1:12" ht="15">
      <c r="A10" s="69">
        <v>2</v>
      </c>
      <c r="B10" s="26"/>
      <c r="C10" s="26"/>
      <c r="D10" s="26"/>
      <c r="E10" s="26"/>
      <c r="F10" s="26"/>
      <c r="G10" s="26"/>
      <c r="H10" s="227"/>
      <c r="I10" s="227"/>
      <c r="J10" s="227"/>
      <c r="K10" s="26"/>
    </row>
    <row r="11" spans="1:12" ht="15">
      <c r="A11" s="69">
        <v>3</v>
      </c>
      <c r="B11" s="26"/>
      <c r="C11" s="26"/>
      <c r="D11" s="26"/>
      <c r="E11" s="26"/>
      <c r="F11" s="26"/>
      <c r="G11" s="26"/>
      <c r="H11" s="227"/>
      <c r="I11" s="227"/>
      <c r="J11" s="227"/>
      <c r="K11" s="26"/>
    </row>
    <row r="12" spans="1:12" ht="15">
      <c r="A12" s="69">
        <v>4</v>
      </c>
      <c r="B12" s="26"/>
      <c r="C12" s="26"/>
      <c r="D12" s="26"/>
      <c r="E12" s="26"/>
      <c r="F12" s="26"/>
      <c r="G12" s="26"/>
      <c r="H12" s="227"/>
      <c r="I12" s="227"/>
      <c r="J12" s="227"/>
      <c r="K12" s="26"/>
    </row>
    <row r="13" spans="1:12" ht="15">
      <c r="A13" s="69">
        <v>5</v>
      </c>
      <c r="B13" s="26"/>
      <c r="C13" s="26"/>
      <c r="D13" s="26"/>
      <c r="E13" s="26"/>
      <c r="F13" s="26"/>
      <c r="G13" s="26"/>
      <c r="H13" s="227"/>
      <c r="I13" s="227"/>
      <c r="J13" s="227"/>
      <c r="K13" s="26"/>
    </row>
    <row r="14" spans="1:12" ht="15">
      <c r="A14" s="69">
        <v>6</v>
      </c>
      <c r="B14" s="26"/>
      <c r="C14" s="26"/>
      <c r="D14" s="26"/>
      <c r="E14" s="26"/>
      <c r="F14" s="26"/>
      <c r="G14" s="26"/>
      <c r="H14" s="227"/>
      <c r="I14" s="227"/>
      <c r="J14" s="227"/>
      <c r="K14" s="26"/>
    </row>
    <row r="15" spans="1:12" ht="15">
      <c r="A15" s="69">
        <v>7</v>
      </c>
      <c r="B15" s="26"/>
      <c r="C15" s="26"/>
      <c r="D15" s="26"/>
      <c r="E15" s="26"/>
      <c r="F15" s="26"/>
      <c r="G15" s="26"/>
      <c r="H15" s="227"/>
      <c r="I15" s="227"/>
      <c r="J15" s="227"/>
      <c r="K15" s="26"/>
    </row>
    <row r="16" spans="1:12" ht="15">
      <c r="A16" s="69">
        <v>8</v>
      </c>
      <c r="B16" s="26"/>
      <c r="C16" s="26"/>
      <c r="D16" s="26"/>
      <c r="E16" s="26"/>
      <c r="F16" s="26"/>
      <c r="G16" s="26"/>
      <c r="H16" s="227"/>
      <c r="I16" s="227"/>
      <c r="J16" s="227"/>
      <c r="K16" s="26"/>
    </row>
    <row r="17" spans="1:11" ht="15">
      <c r="A17" s="69">
        <v>9</v>
      </c>
      <c r="B17" s="26"/>
      <c r="C17" s="26"/>
      <c r="D17" s="26"/>
      <c r="E17" s="26"/>
      <c r="F17" s="26"/>
      <c r="G17" s="26"/>
      <c r="H17" s="227"/>
      <c r="I17" s="227"/>
      <c r="J17" s="227"/>
      <c r="K17" s="26"/>
    </row>
    <row r="18" spans="1:11" ht="15">
      <c r="A18" s="69">
        <v>10</v>
      </c>
      <c r="B18" s="26"/>
      <c r="C18" s="26"/>
      <c r="D18" s="26"/>
      <c r="E18" s="26"/>
      <c r="F18" s="26"/>
      <c r="G18" s="26"/>
      <c r="H18" s="227"/>
      <c r="I18" s="227"/>
      <c r="J18" s="227"/>
      <c r="K18" s="26"/>
    </row>
    <row r="19" spans="1:11" ht="15">
      <c r="A19" s="69">
        <v>11</v>
      </c>
      <c r="B19" s="26"/>
      <c r="C19" s="26"/>
      <c r="D19" s="26"/>
      <c r="E19" s="26"/>
      <c r="F19" s="26"/>
      <c r="G19" s="26"/>
      <c r="H19" s="227"/>
      <c r="I19" s="227"/>
      <c r="J19" s="227"/>
      <c r="K19" s="26"/>
    </row>
    <row r="20" spans="1:11" ht="15">
      <c r="A20" s="69">
        <v>12</v>
      </c>
      <c r="B20" s="26"/>
      <c r="C20" s="26"/>
      <c r="D20" s="26"/>
      <c r="E20" s="26"/>
      <c r="F20" s="26"/>
      <c r="G20" s="26"/>
      <c r="H20" s="227"/>
      <c r="I20" s="227"/>
      <c r="J20" s="227"/>
      <c r="K20" s="26"/>
    </row>
    <row r="21" spans="1:11" ht="15">
      <c r="A21" s="69">
        <v>13</v>
      </c>
      <c r="B21" s="26"/>
      <c r="C21" s="26"/>
      <c r="D21" s="26"/>
      <c r="E21" s="26"/>
      <c r="F21" s="26"/>
      <c r="G21" s="26"/>
      <c r="H21" s="227"/>
      <c r="I21" s="227"/>
      <c r="J21" s="227"/>
      <c r="K21" s="26"/>
    </row>
    <row r="22" spans="1:11" ht="15">
      <c r="A22" s="69">
        <v>14</v>
      </c>
      <c r="B22" s="26"/>
      <c r="C22" s="26"/>
      <c r="D22" s="26"/>
      <c r="E22" s="26"/>
      <c r="F22" s="26"/>
      <c r="G22" s="26"/>
      <c r="H22" s="227"/>
      <c r="I22" s="227"/>
      <c r="J22" s="227"/>
      <c r="K22" s="26"/>
    </row>
    <row r="23" spans="1:11" ht="15">
      <c r="A23" s="69">
        <v>15</v>
      </c>
      <c r="B23" s="26"/>
      <c r="C23" s="26"/>
      <c r="D23" s="26"/>
      <c r="E23" s="26"/>
      <c r="F23" s="26"/>
      <c r="G23" s="26"/>
      <c r="H23" s="227"/>
      <c r="I23" s="227"/>
      <c r="J23" s="227"/>
      <c r="K23" s="26"/>
    </row>
    <row r="24" spans="1:11" ht="15">
      <c r="A24" s="69">
        <v>16</v>
      </c>
      <c r="B24" s="26"/>
      <c r="C24" s="26"/>
      <c r="D24" s="26"/>
      <c r="E24" s="26"/>
      <c r="F24" s="26"/>
      <c r="G24" s="26"/>
      <c r="H24" s="227"/>
      <c r="I24" s="227"/>
      <c r="J24" s="227"/>
      <c r="K24" s="26"/>
    </row>
    <row r="25" spans="1:11" ht="15">
      <c r="A25" s="69">
        <v>17</v>
      </c>
      <c r="B25" s="26"/>
      <c r="C25" s="26"/>
      <c r="D25" s="26"/>
      <c r="E25" s="26"/>
      <c r="F25" s="26"/>
      <c r="G25" s="26"/>
      <c r="H25" s="227"/>
      <c r="I25" s="227"/>
      <c r="J25" s="227"/>
      <c r="K25" s="26"/>
    </row>
    <row r="26" spans="1:11" ht="15">
      <c r="A26" s="69">
        <v>18</v>
      </c>
      <c r="B26" s="26"/>
      <c r="C26" s="26"/>
      <c r="D26" s="26"/>
      <c r="E26" s="26"/>
      <c r="F26" s="26"/>
      <c r="G26" s="26"/>
      <c r="H26" s="227"/>
      <c r="I26" s="227"/>
      <c r="J26" s="227"/>
      <c r="K26" s="26"/>
    </row>
    <row r="27" spans="1:11" ht="15">
      <c r="A27" s="69" t="s">
        <v>278</v>
      </c>
      <c r="B27" s="26"/>
      <c r="C27" s="26"/>
      <c r="D27" s="26"/>
      <c r="E27" s="26"/>
      <c r="F27" s="26"/>
      <c r="G27" s="26"/>
      <c r="H27" s="227"/>
      <c r="I27" s="227"/>
      <c r="J27" s="227"/>
      <c r="K27" s="26"/>
    </row>
    <row r="28" spans="1:11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</row>
    <row r="29" spans="1:11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</row>
    <row r="30" spans="1:11">
      <c r="A30" s="25"/>
      <c r="B30" s="23"/>
      <c r="C30" s="23"/>
      <c r="D30" s="23"/>
      <c r="E30" s="23"/>
      <c r="F30" s="23"/>
      <c r="G30" s="23"/>
      <c r="H30" s="23"/>
      <c r="I30" s="23"/>
      <c r="J30" s="23"/>
      <c r="K30" s="23"/>
    </row>
    <row r="31" spans="1:11" ht="15">
      <c r="A31" s="2"/>
      <c r="B31" s="73" t="s">
        <v>107</v>
      </c>
      <c r="C31" s="2"/>
      <c r="D31" s="2"/>
      <c r="E31" s="5"/>
      <c r="F31" s="2"/>
      <c r="G31" s="2"/>
      <c r="H31" s="2"/>
      <c r="I31" s="2"/>
      <c r="J31" s="2"/>
      <c r="K31" s="2"/>
    </row>
    <row r="32" spans="1:11" ht="15">
      <c r="A32" s="2"/>
      <c r="B32" s="2"/>
      <c r="C32" s="530"/>
      <c r="D32" s="530"/>
      <c r="F32" s="72"/>
      <c r="G32" s="75"/>
    </row>
    <row r="33" spans="2:6" ht="15">
      <c r="B33" s="2"/>
      <c r="C33" s="71" t="s">
        <v>268</v>
      </c>
      <c r="D33" s="2"/>
      <c r="F33" s="12" t="s">
        <v>273</v>
      </c>
    </row>
    <row r="34" spans="2:6" ht="15">
      <c r="B34" s="2"/>
      <c r="C34" s="2"/>
      <c r="D34" s="2"/>
      <c r="F34" s="2" t="s">
        <v>269</v>
      </c>
    </row>
    <row r="35" spans="2:6" ht="15">
      <c r="B35" s="2"/>
      <c r="C35" s="67" t="s">
        <v>139</v>
      </c>
    </row>
  </sheetData>
  <mergeCells count="2">
    <mergeCell ref="C32:D32"/>
    <mergeCell ref="K2:L2"/>
  </mergeCells>
  <pageMargins left="0.7" right="0.7" top="0.75" bottom="0.75" header="0.3" footer="0.3"/>
  <pageSetup scale="55" fitToHeight="0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5"/>
  <sheetViews>
    <sheetView view="pageBreakPreview" zoomScale="80" zoomScaleSheetLayoutView="80" workbookViewId="0">
      <selection activeCell="L2" sqref="L2:M2"/>
    </sheetView>
  </sheetViews>
  <sheetFormatPr defaultRowHeight="12.75"/>
  <cols>
    <col min="1" max="1" width="6.85546875" style="191" customWidth="1"/>
    <col min="2" max="2" width="21.140625" style="191" customWidth="1"/>
    <col min="3" max="3" width="21.5703125" style="191" customWidth="1"/>
    <col min="4" max="4" width="19.140625" style="191" customWidth="1"/>
    <col min="5" max="5" width="15.140625" style="191" customWidth="1"/>
    <col min="6" max="6" width="20.85546875" style="191" customWidth="1"/>
    <col min="7" max="7" width="23.85546875" style="191" customWidth="1"/>
    <col min="8" max="8" width="19" style="191" customWidth="1"/>
    <col min="9" max="9" width="21.140625" style="191" customWidth="1"/>
    <col min="10" max="10" width="17" style="191" customWidth="1"/>
    <col min="11" max="11" width="21.5703125" style="191" customWidth="1"/>
    <col min="12" max="12" width="24.42578125" style="191" customWidth="1"/>
    <col min="13" max="16384" width="9.140625" style="191"/>
  </cols>
  <sheetData>
    <row r="1" spans="1:13" customFormat="1" ht="15">
      <c r="A1" s="139" t="s">
        <v>461</v>
      </c>
      <c r="B1" s="139"/>
      <c r="C1" s="140"/>
      <c r="D1" s="140"/>
      <c r="E1" s="140"/>
      <c r="F1" s="140"/>
      <c r="G1" s="140"/>
      <c r="H1" s="140"/>
      <c r="I1" s="140"/>
      <c r="J1" s="140"/>
      <c r="K1" s="146"/>
      <c r="L1" s="80" t="s">
        <v>109</v>
      </c>
    </row>
    <row r="2" spans="1:13" customFormat="1" ht="15">
      <c r="A2" s="107" t="s">
        <v>140</v>
      </c>
      <c r="B2" s="107"/>
      <c r="C2" s="140"/>
      <c r="D2" s="140"/>
      <c r="E2" s="140"/>
      <c r="F2" s="140"/>
      <c r="G2" s="140"/>
      <c r="H2" s="140"/>
      <c r="I2" s="140"/>
      <c r="J2" s="140"/>
      <c r="K2" s="146"/>
      <c r="L2" s="513" t="s">
        <v>837</v>
      </c>
      <c r="M2" s="513"/>
    </row>
    <row r="3" spans="1:13" customFormat="1" ht="15">
      <c r="A3" s="140"/>
      <c r="B3" s="140"/>
      <c r="C3" s="140"/>
      <c r="D3" s="140"/>
      <c r="E3" s="140"/>
      <c r="F3" s="140"/>
      <c r="G3" s="140"/>
      <c r="H3" s="140"/>
      <c r="I3" s="140"/>
      <c r="J3" s="140"/>
      <c r="K3" s="143"/>
      <c r="L3" s="143"/>
      <c r="M3" s="191"/>
    </row>
    <row r="4" spans="1:13" customFormat="1" ht="15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79"/>
      <c r="F4" s="149"/>
      <c r="G4" s="140"/>
      <c r="H4" s="140"/>
      <c r="I4" s="140"/>
      <c r="J4" s="140"/>
      <c r="K4" s="140"/>
      <c r="L4" s="140"/>
    </row>
    <row r="5" spans="1:13" ht="15">
      <c r="A5" s="229" t="str">
        <f>'ფორმა N1'!D4</f>
        <v>საქართველოს კონსერვატიული პარტია</v>
      </c>
      <c r="B5" s="229"/>
      <c r="C5" s="82"/>
      <c r="D5" s="82"/>
      <c r="E5" s="82"/>
      <c r="F5" s="230"/>
      <c r="G5" s="231"/>
      <c r="H5" s="231"/>
      <c r="I5" s="231"/>
      <c r="J5" s="231"/>
      <c r="K5" s="231"/>
      <c r="L5" s="230"/>
    </row>
    <row r="6" spans="1:13" customFormat="1" ht="13.5">
      <c r="A6" s="144"/>
      <c r="B6" s="144"/>
      <c r="C6" s="145"/>
      <c r="D6" s="145"/>
      <c r="E6" s="145"/>
      <c r="F6" s="140"/>
      <c r="G6" s="140"/>
      <c r="H6" s="140"/>
      <c r="I6" s="140"/>
      <c r="J6" s="140"/>
      <c r="K6" s="140"/>
      <c r="L6" s="140"/>
    </row>
    <row r="7" spans="1:13" customFormat="1" ht="60">
      <c r="A7" s="152" t="s">
        <v>64</v>
      </c>
      <c r="B7" s="136" t="s">
        <v>248</v>
      </c>
      <c r="C7" s="138" t="s">
        <v>244</v>
      </c>
      <c r="D7" s="138" t="s">
        <v>245</v>
      </c>
      <c r="E7" s="138" t="s">
        <v>354</v>
      </c>
      <c r="F7" s="138" t="s">
        <v>247</v>
      </c>
      <c r="G7" s="138" t="s">
        <v>391</v>
      </c>
      <c r="H7" s="138" t="s">
        <v>393</v>
      </c>
      <c r="I7" s="138" t="s">
        <v>387</v>
      </c>
      <c r="J7" s="138" t="s">
        <v>388</v>
      </c>
      <c r="K7" s="138" t="s">
        <v>400</v>
      </c>
      <c r="L7" s="138" t="s">
        <v>389</v>
      </c>
    </row>
    <row r="8" spans="1:13" customFormat="1" ht="15">
      <c r="A8" s="136">
        <v>1</v>
      </c>
      <c r="B8" s="136">
        <v>2</v>
      </c>
      <c r="C8" s="138">
        <v>3</v>
      </c>
      <c r="D8" s="136">
        <v>4</v>
      </c>
      <c r="E8" s="138">
        <v>5</v>
      </c>
      <c r="F8" s="136">
        <v>6</v>
      </c>
      <c r="G8" s="138">
        <v>7</v>
      </c>
      <c r="H8" s="136">
        <v>8</v>
      </c>
      <c r="I8" s="136">
        <v>9</v>
      </c>
      <c r="J8" s="136">
        <v>10</v>
      </c>
      <c r="K8" s="138">
        <v>11</v>
      </c>
      <c r="L8" s="138">
        <v>12</v>
      </c>
    </row>
    <row r="9" spans="1:13" customFormat="1" ht="15">
      <c r="A9" s="69">
        <v>1</v>
      </c>
      <c r="B9" s="69"/>
      <c r="C9" s="26"/>
      <c r="D9" s="26"/>
      <c r="E9" s="26"/>
      <c r="F9" s="26"/>
      <c r="G9" s="26"/>
      <c r="H9" s="26"/>
      <c r="I9" s="227"/>
      <c r="J9" s="227"/>
      <c r="K9" s="227"/>
      <c r="L9" s="26"/>
    </row>
    <row r="10" spans="1:13" customFormat="1" ht="15">
      <c r="A10" s="69">
        <v>2</v>
      </c>
      <c r="B10" s="69"/>
      <c r="C10" s="26"/>
      <c r="D10" s="26"/>
      <c r="E10" s="26"/>
      <c r="F10" s="26"/>
      <c r="G10" s="26"/>
      <c r="H10" s="26"/>
      <c r="I10" s="227"/>
      <c r="J10" s="227"/>
      <c r="K10" s="227"/>
      <c r="L10" s="26"/>
    </row>
    <row r="11" spans="1:13" customFormat="1" ht="15">
      <c r="A11" s="69">
        <v>3</v>
      </c>
      <c r="B11" s="69"/>
      <c r="C11" s="26"/>
      <c r="D11" s="26"/>
      <c r="E11" s="26"/>
      <c r="F11" s="26"/>
      <c r="G11" s="26"/>
      <c r="H11" s="26"/>
      <c r="I11" s="227"/>
      <c r="J11" s="227"/>
      <c r="K11" s="227"/>
      <c r="L11" s="26"/>
    </row>
    <row r="12" spans="1:13" customFormat="1" ht="15">
      <c r="A12" s="69">
        <v>4</v>
      </c>
      <c r="B12" s="69"/>
      <c r="C12" s="26"/>
      <c r="D12" s="26"/>
      <c r="E12" s="26"/>
      <c r="F12" s="26"/>
      <c r="G12" s="26"/>
      <c r="H12" s="26"/>
      <c r="I12" s="227"/>
      <c r="J12" s="227"/>
      <c r="K12" s="227"/>
      <c r="L12" s="26"/>
    </row>
    <row r="13" spans="1:13" customFormat="1" ht="15">
      <c r="A13" s="69">
        <v>5</v>
      </c>
      <c r="B13" s="69"/>
      <c r="C13" s="26"/>
      <c r="D13" s="26"/>
      <c r="E13" s="26"/>
      <c r="F13" s="26"/>
      <c r="G13" s="26"/>
      <c r="H13" s="26"/>
      <c r="I13" s="227"/>
      <c r="J13" s="227"/>
      <c r="K13" s="227"/>
      <c r="L13" s="26"/>
    </row>
    <row r="14" spans="1:13" customFormat="1" ht="15">
      <c r="A14" s="69">
        <v>6</v>
      </c>
      <c r="B14" s="69"/>
      <c r="C14" s="26"/>
      <c r="D14" s="26"/>
      <c r="E14" s="26"/>
      <c r="F14" s="26"/>
      <c r="G14" s="26"/>
      <c r="H14" s="26"/>
      <c r="I14" s="227"/>
      <c r="J14" s="227"/>
      <c r="K14" s="227"/>
      <c r="L14" s="26"/>
    </row>
    <row r="15" spans="1:13" customFormat="1" ht="15">
      <c r="A15" s="69">
        <v>7</v>
      </c>
      <c r="B15" s="69"/>
      <c r="C15" s="26"/>
      <c r="D15" s="26"/>
      <c r="E15" s="26"/>
      <c r="F15" s="26"/>
      <c r="G15" s="26"/>
      <c r="H15" s="26"/>
      <c r="I15" s="227"/>
      <c r="J15" s="227"/>
      <c r="K15" s="227"/>
      <c r="L15" s="26"/>
    </row>
    <row r="16" spans="1:13" customFormat="1" ht="15">
      <c r="A16" s="69">
        <v>8</v>
      </c>
      <c r="B16" s="69"/>
      <c r="C16" s="26"/>
      <c r="D16" s="26"/>
      <c r="E16" s="26"/>
      <c r="F16" s="26"/>
      <c r="G16" s="26"/>
      <c r="H16" s="26"/>
      <c r="I16" s="227"/>
      <c r="J16" s="227"/>
      <c r="K16" s="227"/>
      <c r="L16" s="26"/>
    </row>
    <row r="17" spans="1:12" customFormat="1" ht="15">
      <c r="A17" s="69">
        <v>9</v>
      </c>
      <c r="B17" s="69"/>
      <c r="C17" s="26"/>
      <c r="D17" s="26"/>
      <c r="E17" s="26"/>
      <c r="F17" s="26"/>
      <c r="G17" s="26"/>
      <c r="H17" s="26"/>
      <c r="I17" s="227"/>
      <c r="J17" s="227"/>
      <c r="K17" s="227"/>
      <c r="L17" s="26"/>
    </row>
    <row r="18" spans="1:12" customFormat="1" ht="15">
      <c r="A18" s="69">
        <v>10</v>
      </c>
      <c r="B18" s="69"/>
      <c r="C18" s="26"/>
      <c r="D18" s="26"/>
      <c r="E18" s="26"/>
      <c r="F18" s="26"/>
      <c r="G18" s="26"/>
      <c r="H18" s="26"/>
      <c r="I18" s="227"/>
      <c r="J18" s="227"/>
      <c r="K18" s="227"/>
      <c r="L18" s="26"/>
    </row>
    <row r="19" spans="1:12" customFormat="1" ht="15">
      <c r="A19" s="69">
        <v>11</v>
      </c>
      <c r="B19" s="69"/>
      <c r="C19" s="26"/>
      <c r="D19" s="26"/>
      <c r="E19" s="26"/>
      <c r="F19" s="26"/>
      <c r="G19" s="26"/>
      <c r="H19" s="26"/>
      <c r="I19" s="227"/>
      <c r="J19" s="227"/>
      <c r="K19" s="227"/>
      <c r="L19" s="26"/>
    </row>
    <row r="20" spans="1:12" customFormat="1" ht="15">
      <c r="A20" s="69">
        <v>12</v>
      </c>
      <c r="B20" s="69"/>
      <c r="C20" s="26"/>
      <c r="D20" s="26"/>
      <c r="E20" s="26"/>
      <c r="F20" s="26"/>
      <c r="G20" s="26"/>
      <c r="H20" s="26"/>
      <c r="I20" s="227"/>
      <c r="J20" s="227"/>
      <c r="K20" s="227"/>
      <c r="L20" s="26"/>
    </row>
    <row r="21" spans="1:12" customFormat="1" ht="15">
      <c r="A21" s="69">
        <v>13</v>
      </c>
      <c r="B21" s="69"/>
      <c r="C21" s="26"/>
      <c r="D21" s="26"/>
      <c r="E21" s="26"/>
      <c r="F21" s="26"/>
      <c r="G21" s="26"/>
      <c r="H21" s="26"/>
      <c r="I21" s="227"/>
      <c r="J21" s="227"/>
      <c r="K21" s="227"/>
      <c r="L21" s="26"/>
    </row>
    <row r="22" spans="1:12" customFormat="1" ht="15">
      <c r="A22" s="69">
        <v>14</v>
      </c>
      <c r="B22" s="69"/>
      <c r="C22" s="26"/>
      <c r="D22" s="26"/>
      <c r="E22" s="26"/>
      <c r="F22" s="26"/>
      <c r="G22" s="26"/>
      <c r="H22" s="26"/>
      <c r="I22" s="227"/>
      <c r="J22" s="227"/>
      <c r="K22" s="227"/>
      <c r="L22" s="26"/>
    </row>
    <row r="23" spans="1:12" customFormat="1" ht="15">
      <c r="A23" s="69">
        <v>15</v>
      </c>
      <c r="B23" s="69"/>
      <c r="C23" s="26"/>
      <c r="D23" s="26"/>
      <c r="E23" s="26"/>
      <c r="F23" s="26"/>
      <c r="G23" s="26"/>
      <c r="H23" s="26"/>
      <c r="I23" s="227"/>
      <c r="J23" s="227"/>
      <c r="K23" s="227"/>
      <c r="L23" s="26"/>
    </row>
    <row r="24" spans="1:12" customFormat="1" ht="15">
      <c r="A24" s="69">
        <v>16</v>
      </c>
      <c r="B24" s="69"/>
      <c r="C24" s="26"/>
      <c r="D24" s="26"/>
      <c r="E24" s="26"/>
      <c r="F24" s="26"/>
      <c r="G24" s="26"/>
      <c r="H24" s="26"/>
      <c r="I24" s="227"/>
      <c r="J24" s="227"/>
      <c r="K24" s="227"/>
      <c r="L24" s="26"/>
    </row>
    <row r="25" spans="1:12" customFormat="1" ht="15">
      <c r="A25" s="69">
        <v>17</v>
      </c>
      <c r="B25" s="69"/>
      <c r="C25" s="26"/>
      <c r="D25" s="26"/>
      <c r="E25" s="26"/>
      <c r="F25" s="26"/>
      <c r="G25" s="26"/>
      <c r="H25" s="26"/>
      <c r="I25" s="227"/>
      <c r="J25" s="227"/>
      <c r="K25" s="227"/>
      <c r="L25" s="26"/>
    </row>
    <row r="26" spans="1:12" customFormat="1" ht="15">
      <c r="A26" s="69">
        <v>18</v>
      </c>
      <c r="B26" s="69"/>
      <c r="C26" s="26"/>
      <c r="D26" s="26"/>
      <c r="E26" s="26"/>
      <c r="F26" s="26"/>
      <c r="G26" s="26"/>
      <c r="H26" s="26"/>
      <c r="I26" s="227"/>
      <c r="J26" s="227"/>
      <c r="K26" s="227"/>
      <c r="L26" s="26"/>
    </row>
    <row r="27" spans="1:12" customFormat="1" ht="15">
      <c r="A27" s="69" t="s">
        <v>278</v>
      </c>
      <c r="B27" s="69"/>
      <c r="C27" s="26"/>
      <c r="D27" s="26"/>
      <c r="E27" s="26"/>
      <c r="F27" s="26"/>
      <c r="G27" s="26"/>
      <c r="H27" s="26"/>
      <c r="I27" s="227"/>
      <c r="J27" s="227"/>
      <c r="K27" s="227"/>
      <c r="L27" s="26"/>
    </row>
    <row r="28" spans="1:12">
      <c r="A28" s="232"/>
      <c r="B28" s="232"/>
      <c r="C28" s="232"/>
      <c r="D28" s="232"/>
      <c r="E28" s="232"/>
      <c r="F28" s="232"/>
      <c r="G28" s="232"/>
      <c r="H28" s="232"/>
      <c r="I28" s="232"/>
      <c r="J28" s="232"/>
      <c r="K28" s="232"/>
      <c r="L28" s="232"/>
    </row>
    <row r="29" spans="1:12">
      <c r="A29" s="232"/>
      <c r="B29" s="232"/>
      <c r="C29" s="232"/>
      <c r="D29" s="232"/>
      <c r="E29" s="232"/>
      <c r="F29" s="232"/>
      <c r="G29" s="232"/>
      <c r="H29" s="232"/>
      <c r="I29" s="232"/>
      <c r="J29" s="232"/>
      <c r="K29" s="232"/>
      <c r="L29" s="232"/>
    </row>
    <row r="30" spans="1:12">
      <c r="A30" s="233"/>
      <c r="B30" s="233"/>
      <c r="C30" s="232"/>
      <c r="D30" s="232"/>
      <c r="E30" s="232"/>
      <c r="F30" s="232"/>
      <c r="G30" s="232"/>
      <c r="H30" s="232"/>
      <c r="I30" s="232"/>
      <c r="J30" s="232"/>
      <c r="K30" s="232"/>
      <c r="L30" s="232"/>
    </row>
    <row r="31" spans="1:12" ht="15">
      <c r="A31" s="190"/>
      <c r="B31" s="190"/>
      <c r="C31" s="192" t="s">
        <v>107</v>
      </c>
      <c r="D31" s="190"/>
      <c r="E31" s="190"/>
      <c r="F31" s="193"/>
      <c r="G31" s="190"/>
      <c r="H31" s="190"/>
      <c r="I31" s="190"/>
      <c r="J31" s="190"/>
      <c r="K31" s="190"/>
      <c r="L31" s="190"/>
    </row>
    <row r="32" spans="1:12" ht="15">
      <c r="A32" s="190"/>
      <c r="B32" s="190"/>
      <c r="C32" s="190"/>
      <c r="D32" s="194"/>
      <c r="E32" s="190"/>
      <c r="G32" s="194"/>
      <c r="H32" s="238"/>
    </row>
    <row r="33" spans="3:7" ht="15">
      <c r="C33" s="190"/>
      <c r="D33" s="196" t="s">
        <v>268</v>
      </c>
      <c r="E33" s="190"/>
      <c r="G33" s="197" t="s">
        <v>273</v>
      </c>
    </row>
    <row r="34" spans="3:7" ht="15">
      <c r="C34" s="190"/>
      <c r="D34" s="198" t="s">
        <v>139</v>
      </c>
      <c r="E34" s="190"/>
      <c r="G34" s="190" t="s">
        <v>269</v>
      </c>
    </row>
    <row r="35" spans="3:7" ht="15">
      <c r="C35" s="190"/>
      <c r="D35" s="198"/>
    </row>
  </sheetData>
  <mergeCells count="1">
    <mergeCell ref="L2:M2"/>
  </mergeCells>
  <pageMargins left="0.7" right="0.7" top="0.75" bottom="0.75" header="0.3" footer="0.3"/>
  <pageSetup scale="53" fitToHeight="0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5"/>
  <sheetViews>
    <sheetView view="pageBreakPreview" zoomScale="80" zoomScaleSheetLayoutView="80" workbookViewId="0">
      <selection activeCell="I2" sqref="I2:J2"/>
    </sheetView>
  </sheetViews>
  <sheetFormatPr defaultRowHeight="12.75"/>
  <cols>
    <col min="1" max="1" width="11.7109375" style="191" customWidth="1"/>
    <col min="2" max="2" width="21.5703125" style="191" customWidth="1"/>
    <col min="3" max="3" width="19.140625" style="191" customWidth="1"/>
    <col min="4" max="4" width="23.7109375" style="191" customWidth="1"/>
    <col min="5" max="6" width="16.5703125" style="191" bestFit="1" customWidth="1"/>
    <col min="7" max="7" width="17" style="191" customWidth="1"/>
    <col min="8" max="8" width="19" style="191" customWidth="1"/>
    <col min="9" max="9" width="24.42578125" style="191" customWidth="1"/>
    <col min="10" max="16384" width="9.140625" style="191"/>
  </cols>
  <sheetData>
    <row r="1" spans="1:13" customFormat="1" ht="15">
      <c r="A1" s="139" t="s">
        <v>462</v>
      </c>
      <c r="B1" s="140"/>
      <c r="C1" s="140"/>
      <c r="D1" s="140"/>
      <c r="E1" s="140"/>
      <c r="F1" s="140"/>
      <c r="G1" s="140"/>
      <c r="H1" s="146"/>
      <c r="I1" s="80" t="s">
        <v>109</v>
      </c>
    </row>
    <row r="2" spans="1:13" customFormat="1" ht="15">
      <c r="A2" s="107" t="s">
        <v>140</v>
      </c>
      <c r="B2" s="140"/>
      <c r="C2" s="140"/>
      <c r="D2" s="140"/>
      <c r="E2" s="140"/>
      <c r="F2" s="140"/>
      <c r="G2" s="140"/>
      <c r="H2" s="146"/>
      <c r="I2" s="513" t="s">
        <v>837</v>
      </c>
      <c r="J2" s="513"/>
    </row>
    <row r="3" spans="1:13" customFormat="1" ht="15">
      <c r="A3" s="140"/>
      <c r="B3" s="140"/>
      <c r="C3" s="140"/>
      <c r="D3" s="140"/>
      <c r="E3" s="140"/>
      <c r="F3" s="140"/>
      <c r="G3" s="140"/>
      <c r="H3" s="143"/>
      <c r="I3" s="143"/>
      <c r="M3" s="191"/>
    </row>
    <row r="4" spans="1:13" customFormat="1" ht="15">
      <c r="A4" s="78" t="str">
        <f>'ფორმა N2'!A4</f>
        <v>ანგარიშვალდებული პირის დასახელება:</v>
      </c>
      <c r="B4" s="78"/>
      <c r="C4" s="78"/>
      <c r="D4" s="140"/>
      <c r="E4" s="140"/>
      <c r="F4" s="140"/>
      <c r="G4" s="140"/>
      <c r="H4" s="140"/>
      <c r="I4" s="149"/>
    </row>
    <row r="5" spans="1:13" ht="15">
      <c r="A5" s="229" t="str">
        <f>'ფორმა N1'!D4</f>
        <v>საქართველოს კონსერვატიული პარტია</v>
      </c>
      <c r="B5" s="82"/>
      <c r="C5" s="82"/>
      <c r="D5" s="231"/>
      <c r="E5" s="231"/>
      <c r="F5" s="231"/>
      <c r="G5" s="231"/>
      <c r="H5" s="231"/>
      <c r="I5" s="230"/>
    </row>
    <row r="6" spans="1:13" customFormat="1" ht="13.5">
      <c r="A6" s="144"/>
      <c r="B6" s="145"/>
      <c r="C6" s="145"/>
      <c r="D6" s="140"/>
      <c r="E6" s="140"/>
      <c r="F6" s="140"/>
      <c r="G6" s="140"/>
      <c r="H6" s="140"/>
      <c r="I6" s="140"/>
    </row>
    <row r="7" spans="1:13" customFormat="1" ht="60">
      <c r="A7" s="152" t="s">
        <v>64</v>
      </c>
      <c r="B7" s="138" t="s">
        <v>385</v>
      </c>
      <c r="C7" s="138" t="s">
        <v>386</v>
      </c>
      <c r="D7" s="138" t="s">
        <v>391</v>
      </c>
      <c r="E7" s="138" t="s">
        <v>393</v>
      </c>
      <c r="F7" s="138" t="s">
        <v>387</v>
      </c>
      <c r="G7" s="138" t="s">
        <v>388</v>
      </c>
      <c r="H7" s="138" t="s">
        <v>400</v>
      </c>
      <c r="I7" s="138" t="s">
        <v>389</v>
      </c>
    </row>
    <row r="8" spans="1:13" customFormat="1" ht="15">
      <c r="A8" s="136">
        <v>1</v>
      </c>
      <c r="B8" s="136">
        <v>2</v>
      </c>
      <c r="C8" s="138">
        <v>3</v>
      </c>
      <c r="D8" s="136">
        <v>6</v>
      </c>
      <c r="E8" s="138">
        <v>7</v>
      </c>
      <c r="F8" s="136">
        <v>8</v>
      </c>
      <c r="G8" s="136">
        <v>9</v>
      </c>
      <c r="H8" s="136">
        <v>10</v>
      </c>
      <c r="I8" s="138">
        <v>11</v>
      </c>
    </row>
    <row r="9" spans="1:13" customFormat="1" ht="15">
      <c r="A9" s="69">
        <v>1</v>
      </c>
      <c r="B9" s="26"/>
      <c r="C9" s="26"/>
      <c r="D9" s="26"/>
      <c r="E9" s="26"/>
      <c r="F9" s="227"/>
      <c r="G9" s="227"/>
      <c r="H9" s="227"/>
      <c r="I9" s="26"/>
    </row>
    <row r="10" spans="1:13" customFormat="1" ht="15">
      <c r="A10" s="69">
        <v>2</v>
      </c>
      <c r="B10" s="26"/>
      <c r="C10" s="26"/>
      <c r="D10" s="26"/>
      <c r="E10" s="26"/>
      <c r="F10" s="227"/>
      <c r="G10" s="227"/>
      <c r="H10" s="227"/>
      <c r="I10" s="26"/>
    </row>
    <row r="11" spans="1:13" customFormat="1" ht="15">
      <c r="A11" s="69">
        <v>3</v>
      </c>
      <c r="B11" s="26"/>
      <c r="C11" s="26"/>
      <c r="D11" s="26"/>
      <c r="E11" s="26"/>
      <c r="F11" s="227"/>
      <c r="G11" s="227"/>
      <c r="H11" s="227"/>
      <c r="I11" s="26"/>
    </row>
    <row r="12" spans="1:13" customFormat="1" ht="15">
      <c r="A12" s="69">
        <v>4</v>
      </c>
      <c r="B12" s="26"/>
      <c r="C12" s="26"/>
      <c r="D12" s="26"/>
      <c r="E12" s="26"/>
      <c r="F12" s="227"/>
      <c r="G12" s="227"/>
      <c r="H12" s="227"/>
      <c r="I12" s="26"/>
    </row>
    <row r="13" spans="1:13" customFormat="1" ht="15">
      <c r="A13" s="69">
        <v>5</v>
      </c>
      <c r="B13" s="26"/>
      <c r="C13" s="26"/>
      <c r="D13" s="26"/>
      <c r="E13" s="26"/>
      <c r="F13" s="227"/>
      <c r="G13" s="227"/>
      <c r="H13" s="227"/>
      <c r="I13" s="26"/>
    </row>
    <row r="14" spans="1:13" customFormat="1" ht="15">
      <c r="A14" s="69">
        <v>6</v>
      </c>
      <c r="B14" s="26"/>
      <c r="C14" s="26"/>
      <c r="D14" s="26"/>
      <c r="E14" s="26"/>
      <c r="F14" s="227"/>
      <c r="G14" s="227"/>
      <c r="H14" s="227"/>
      <c r="I14" s="26"/>
    </row>
    <row r="15" spans="1:13" customFormat="1" ht="15">
      <c r="A15" s="69">
        <v>7</v>
      </c>
      <c r="B15" s="26"/>
      <c r="C15" s="26"/>
      <c r="D15" s="26"/>
      <c r="E15" s="26"/>
      <c r="F15" s="227"/>
      <c r="G15" s="227"/>
      <c r="H15" s="227"/>
      <c r="I15" s="26"/>
    </row>
    <row r="16" spans="1:13" customFormat="1" ht="15">
      <c r="A16" s="69">
        <v>8</v>
      </c>
      <c r="B16" s="26"/>
      <c r="C16" s="26"/>
      <c r="D16" s="26"/>
      <c r="E16" s="26"/>
      <c r="F16" s="227"/>
      <c r="G16" s="227"/>
      <c r="H16" s="227"/>
      <c r="I16" s="26"/>
    </row>
    <row r="17" spans="1:9" customFormat="1" ht="15">
      <c r="A17" s="69">
        <v>9</v>
      </c>
      <c r="B17" s="26"/>
      <c r="C17" s="26"/>
      <c r="D17" s="26"/>
      <c r="E17" s="26"/>
      <c r="F17" s="227"/>
      <c r="G17" s="227"/>
      <c r="H17" s="227"/>
      <c r="I17" s="26"/>
    </row>
    <row r="18" spans="1:9" customFormat="1" ht="15">
      <c r="A18" s="69">
        <v>10</v>
      </c>
      <c r="B18" s="26"/>
      <c r="C18" s="26"/>
      <c r="D18" s="26"/>
      <c r="E18" s="26"/>
      <c r="F18" s="227"/>
      <c r="G18" s="227"/>
      <c r="H18" s="227"/>
      <c r="I18" s="26"/>
    </row>
    <row r="19" spans="1:9" customFormat="1" ht="15">
      <c r="A19" s="69">
        <v>11</v>
      </c>
      <c r="B19" s="26"/>
      <c r="C19" s="26"/>
      <c r="D19" s="26"/>
      <c r="E19" s="26"/>
      <c r="F19" s="227"/>
      <c r="G19" s="227"/>
      <c r="H19" s="227"/>
      <c r="I19" s="26"/>
    </row>
    <row r="20" spans="1:9" customFormat="1" ht="15">
      <c r="A20" s="69">
        <v>12</v>
      </c>
      <c r="B20" s="26"/>
      <c r="C20" s="26"/>
      <c r="D20" s="26"/>
      <c r="E20" s="26"/>
      <c r="F20" s="227"/>
      <c r="G20" s="227"/>
      <c r="H20" s="227"/>
      <c r="I20" s="26"/>
    </row>
    <row r="21" spans="1:9" customFormat="1" ht="15">
      <c r="A21" s="69">
        <v>13</v>
      </c>
      <c r="B21" s="26"/>
      <c r="C21" s="26"/>
      <c r="D21" s="26"/>
      <c r="E21" s="26"/>
      <c r="F21" s="227"/>
      <c r="G21" s="227"/>
      <c r="H21" s="227"/>
      <c r="I21" s="26"/>
    </row>
    <row r="22" spans="1:9" customFormat="1" ht="15">
      <c r="A22" s="69">
        <v>14</v>
      </c>
      <c r="B22" s="26"/>
      <c r="C22" s="26"/>
      <c r="D22" s="26"/>
      <c r="E22" s="26"/>
      <c r="F22" s="227"/>
      <c r="G22" s="227"/>
      <c r="H22" s="227"/>
      <c r="I22" s="26"/>
    </row>
    <row r="23" spans="1:9" customFormat="1" ht="15">
      <c r="A23" s="69">
        <v>15</v>
      </c>
      <c r="B23" s="26"/>
      <c r="C23" s="26"/>
      <c r="D23" s="26"/>
      <c r="E23" s="26"/>
      <c r="F23" s="227"/>
      <c r="G23" s="227"/>
      <c r="H23" s="227"/>
      <c r="I23" s="26"/>
    </row>
    <row r="24" spans="1:9" customFormat="1" ht="15">
      <c r="A24" s="69">
        <v>16</v>
      </c>
      <c r="B24" s="26"/>
      <c r="C24" s="26"/>
      <c r="D24" s="26"/>
      <c r="E24" s="26"/>
      <c r="F24" s="227"/>
      <c r="G24" s="227"/>
      <c r="H24" s="227"/>
      <c r="I24" s="26"/>
    </row>
    <row r="25" spans="1:9" customFormat="1" ht="15">
      <c r="A25" s="69">
        <v>17</v>
      </c>
      <c r="B25" s="26"/>
      <c r="C25" s="26"/>
      <c r="D25" s="26"/>
      <c r="E25" s="26"/>
      <c r="F25" s="227"/>
      <c r="G25" s="227"/>
      <c r="H25" s="227"/>
      <c r="I25" s="26"/>
    </row>
    <row r="26" spans="1:9" customFormat="1" ht="15">
      <c r="A26" s="69">
        <v>18</v>
      </c>
      <c r="B26" s="26"/>
      <c r="C26" s="26"/>
      <c r="D26" s="26"/>
      <c r="E26" s="26"/>
      <c r="F26" s="227"/>
      <c r="G26" s="227"/>
      <c r="H26" s="227"/>
      <c r="I26" s="26"/>
    </row>
    <row r="27" spans="1:9" customFormat="1" ht="15">
      <c r="A27" s="69" t="s">
        <v>278</v>
      </c>
      <c r="B27" s="26"/>
      <c r="C27" s="26"/>
      <c r="D27" s="26"/>
      <c r="E27" s="26"/>
      <c r="F27" s="227"/>
      <c r="G27" s="227"/>
      <c r="H27" s="227"/>
      <c r="I27" s="26"/>
    </row>
    <row r="28" spans="1:9">
      <c r="A28" s="232"/>
      <c r="B28" s="232"/>
      <c r="C28" s="232"/>
      <c r="D28" s="232"/>
      <c r="E28" s="232"/>
      <c r="F28" s="232"/>
      <c r="G28" s="232"/>
      <c r="H28" s="232"/>
      <c r="I28" s="232"/>
    </row>
    <row r="29" spans="1:9">
      <c r="A29" s="232"/>
      <c r="B29" s="232"/>
      <c r="C29" s="232"/>
      <c r="D29" s="232"/>
      <c r="E29" s="232"/>
      <c r="F29" s="232"/>
      <c r="G29" s="232"/>
      <c r="H29" s="232"/>
      <c r="I29" s="232"/>
    </row>
    <row r="30" spans="1:9">
      <c r="A30" s="233"/>
      <c r="B30" s="232"/>
      <c r="C30" s="232"/>
      <c r="D30" s="232"/>
      <c r="E30" s="232"/>
      <c r="F30" s="232"/>
      <c r="G30" s="232"/>
      <c r="H30" s="232"/>
      <c r="I30" s="232"/>
    </row>
    <row r="31" spans="1:9" ht="15">
      <c r="A31" s="190"/>
      <c r="B31" s="192" t="s">
        <v>107</v>
      </c>
      <c r="C31" s="190"/>
      <c r="D31" s="190"/>
      <c r="E31" s="193"/>
      <c r="F31" s="190"/>
      <c r="G31" s="190"/>
      <c r="H31" s="190"/>
      <c r="I31" s="190"/>
    </row>
    <row r="32" spans="1:9" ht="15">
      <c r="A32" s="190"/>
      <c r="B32" s="190"/>
      <c r="C32" s="194"/>
      <c r="D32" s="190"/>
      <c r="F32" s="194"/>
      <c r="G32" s="238"/>
    </row>
    <row r="33" spans="2:6" ht="15">
      <c r="B33" s="190"/>
      <c r="C33" s="196" t="s">
        <v>268</v>
      </c>
      <c r="D33" s="190"/>
      <c r="F33" s="197" t="s">
        <v>273</v>
      </c>
    </row>
    <row r="34" spans="2:6" ht="15">
      <c r="B34" s="190"/>
      <c r="C34" s="198" t="s">
        <v>139</v>
      </c>
      <c r="D34" s="190"/>
      <c r="F34" s="190" t="s">
        <v>269</v>
      </c>
    </row>
    <row r="35" spans="2:6" ht="15">
      <c r="B35" s="190"/>
      <c r="C35" s="198"/>
    </row>
  </sheetData>
  <mergeCells count="1">
    <mergeCell ref="I2:J2"/>
  </mergeCells>
  <pageMargins left="0.7" right="0.7" top="0.75" bottom="0.75" header="0.3" footer="0.3"/>
  <pageSetup scale="73" fitToHeight="0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56"/>
  <sheetViews>
    <sheetView view="pageBreakPreview" zoomScale="80" zoomScaleSheetLayoutView="80" workbookViewId="0">
      <selection activeCell="I2" sqref="I2:J2"/>
    </sheetView>
  </sheetViews>
  <sheetFormatPr defaultRowHeight="15"/>
  <cols>
    <col min="1" max="1" width="10" style="190" customWidth="1"/>
    <col min="2" max="2" width="20.28515625" style="190" customWidth="1"/>
    <col min="3" max="3" width="30" style="190" customWidth="1"/>
    <col min="4" max="4" width="29" style="190" customWidth="1"/>
    <col min="5" max="5" width="22.5703125" style="190" customWidth="1"/>
    <col min="6" max="6" width="20" style="190" customWidth="1"/>
    <col min="7" max="7" width="29.28515625" style="190" customWidth="1"/>
    <col min="8" max="8" width="27.140625" style="190" customWidth="1"/>
    <col min="9" max="9" width="26.42578125" style="190" customWidth="1"/>
    <col min="10" max="10" width="0.5703125" style="190" customWidth="1"/>
    <col min="11" max="16384" width="9.140625" style="190"/>
  </cols>
  <sheetData>
    <row r="1" spans="1:10">
      <c r="A1" s="76" t="s">
        <v>405</v>
      </c>
      <c r="B1" s="78"/>
      <c r="C1" s="78"/>
      <c r="D1" s="78"/>
      <c r="E1" s="78"/>
      <c r="F1" s="78"/>
      <c r="G1" s="78"/>
      <c r="H1" s="78"/>
      <c r="I1" s="170" t="s">
        <v>198</v>
      </c>
      <c r="J1" s="171"/>
    </row>
    <row r="2" spans="1:10">
      <c r="A2" s="78" t="s">
        <v>140</v>
      </c>
      <c r="B2" s="78"/>
      <c r="C2" s="78"/>
      <c r="D2" s="78"/>
      <c r="E2" s="78"/>
      <c r="F2" s="78"/>
      <c r="G2" s="78"/>
      <c r="H2" s="78"/>
      <c r="I2" s="513" t="s">
        <v>837</v>
      </c>
      <c r="J2" s="513"/>
    </row>
    <row r="3" spans="1:10">
      <c r="A3" s="78"/>
      <c r="B3" s="78"/>
      <c r="C3" s="78"/>
      <c r="D3" s="78"/>
      <c r="E3" s="78"/>
      <c r="F3" s="78"/>
      <c r="G3" s="78"/>
      <c r="H3" s="78"/>
      <c r="I3" s="104"/>
      <c r="J3" s="171"/>
    </row>
    <row r="4" spans="1:10">
      <c r="A4" s="79" t="str">
        <f>'[2]ფორმა N2'!A4</f>
        <v>ანგარიშვალდებული პირის დასახელება:</v>
      </c>
      <c r="B4" s="78"/>
      <c r="C4" s="78"/>
      <c r="D4" s="78"/>
      <c r="E4" s="78"/>
      <c r="F4" s="78"/>
      <c r="G4" s="78"/>
      <c r="H4" s="78"/>
      <c r="I4" s="78"/>
      <c r="J4" s="106"/>
    </row>
    <row r="5" spans="1:10">
      <c r="A5" s="229" t="str">
        <f>'ფორმა N1'!D4</f>
        <v>საქართველოს კონსერვატიული პარტია</v>
      </c>
      <c r="B5" s="229"/>
      <c r="C5" s="229"/>
      <c r="D5" s="229"/>
      <c r="E5" s="229"/>
      <c r="F5" s="229"/>
      <c r="G5" s="229"/>
      <c r="H5" s="229"/>
      <c r="I5" s="229"/>
      <c r="J5" s="197"/>
    </row>
    <row r="6" spans="1:10">
      <c r="A6" s="79"/>
      <c r="B6" s="78"/>
      <c r="C6" s="78"/>
      <c r="D6" s="78"/>
      <c r="E6" s="78"/>
      <c r="F6" s="78"/>
      <c r="G6" s="78"/>
      <c r="H6" s="78"/>
      <c r="I6" s="78"/>
      <c r="J6" s="106"/>
    </row>
    <row r="7" spans="1:10">
      <c r="A7" s="78"/>
      <c r="B7" s="78"/>
      <c r="C7" s="78"/>
      <c r="D7" s="78"/>
      <c r="E7" s="78"/>
      <c r="F7" s="78"/>
      <c r="G7" s="78"/>
      <c r="H7" s="78"/>
      <c r="I7" s="78"/>
      <c r="J7" s="107"/>
    </row>
    <row r="8" spans="1:10" ht="63.75" customHeight="1">
      <c r="A8" s="172" t="s">
        <v>64</v>
      </c>
      <c r="B8" s="400" t="s">
        <v>377</v>
      </c>
      <c r="C8" s="401" t="s">
        <v>438</v>
      </c>
      <c r="D8" s="401" t="s">
        <v>439</v>
      </c>
      <c r="E8" s="401" t="s">
        <v>378</v>
      </c>
      <c r="F8" s="401" t="s">
        <v>397</v>
      </c>
      <c r="G8" s="401" t="s">
        <v>398</v>
      </c>
      <c r="H8" s="401" t="s">
        <v>443</v>
      </c>
      <c r="I8" s="173" t="s">
        <v>399</v>
      </c>
      <c r="J8" s="107"/>
    </row>
    <row r="9" spans="1:10">
      <c r="A9" s="175">
        <v>1</v>
      </c>
      <c r="B9" s="461">
        <v>41083</v>
      </c>
      <c r="C9" s="462" t="s">
        <v>745</v>
      </c>
      <c r="D9" s="463" t="s">
        <v>746</v>
      </c>
      <c r="E9" s="464" t="s">
        <v>747</v>
      </c>
      <c r="F9" s="464">
        <v>125</v>
      </c>
      <c r="G9" s="465"/>
      <c r="H9" s="464"/>
      <c r="I9" s="464">
        <v>125</v>
      </c>
      <c r="J9" s="107"/>
    </row>
    <row r="10" spans="1:10">
      <c r="A10" s="175">
        <v>2</v>
      </c>
      <c r="B10" s="466">
        <v>41083</v>
      </c>
      <c r="C10" s="462" t="s">
        <v>748</v>
      </c>
      <c r="D10" s="463" t="s">
        <v>749</v>
      </c>
      <c r="E10" s="464" t="s">
        <v>747</v>
      </c>
      <c r="F10" s="464">
        <v>125</v>
      </c>
      <c r="G10" s="465"/>
      <c r="H10" s="464"/>
      <c r="I10" s="464">
        <v>125</v>
      </c>
      <c r="J10" s="107"/>
    </row>
    <row r="11" spans="1:10">
      <c r="A11" s="175">
        <v>3</v>
      </c>
      <c r="B11" s="461">
        <v>41083</v>
      </c>
      <c r="C11" s="462" t="s">
        <v>750</v>
      </c>
      <c r="D11" s="463" t="s">
        <v>751</v>
      </c>
      <c r="E11" s="464" t="s">
        <v>747</v>
      </c>
      <c r="F11" s="464">
        <v>125</v>
      </c>
      <c r="G11" s="465"/>
      <c r="H11" s="464"/>
      <c r="I11" s="464">
        <v>125</v>
      </c>
      <c r="J11" s="107"/>
    </row>
    <row r="12" spans="1:10">
      <c r="A12" s="175">
        <v>4</v>
      </c>
      <c r="B12" s="466">
        <v>41083</v>
      </c>
      <c r="C12" s="462" t="s">
        <v>752</v>
      </c>
      <c r="D12" s="463" t="s">
        <v>753</v>
      </c>
      <c r="E12" s="464" t="s">
        <v>747</v>
      </c>
      <c r="F12" s="464">
        <v>125</v>
      </c>
      <c r="G12" s="465"/>
      <c r="H12" s="464"/>
      <c r="I12" s="464">
        <v>125</v>
      </c>
      <c r="J12" s="107"/>
    </row>
    <row r="13" spans="1:10">
      <c r="A13" s="175">
        <v>5</v>
      </c>
      <c r="B13" s="466">
        <v>41083</v>
      </c>
      <c r="C13" s="462" t="s">
        <v>754</v>
      </c>
      <c r="D13" s="463" t="s">
        <v>755</v>
      </c>
      <c r="E13" s="464" t="s">
        <v>747</v>
      </c>
      <c r="F13" s="464">
        <v>125</v>
      </c>
      <c r="G13" s="465"/>
      <c r="H13" s="464"/>
      <c r="I13" s="464">
        <v>125</v>
      </c>
      <c r="J13" s="107"/>
    </row>
    <row r="14" spans="1:10">
      <c r="A14" s="175">
        <v>6</v>
      </c>
      <c r="B14" s="466">
        <v>41083</v>
      </c>
      <c r="C14" s="462" t="s">
        <v>756</v>
      </c>
      <c r="D14" s="463" t="s">
        <v>757</v>
      </c>
      <c r="E14" s="464" t="s">
        <v>747</v>
      </c>
      <c r="F14" s="464">
        <v>125</v>
      </c>
      <c r="G14" s="465"/>
      <c r="H14" s="464"/>
      <c r="I14" s="464">
        <v>125</v>
      </c>
      <c r="J14" s="107"/>
    </row>
    <row r="15" spans="1:10">
      <c r="A15" s="175">
        <v>7</v>
      </c>
      <c r="B15" s="466">
        <v>41083</v>
      </c>
      <c r="C15" s="462" t="s">
        <v>758</v>
      </c>
      <c r="D15" s="463" t="s">
        <v>759</v>
      </c>
      <c r="E15" s="464" t="s">
        <v>747</v>
      </c>
      <c r="F15" s="464">
        <v>125</v>
      </c>
      <c r="G15" s="465"/>
      <c r="H15" s="464"/>
      <c r="I15" s="464">
        <v>125</v>
      </c>
      <c r="J15" s="107"/>
    </row>
    <row r="16" spans="1:10">
      <c r="A16" s="175">
        <v>8</v>
      </c>
      <c r="B16" s="466">
        <v>41083</v>
      </c>
      <c r="C16" s="462" t="s">
        <v>760</v>
      </c>
      <c r="D16" s="463" t="s">
        <v>761</v>
      </c>
      <c r="E16" s="464" t="s">
        <v>747</v>
      </c>
      <c r="F16" s="464">
        <v>125</v>
      </c>
      <c r="G16" s="465"/>
      <c r="H16" s="464"/>
      <c r="I16" s="464">
        <v>125</v>
      </c>
      <c r="J16" s="107"/>
    </row>
    <row r="17" spans="1:10">
      <c r="A17" s="175">
        <v>9</v>
      </c>
      <c r="B17" s="466">
        <v>41083</v>
      </c>
      <c r="C17" s="462" t="s">
        <v>762</v>
      </c>
      <c r="D17" s="463" t="s">
        <v>763</v>
      </c>
      <c r="E17" s="464" t="s">
        <v>747</v>
      </c>
      <c r="F17" s="464">
        <v>125</v>
      </c>
      <c r="G17" s="465"/>
      <c r="H17" s="464"/>
      <c r="I17" s="464">
        <v>125</v>
      </c>
      <c r="J17" s="107"/>
    </row>
    <row r="18" spans="1:10">
      <c r="A18" s="175">
        <v>10</v>
      </c>
      <c r="B18" s="466">
        <v>41083</v>
      </c>
      <c r="C18" s="462" t="s">
        <v>764</v>
      </c>
      <c r="D18" s="463" t="s">
        <v>765</v>
      </c>
      <c r="E18" s="464" t="s">
        <v>747</v>
      </c>
      <c r="F18" s="464">
        <v>125</v>
      </c>
      <c r="G18" s="465"/>
      <c r="H18" s="464"/>
      <c r="I18" s="464">
        <v>125</v>
      </c>
      <c r="J18" s="107"/>
    </row>
    <row r="19" spans="1:10">
      <c r="A19" s="175">
        <v>11</v>
      </c>
      <c r="B19" s="466">
        <v>41083</v>
      </c>
      <c r="C19" s="462" t="s">
        <v>766</v>
      </c>
      <c r="D19" s="463" t="s">
        <v>767</v>
      </c>
      <c r="E19" s="464" t="s">
        <v>747</v>
      </c>
      <c r="F19" s="464">
        <v>125</v>
      </c>
      <c r="G19" s="465"/>
      <c r="H19" s="464"/>
      <c r="I19" s="464">
        <v>125</v>
      </c>
      <c r="J19" s="107"/>
    </row>
    <row r="20" spans="1:10">
      <c r="A20" s="175">
        <v>12</v>
      </c>
      <c r="B20" s="466">
        <v>41083</v>
      </c>
      <c r="C20" s="462" t="s">
        <v>768</v>
      </c>
      <c r="D20" s="463" t="s">
        <v>769</v>
      </c>
      <c r="E20" s="464" t="s">
        <v>747</v>
      </c>
      <c r="F20" s="464">
        <v>125</v>
      </c>
      <c r="G20" s="465"/>
      <c r="H20" s="464"/>
      <c r="I20" s="464">
        <v>125</v>
      </c>
      <c r="J20" s="107"/>
    </row>
    <row r="21" spans="1:10">
      <c r="A21" s="175">
        <v>13</v>
      </c>
      <c r="B21" s="461">
        <v>41083</v>
      </c>
      <c r="C21" s="462" t="s">
        <v>770</v>
      </c>
      <c r="D21" s="463" t="s">
        <v>771</v>
      </c>
      <c r="E21" s="464" t="s">
        <v>747</v>
      </c>
      <c r="F21" s="464">
        <v>125</v>
      </c>
      <c r="G21" s="465"/>
      <c r="H21" s="464"/>
      <c r="I21" s="464">
        <v>125</v>
      </c>
      <c r="J21" s="107"/>
    </row>
    <row r="22" spans="1:10">
      <c r="A22" s="175">
        <v>14</v>
      </c>
      <c r="B22" s="466">
        <v>41083</v>
      </c>
      <c r="C22" s="462" t="s">
        <v>772</v>
      </c>
      <c r="D22" s="463" t="s">
        <v>773</v>
      </c>
      <c r="E22" s="464" t="s">
        <v>747</v>
      </c>
      <c r="F22" s="464">
        <v>125</v>
      </c>
      <c r="G22" s="465"/>
      <c r="H22" s="464"/>
      <c r="I22" s="464">
        <v>125</v>
      </c>
      <c r="J22" s="107"/>
    </row>
    <row r="23" spans="1:10">
      <c r="A23" s="175">
        <v>15</v>
      </c>
      <c r="B23" s="466">
        <v>41083</v>
      </c>
      <c r="C23" s="467" t="s">
        <v>774</v>
      </c>
      <c r="D23" s="468" t="s">
        <v>775</v>
      </c>
      <c r="E23" s="469" t="s">
        <v>747</v>
      </c>
      <c r="F23" s="464">
        <v>125</v>
      </c>
      <c r="G23" s="470"/>
      <c r="H23" s="464"/>
      <c r="I23" s="464">
        <v>125</v>
      </c>
      <c r="J23" s="107"/>
    </row>
    <row r="24" spans="1:10">
      <c r="A24" s="175">
        <v>16</v>
      </c>
      <c r="B24" s="466">
        <v>41083</v>
      </c>
      <c r="C24" s="467" t="s">
        <v>776</v>
      </c>
      <c r="D24" s="468" t="s">
        <v>777</v>
      </c>
      <c r="E24" s="469" t="s">
        <v>747</v>
      </c>
      <c r="F24" s="464">
        <v>125</v>
      </c>
      <c r="G24" s="470"/>
      <c r="H24" s="464"/>
      <c r="I24" s="464">
        <v>125</v>
      </c>
      <c r="J24" s="107"/>
    </row>
    <row r="25" spans="1:10">
      <c r="A25" s="175">
        <v>17</v>
      </c>
      <c r="B25" s="466">
        <v>41083</v>
      </c>
      <c r="C25" s="467" t="s">
        <v>778</v>
      </c>
      <c r="D25" s="468" t="s">
        <v>779</v>
      </c>
      <c r="E25" s="469" t="s">
        <v>747</v>
      </c>
      <c r="F25" s="464">
        <v>125</v>
      </c>
      <c r="G25" s="470"/>
      <c r="H25" s="464"/>
      <c r="I25" s="464">
        <v>125</v>
      </c>
      <c r="J25" s="107"/>
    </row>
    <row r="26" spans="1:10">
      <c r="A26" s="175">
        <v>18</v>
      </c>
      <c r="B26" s="466">
        <v>41083</v>
      </c>
      <c r="C26" s="467" t="s">
        <v>780</v>
      </c>
      <c r="D26" s="468" t="s">
        <v>781</v>
      </c>
      <c r="E26" s="469" t="s">
        <v>747</v>
      </c>
      <c r="F26" s="464">
        <v>125</v>
      </c>
      <c r="G26" s="470"/>
      <c r="H26" s="464"/>
      <c r="I26" s="464">
        <v>125</v>
      </c>
      <c r="J26" s="107"/>
    </row>
    <row r="27" spans="1:10">
      <c r="A27" s="175">
        <v>19</v>
      </c>
      <c r="B27" s="466">
        <v>41083</v>
      </c>
      <c r="C27" s="467" t="s">
        <v>782</v>
      </c>
      <c r="D27" s="468" t="s">
        <v>783</v>
      </c>
      <c r="E27" s="469" t="s">
        <v>747</v>
      </c>
      <c r="F27" s="464">
        <v>125</v>
      </c>
      <c r="G27" s="470"/>
      <c r="H27" s="464"/>
      <c r="I27" s="464">
        <v>125</v>
      </c>
      <c r="J27" s="107"/>
    </row>
    <row r="28" spans="1:10">
      <c r="A28" s="175">
        <v>20</v>
      </c>
      <c r="B28" s="466">
        <v>41083</v>
      </c>
      <c r="C28" s="467" t="s">
        <v>784</v>
      </c>
      <c r="D28" s="468" t="s">
        <v>785</v>
      </c>
      <c r="E28" s="469" t="s">
        <v>747</v>
      </c>
      <c r="F28" s="464">
        <v>125</v>
      </c>
      <c r="G28" s="470"/>
      <c r="H28" s="464"/>
      <c r="I28" s="464">
        <v>125</v>
      </c>
      <c r="J28" s="107"/>
    </row>
    <row r="29" spans="1:10">
      <c r="A29" s="175">
        <v>21</v>
      </c>
      <c r="B29" s="466">
        <v>41083</v>
      </c>
      <c r="C29" s="467" t="s">
        <v>786</v>
      </c>
      <c r="D29" s="468" t="s">
        <v>787</v>
      </c>
      <c r="E29" s="469" t="s">
        <v>747</v>
      </c>
      <c r="F29" s="464">
        <v>125</v>
      </c>
      <c r="G29" s="470"/>
      <c r="H29" s="464"/>
      <c r="I29" s="464">
        <v>125</v>
      </c>
      <c r="J29" s="107"/>
    </row>
    <row r="30" spans="1:10">
      <c r="A30" s="175">
        <v>22</v>
      </c>
      <c r="B30" s="466">
        <v>41083</v>
      </c>
      <c r="C30" s="467" t="s">
        <v>788</v>
      </c>
      <c r="D30" s="468" t="s">
        <v>789</v>
      </c>
      <c r="E30" s="469" t="s">
        <v>747</v>
      </c>
      <c r="F30" s="464">
        <v>125</v>
      </c>
      <c r="G30" s="470"/>
      <c r="H30" s="464"/>
      <c r="I30" s="464">
        <v>125</v>
      </c>
      <c r="J30" s="107"/>
    </row>
    <row r="31" spans="1:10">
      <c r="A31" s="175">
        <v>23</v>
      </c>
      <c r="B31" s="466">
        <v>41083</v>
      </c>
      <c r="C31" s="471" t="s">
        <v>790</v>
      </c>
      <c r="D31" s="472" t="s">
        <v>791</v>
      </c>
      <c r="E31" s="473" t="s">
        <v>747</v>
      </c>
      <c r="F31" s="464">
        <v>125</v>
      </c>
      <c r="G31" s="474"/>
      <c r="H31" s="464"/>
      <c r="I31" s="464">
        <v>125</v>
      </c>
      <c r="J31" s="107"/>
    </row>
    <row r="32" spans="1:10">
      <c r="A32" s="175">
        <v>24</v>
      </c>
      <c r="B32" s="466">
        <v>41083</v>
      </c>
      <c r="C32" s="471" t="s">
        <v>792</v>
      </c>
      <c r="D32" s="472" t="s">
        <v>793</v>
      </c>
      <c r="E32" s="473" t="s">
        <v>747</v>
      </c>
      <c r="F32" s="464">
        <v>125</v>
      </c>
      <c r="G32" s="474"/>
      <c r="H32" s="464"/>
      <c r="I32" s="464">
        <v>125</v>
      </c>
      <c r="J32" s="107"/>
    </row>
    <row r="33" spans="1:12">
      <c r="A33" s="175">
        <v>25</v>
      </c>
      <c r="B33" s="466">
        <v>41083</v>
      </c>
      <c r="C33" s="471" t="s">
        <v>794</v>
      </c>
      <c r="D33" s="472" t="s">
        <v>795</v>
      </c>
      <c r="E33" s="473" t="s">
        <v>747</v>
      </c>
      <c r="F33" s="464">
        <v>125</v>
      </c>
      <c r="G33" s="474"/>
      <c r="H33" s="473"/>
      <c r="I33" s="464">
        <v>125</v>
      </c>
      <c r="J33" s="107"/>
    </row>
    <row r="34" spans="1:12">
      <c r="A34" s="175">
        <v>26</v>
      </c>
      <c r="B34" s="466">
        <v>41083</v>
      </c>
      <c r="C34" s="471" t="s">
        <v>796</v>
      </c>
      <c r="D34" s="472" t="s">
        <v>797</v>
      </c>
      <c r="E34" s="473" t="s">
        <v>747</v>
      </c>
      <c r="F34" s="464">
        <v>125</v>
      </c>
      <c r="G34" s="474"/>
      <c r="H34" s="473"/>
      <c r="I34" s="464">
        <v>125</v>
      </c>
      <c r="J34" s="107"/>
    </row>
    <row r="35" spans="1:12">
      <c r="A35" s="175">
        <v>27</v>
      </c>
      <c r="B35" s="466">
        <v>41083</v>
      </c>
      <c r="C35" s="471" t="s">
        <v>798</v>
      </c>
      <c r="D35" s="472" t="s">
        <v>799</v>
      </c>
      <c r="E35" s="473" t="s">
        <v>747</v>
      </c>
      <c r="F35" s="464">
        <v>125</v>
      </c>
      <c r="G35" s="474"/>
      <c r="H35" s="473"/>
      <c r="I35" s="464">
        <v>125</v>
      </c>
      <c r="J35" s="107"/>
    </row>
    <row r="36" spans="1:12">
      <c r="A36" s="175">
        <v>28</v>
      </c>
      <c r="B36" s="466">
        <v>41083</v>
      </c>
      <c r="C36" s="471" t="s">
        <v>800</v>
      </c>
      <c r="D36" s="472" t="s">
        <v>801</v>
      </c>
      <c r="E36" s="473" t="s">
        <v>747</v>
      </c>
      <c r="F36" s="464">
        <v>125</v>
      </c>
      <c r="G36" s="474"/>
      <c r="H36" s="473"/>
      <c r="I36" s="464">
        <v>125</v>
      </c>
      <c r="J36" s="107"/>
    </row>
    <row r="37" spans="1:12">
      <c r="A37" s="175">
        <v>29</v>
      </c>
      <c r="B37" s="466">
        <v>41083</v>
      </c>
      <c r="C37" s="471" t="s">
        <v>802</v>
      </c>
      <c r="D37" s="472" t="s">
        <v>803</v>
      </c>
      <c r="E37" s="473" t="s">
        <v>747</v>
      </c>
      <c r="F37" s="464">
        <v>45</v>
      </c>
      <c r="G37" s="474"/>
      <c r="H37" s="473"/>
      <c r="I37" s="464">
        <v>45</v>
      </c>
      <c r="J37" s="107"/>
    </row>
    <row r="38" spans="1:12">
      <c r="A38" s="175">
        <v>30</v>
      </c>
      <c r="B38" s="475">
        <v>41137</v>
      </c>
      <c r="C38" s="476" t="s">
        <v>804</v>
      </c>
      <c r="D38" s="477"/>
      <c r="E38" s="478" t="s">
        <v>805</v>
      </c>
      <c r="F38" s="479">
        <v>41368.32</v>
      </c>
      <c r="G38" s="480"/>
      <c r="H38" s="479"/>
      <c r="I38" s="479">
        <v>41368.32</v>
      </c>
      <c r="J38" s="107"/>
    </row>
    <row r="39" spans="1:12">
      <c r="A39" s="175">
        <v>31</v>
      </c>
      <c r="B39" s="481">
        <v>41142</v>
      </c>
      <c r="C39" s="482" t="s">
        <v>806</v>
      </c>
      <c r="D39" s="483"/>
      <c r="E39" s="484" t="s">
        <v>807</v>
      </c>
      <c r="F39" s="485">
        <v>13476.7</v>
      </c>
      <c r="G39" s="486"/>
      <c r="H39" s="487"/>
      <c r="I39" s="485">
        <v>13476.7</v>
      </c>
    </row>
    <row r="40" spans="1:12">
      <c r="A40" s="175">
        <v>32</v>
      </c>
      <c r="B40" s="481">
        <v>41146</v>
      </c>
      <c r="C40" s="488" t="s">
        <v>808</v>
      </c>
      <c r="D40" s="489"/>
      <c r="E40" s="490" t="s">
        <v>807</v>
      </c>
      <c r="F40" s="485">
        <v>10546.17</v>
      </c>
      <c r="G40" s="486"/>
      <c r="H40" s="487"/>
      <c r="I40" s="485">
        <v>10546.17</v>
      </c>
    </row>
    <row r="41" spans="1:12">
      <c r="A41" s="175">
        <v>33</v>
      </c>
      <c r="B41" s="481">
        <v>41556</v>
      </c>
      <c r="C41" s="488" t="s">
        <v>809</v>
      </c>
      <c r="D41" s="489">
        <v>48001017476</v>
      </c>
      <c r="E41" s="490" t="s">
        <v>810</v>
      </c>
      <c r="F41" s="485">
        <v>20</v>
      </c>
      <c r="G41" s="486"/>
      <c r="H41" s="487"/>
      <c r="I41" s="485">
        <v>20</v>
      </c>
    </row>
    <row r="42" spans="1:12">
      <c r="A42" s="175">
        <v>34</v>
      </c>
      <c r="B42" s="481">
        <v>41244</v>
      </c>
      <c r="C42" s="488" t="s">
        <v>811</v>
      </c>
      <c r="D42" s="491" t="s">
        <v>812</v>
      </c>
      <c r="E42" s="490" t="s">
        <v>721</v>
      </c>
      <c r="F42" s="485">
        <v>7855</v>
      </c>
      <c r="G42" s="486"/>
      <c r="H42" s="487"/>
      <c r="I42" s="485">
        <v>7855</v>
      </c>
    </row>
    <row r="43" spans="1:12">
      <c r="A43" s="175">
        <v>35</v>
      </c>
      <c r="B43" s="492"/>
      <c r="C43" s="493"/>
      <c r="D43" s="494"/>
      <c r="E43" s="490"/>
      <c r="F43" s="494"/>
      <c r="G43" s="493"/>
      <c r="H43" s="493"/>
      <c r="I43" s="494"/>
      <c r="J43" s="191"/>
      <c r="K43" s="191"/>
      <c r="L43" s="191"/>
    </row>
    <row r="44" spans="1:12">
      <c r="A44" s="495"/>
      <c r="B44" s="213"/>
      <c r="C44" s="183"/>
      <c r="D44" s="183"/>
      <c r="E44" s="182"/>
      <c r="F44" s="485"/>
      <c r="G44" s="182"/>
      <c r="H44" s="282"/>
      <c r="I44" s="179"/>
      <c r="J44" s="191"/>
      <c r="K44" s="191"/>
      <c r="L44" s="191"/>
    </row>
    <row r="45" spans="1:12">
      <c r="A45" s="495"/>
      <c r="B45" s="213"/>
      <c r="C45" s="183"/>
      <c r="D45" s="183"/>
      <c r="E45" s="182"/>
      <c r="F45" s="485"/>
      <c r="G45" s="283"/>
      <c r="H45" s="292" t="s">
        <v>431</v>
      </c>
      <c r="I45" s="406">
        <f>SUM(I9:I44)</f>
        <v>76811.19</v>
      </c>
      <c r="J45" s="191"/>
      <c r="K45" s="191"/>
      <c r="L45" s="191"/>
    </row>
    <row r="46" spans="1:12">
      <c r="A46" s="197"/>
      <c r="B46" s="202"/>
      <c r="C46" s="496"/>
      <c r="D46" s="496"/>
      <c r="E46" s="497"/>
      <c r="F46" s="485"/>
      <c r="G46" s="497"/>
      <c r="H46" s="498"/>
      <c r="I46" s="499"/>
      <c r="J46" s="191"/>
      <c r="K46" s="191"/>
      <c r="L46" s="191"/>
    </row>
    <row r="47" spans="1:12">
      <c r="F47" s="485"/>
      <c r="J47" s="191"/>
      <c r="K47" s="191"/>
      <c r="L47" s="191"/>
    </row>
    <row r="48" spans="1:12" s="191" customFormat="1">
      <c r="A48" s="190"/>
      <c r="B48" s="190" t="s">
        <v>463</v>
      </c>
      <c r="C48" s="213"/>
      <c r="D48" s="180"/>
      <c r="E48" s="180"/>
      <c r="F48" s="485"/>
      <c r="G48" s="179"/>
      <c r="H48" s="179"/>
      <c r="I48" s="190"/>
    </row>
    <row r="49" spans="1:9" s="191" customFormat="1">
      <c r="A49" s="190"/>
      <c r="B49" s="190"/>
      <c r="C49" s="190"/>
      <c r="D49" s="190"/>
      <c r="E49" s="190"/>
      <c r="F49" s="485"/>
      <c r="G49" s="190"/>
      <c r="H49" s="190"/>
      <c r="I49" s="190"/>
    </row>
    <row r="50" spans="1:9" s="191" customFormat="1">
      <c r="A50" s="190"/>
      <c r="B50" s="192" t="s">
        <v>107</v>
      </c>
      <c r="C50" s="190"/>
      <c r="D50" s="190"/>
      <c r="E50" s="190"/>
      <c r="G50" s="190"/>
      <c r="H50" s="190"/>
      <c r="I50" s="190"/>
    </row>
    <row r="51" spans="1:9" s="191" customFormat="1">
      <c r="A51" s="190"/>
      <c r="B51" s="190"/>
      <c r="C51" s="190"/>
      <c r="D51" s="190"/>
      <c r="E51" s="190"/>
      <c r="G51" s="190"/>
      <c r="H51" s="190"/>
    </row>
    <row r="52" spans="1:9" s="191" customFormat="1">
      <c r="A52" s="190"/>
      <c r="B52" s="190"/>
      <c r="C52" s="194"/>
      <c r="D52" s="190"/>
      <c r="E52" s="190"/>
      <c r="F52" s="194"/>
      <c r="G52" s="194"/>
      <c r="H52" s="197"/>
      <c r="I52" s="195"/>
    </row>
    <row r="53" spans="1:9">
      <c r="C53" s="196" t="s">
        <v>268</v>
      </c>
      <c r="F53" s="197" t="s">
        <v>273</v>
      </c>
      <c r="G53" s="196"/>
      <c r="H53" s="196"/>
      <c r="I53" s="195"/>
    </row>
    <row r="54" spans="1:9">
      <c r="C54" s="198" t="s">
        <v>139</v>
      </c>
      <c r="F54" s="190" t="s">
        <v>269</v>
      </c>
      <c r="I54" s="191"/>
    </row>
    <row r="55" spans="1:9">
      <c r="C55" s="198"/>
      <c r="D55" s="191"/>
      <c r="E55" s="191"/>
      <c r="F55" s="191"/>
      <c r="G55" s="198"/>
      <c r="H55" s="198"/>
      <c r="I55" s="191"/>
    </row>
    <row r="56" spans="1:9">
      <c r="B56" s="191"/>
      <c r="C56" s="191"/>
      <c r="D56" s="191"/>
      <c r="E56" s="191"/>
      <c r="F56" s="191"/>
      <c r="G56" s="191"/>
      <c r="H56" s="191"/>
      <c r="I56" s="191"/>
    </row>
  </sheetData>
  <mergeCells count="1">
    <mergeCell ref="I2:J2"/>
  </mergeCells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C48 B44:B46"/>
    <dataValidation type="date" allowBlank="1" showInputMessage="1" showErrorMessage="1" errorTitle="თარიღის შევსების წესი" error="თარიღი ივსება შემდეგი ფორმატით: დღე/თვე/წელი" prompt="დღე/თვე/წელი" sqref="C38:D38 B9:B37">
      <formula1>40543</formula1>
      <formula2>42004</formula2>
    </dataValidation>
  </dataValidations>
  <printOptions gridLines="1"/>
  <pageMargins left="0.7" right="0.7" top="0.75" bottom="0.75" header="0.3" footer="0.3"/>
  <pageSetup scale="58" fitToHeight="0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3"/>
  <sheetViews>
    <sheetView showGridLines="0" view="pageBreakPreview" zoomScale="80" zoomScaleSheetLayoutView="80" workbookViewId="0">
      <selection activeCell="M2" sqref="M2"/>
    </sheetView>
  </sheetViews>
  <sheetFormatPr defaultRowHeight="12.75"/>
  <cols>
    <col min="1" max="1" width="2.7109375" style="203" customWidth="1"/>
    <col min="2" max="2" width="9" style="203" customWidth="1"/>
    <col min="3" max="3" width="23.42578125" style="203" customWidth="1"/>
    <col min="4" max="4" width="13.28515625" style="203" customWidth="1"/>
    <col min="5" max="5" width="9.5703125" style="203" customWidth="1"/>
    <col min="6" max="6" width="11.5703125" style="203" customWidth="1"/>
    <col min="7" max="7" width="12.28515625" style="203" customWidth="1"/>
    <col min="8" max="8" width="15.28515625" style="203" customWidth="1"/>
    <col min="9" max="9" width="17.5703125" style="203" customWidth="1"/>
    <col min="10" max="11" width="12.42578125" style="203" customWidth="1"/>
    <col min="12" max="12" width="23.5703125" style="203" customWidth="1"/>
    <col min="13" max="13" width="18.5703125" style="203" customWidth="1"/>
    <col min="14" max="14" width="0.85546875" style="203" customWidth="1"/>
    <col min="15" max="16384" width="9.140625" style="203"/>
  </cols>
  <sheetData>
    <row r="1" spans="1:14" ht="13.5">
      <c r="A1" s="199" t="s">
        <v>465</v>
      </c>
      <c r="B1" s="200"/>
      <c r="C1" s="200"/>
      <c r="D1" s="200"/>
      <c r="E1" s="200"/>
      <c r="F1" s="200"/>
      <c r="G1" s="200"/>
      <c r="H1" s="200"/>
      <c r="I1" s="204"/>
      <c r="J1" s="270"/>
      <c r="K1" s="270"/>
      <c r="L1" s="270"/>
      <c r="M1" s="270" t="s">
        <v>420</v>
      </c>
      <c r="N1" s="204"/>
    </row>
    <row r="2" spans="1:14">
      <c r="A2" s="204" t="s">
        <v>317</v>
      </c>
      <c r="B2" s="200"/>
      <c r="C2" s="200"/>
      <c r="D2" s="201"/>
      <c r="E2" s="201"/>
      <c r="F2" s="201"/>
      <c r="G2" s="201"/>
      <c r="H2" s="201"/>
      <c r="I2" s="200"/>
      <c r="J2" s="200"/>
      <c r="K2" s="200"/>
      <c r="L2" s="200"/>
      <c r="M2" s="202" t="s">
        <v>837</v>
      </c>
      <c r="N2" s="204"/>
    </row>
    <row r="3" spans="1:14">
      <c r="A3" s="204"/>
      <c r="B3" s="200"/>
      <c r="C3" s="200"/>
      <c r="D3" s="201"/>
      <c r="E3" s="201"/>
      <c r="F3" s="201"/>
      <c r="G3" s="201"/>
      <c r="H3" s="201"/>
      <c r="I3" s="200"/>
      <c r="J3" s="200"/>
      <c r="K3" s="200"/>
      <c r="L3" s="200"/>
      <c r="M3" s="200"/>
      <c r="N3" s="204"/>
    </row>
    <row r="4" spans="1:14" ht="15">
      <c r="A4" s="116" t="s">
        <v>274</v>
      </c>
      <c r="B4" s="200"/>
      <c r="C4" s="200"/>
      <c r="D4" s="205"/>
      <c r="E4" s="271"/>
      <c r="F4" s="205"/>
      <c r="G4" s="201"/>
      <c r="H4" s="201"/>
      <c r="I4" s="201"/>
      <c r="J4" s="201"/>
      <c r="K4" s="201"/>
      <c r="L4" s="200"/>
      <c r="M4" s="201"/>
      <c r="N4" s="204"/>
    </row>
    <row r="5" spans="1:14">
      <c r="A5" s="206" t="str">
        <f>'ფორმა N1'!D4</f>
        <v>საქართველოს კონსერვატიული პარტია</v>
      </c>
      <c r="B5" s="206"/>
      <c r="C5" s="206"/>
      <c r="D5" s="206"/>
      <c r="E5" s="207"/>
      <c r="F5" s="207"/>
      <c r="G5" s="207"/>
      <c r="H5" s="207"/>
      <c r="I5" s="207"/>
      <c r="J5" s="207"/>
      <c r="K5" s="207"/>
      <c r="L5" s="207"/>
      <c r="M5" s="207"/>
      <c r="N5" s="204"/>
    </row>
    <row r="6" spans="1:14" ht="13.5" thickBot="1">
      <c r="A6" s="272"/>
      <c r="B6" s="272"/>
      <c r="C6" s="272"/>
      <c r="D6" s="272"/>
      <c r="E6" s="272"/>
      <c r="F6" s="272"/>
      <c r="G6" s="272"/>
      <c r="H6" s="272"/>
      <c r="I6" s="272"/>
      <c r="J6" s="272"/>
      <c r="K6" s="272"/>
      <c r="L6" s="272"/>
      <c r="M6" s="272"/>
      <c r="N6" s="204"/>
    </row>
    <row r="7" spans="1:14" ht="51">
      <c r="A7" s="273" t="s">
        <v>64</v>
      </c>
      <c r="B7" s="274" t="s">
        <v>421</v>
      </c>
      <c r="C7" s="274" t="s">
        <v>422</v>
      </c>
      <c r="D7" s="275" t="s">
        <v>423</v>
      </c>
      <c r="E7" s="275" t="s">
        <v>275</v>
      </c>
      <c r="F7" s="275" t="s">
        <v>424</v>
      </c>
      <c r="G7" s="275" t="s">
        <v>425</v>
      </c>
      <c r="H7" s="274" t="s">
        <v>426</v>
      </c>
      <c r="I7" s="276" t="s">
        <v>427</v>
      </c>
      <c r="J7" s="276" t="s">
        <v>428</v>
      </c>
      <c r="K7" s="277" t="s">
        <v>429</v>
      </c>
      <c r="L7" s="277" t="s">
        <v>430</v>
      </c>
      <c r="M7" s="275" t="s">
        <v>420</v>
      </c>
      <c r="N7" s="204"/>
    </row>
    <row r="8" spans="1:14">
      <c r="A8" s="209">
        <v>1</v>
      </c>
      <c r="B8" s="210">
        <v>2</v>
      </c>
      <c r="C8" s="210">
        <v>3</v>
      </c>
      <c r="D8" s="211">
        <v>4</v>
      </c>
      <c r="E8" s="211">
        <v>5</v>
      </c>
      <c r="F8" s="211">
        <v>6</v>
      </c>
      <c r="G8" s="211">
        <v>7</v>
      </c>
      <c r="H8" s="211">
        <v>8</v>
      </c>
      <c r="I8" s="211">
        <v>9</v>
      </c>
      <c r="J8" s="211">
        <v>10</v>
      </c>
      <c r="K8" s="211">
        <v>11</v>
      </c>
      <c r="L8" s="211">
        <v>12</v>
      </c>
      <c r="M8" s="211">
        <v>13</v>
      </c>
      <c r="N8" s="204"/>
    </row>
    <row r="9" spans="1:14" ht="15">
      <c r="A9" s="212">
        <v>1</v>
      </c>
      <c r="B9" s="213"/>
      <c r="C9" s="278"/>
      <c r="D9" s="212"/>
      <c r="E9" s="212"/>
      <c r="F9" s="212"/>
      <c r="G9" s="212"/>
      <c r="H9" s="212"/>
      <c r="I9" s="212"/>
      <c r="J9" s="212"/>
      <c r="K9" s="212"/>
      <c r="L9" s="212"/>
      <c r="M9" s="279" t="str">
        <f t="shared" ref="M9:M33" si="0">IF(ISBLANK(B9),"",$M$2)</f>
        <v/>
      </c>
      <c r="N9" s="204"/>
    </row>
    <row r="10" spans="1:14" ht="15">
      <c r="A10" s="212">
        <v>2</v>
      </c>
      <c r="B10" s="213"/>
      <c r="C10" s="278"/>
      <c r="D10" s="212"/>
      <c r="E10" s="212"/>
      <c r="F10" s="212"/>
      <c r="G10" s="212"/>
      <c r="H10" s="212"/>
      <c r="I10" s="212"/>
      <c r="J10" s="212"/>
      <c r="K10" s="212"/>
      <c r="L10" s="212"/>
      <c r="M10" s="279" t="str">
        <f t="shared" si="0"/>
        <v/>
      </c>
      <c r="N10" s="204"/>
    </row>
    <row r="11" spans="1:14" ht="15">
      <c r="A11" s="212">
        <v>3</v>
      </c>
      <c r="B11" s="213"/>
      <c r="C11" s="278"/>
      <c r="D11" s="212"/>
      <c r="E11" s="212"/>
      <c r="F11" s="212"/>
      <c r="G11" s="212"/>
      <c r="H11" s="212"/>
      <c r="I11" s="212"/>
      <c r="J11" s="212"/>
      <c r="K11" s="212"/>
      <c r="L11" s="212"/>
      <c r="M11" s="279" t="str">
        <f t="shared" si="0"/>
        <v/>
      </c>
      <c r="N11" s="204"/>
    </row>
    <row r="12" spans="1:14" ht="15">
      <c r="A12" s="212">
        <v>4</v>
      </c>
      <c r="B12" s="213"/>
      <c r="C12" s="278"/>
      <c r="D12" s="212"/>
      <c r="E12" s="212"/>
      <c r="F12" s="212"/>
      <c r="G12" s="212"/>
      <c r="H12" s="212"/>
      <c r="I12" s="212"/>
      <c r="J12" s="212"/>
      <c r="K12" s="212"/>
      <c r="L12" s="212"/>
      <c r="M12" s="279" t="str">
        <f t="shared" si="0"/>
        <v/>
      </c>
      <c r="N12" s="204"/>
    </row>
    <row r="13" spans="1:14" ht="15">
      <c r="A13" s="212">
        <v>5</v>
      </c>
      <c r="B13" s="213"/>
      <c r="C13" s="278"/>
      <c r="D13" s="212"/>
      <c r="E13" s="212"/>
      <c r="F13" s="212"/>
      <c r="G13" s="212"/>
      <c r="H13" s="212"/>
      <c r="I13" s="212"/>
      <c r="J13" s="212"/>
      <c r="K13" s="212"/>
      <c r="L13" s="212"/>
      <c r="M13" s="279" t="str">
        <f t="shared" si="0"/>
        <v/>
      </c>
      <c r="N13" s="204"/>
    </row>
    <row r="14" spans="1:14" ht="15">
      <c r="A14" s="212">
        <v>6</v>
      </c>
      <c r="B14" s="213"/>
      <c r="C14" s="278"/>
      <c r="D14" s="212"/>
      <c r="E14" s="212"/>
      <c r="F14" s="212"/>
      <c r="G14" s="212"/>
      <c r="H14" s="212"/>
      <c r="I14" s="212"/>
      <c r="J14" s="212"/>
      <c r="K14" s="212"/>
      <c r="L14" s="212"/>
      <c r="M14" s="279" t="str">
        <f t="shared" si="0"/>
        <v/>
      </c>
      <c r="N14" s="204"/>
    </row>
    <row r="15" spans="1:14" ht="15">
      <c r="A15" s="212">
        <v>7</v>
      </c>
      <c r="B15" s="213"/>
      <c r="C15" s="278"/>
      <c r="D15" s="212"/>
      <c r="E15" s="212"/>
      <c r="F15" s="212"/>
      <c r="G15" s="212"/>
      <c r="H15" s="212"/>
      <c r="I15" s="212"/>
      <c r="J15" s="212"/>
      <c r="K15" s="212"/>
      <c r="L15" s="212"/>
      <c r="M15" s="279" t="str">
        <f t="shared" si="0"/>
        <v/>
      </c>
      <c r="N15" s="204"/>
    </row>
    <row r="16" spans="1:14" ht="15">
      <c r="A16" s="212">
        <v>8</v>
      </c>
      <c r="B16" s="213"/>
      <c r="C16" s="278"/>
      <c r="D16" s="212"/>
      <c r="E16" s="212"/>
      <c r="F16" s="212"/>
      <c r="G16" s="212"/>
      <c r="H16" s="212"/>
      <c r="I16" s="212"/>
      <c r="J16" s="212"/>
      <c r="K16" s="212"/>
      <c r="L16" s="212"/>
      <c r="M16" s="279" t="str">
        <f t="shared" si="0"/>
        <v/>
      </c>
      <c r="N16" s="204"/>
    </row>
    <row r="17" spans="1:14" ht="15">
      <c r="A17" s="212">
        <v>9</v>
      </c>
      <c r="B17" s="213"/>
      <c r="C17" s="278"/>
      <c r="D17" s="212"/>
      <c r="E17" s="212"/>
      <c r="F17" s="212"/>
      <c r="G17" s="212"/>
      <c r="H17" s="212"/>
      <c r="I17" s="212"/>
      <c r="J17" s="212"/>
      <c r="K17" s="212"/>
      <c r="L17" s="212"/>
      <c r="M17" s="279" t="str">
        <f t="shared" si="0"/>
        <v/>
      </c>
      <c r="N17" s="204"/>
    </row>
    <row r="18" spans="1:14" ht="15">
      <c r="A18" s="212">
        <v>10</v>
      </c>
      <c r="B18" s="213"/>
      <c r="C18" s="278"/>
      <c r="D18" s="212"/>
      <c r="E18" s="212"/>
      <c r="F18" s="212"/>
      <c r="G18" s="212"/>
      <c r="H18" s="212"/>
      <c r="I18" s="212"/>
      <c r="J18" s="212"/>
      <c r="K18" s="212"/>
      <c r="L18" s="212"/>
      <c r="M18" s="279" t="str">
        <f t="shared" si="0"/>
        <v/>
      </c>
      <c r="N18" s="204"/>
    </row>
    <row r="19" spans="1:14" ht="15">
      <c r="A19" s="212">
        <v>11</v>
      </c>
      <c r="B19" s="213"/>
      <c r="C19" s="278"/>
      <c r="D19" s="212"/>
      <c r="E19" s="212"/>
      <c r="F19" s="212"/>
      <c r="G19" s="212"/>
      <c r="H19" s="212"/>
      <c r="I19" s="212"/>
      <c r="J19" s="212"/>
      <c r="K19" s="212"/>
      <c r="L19" s="212"/>
      <c r="M19" s="279" t="str">
        <f t="shared" si="0"/>
        <v/>
      </c>
      <c r="N19" s="204"/>
    </row>
    <row r="20" spans="1:14" ht="15">
      <c r="A20" s="212">
        <v>12</v>
      </c>
      <c r="B20" s="213"/>
      <c r="C20" s="278"/>
      <c r="D20" s="212"/>
      <c r="E20" s="212"/>
      <c r="F20" s="212"/>
      <c r="G20" s="212"/>
      <c r="H20" s="212"/>
      <c r="I20" s="212"/>
      <c r="J20" s="212"/>
      <c r="K20" s="212"/>
      <c r="L20" s="212"/>
      <c r="M20" s="279" t="str">
        <f t="shared" si="0"/>
        <v/>
      </c>
      <c r="N20" s="204"/>
    </row>
    <row r="21" spans="1:14" ht="15">
      <c r="A21" s="212">
        <v>13</v>
      </c>
      <c r="B21" s="213"/>
      <c r="C21" s="278"/>
      <c r="D21" s="212"/>
      <c r="E21" s="212"/>
      <c r="F21" s="212"/>
      <c r="G21" s="212"/>
      <c r="H21" s="212"/>
      <c r="I21" s="212"/>
      <c r="J21" s="212"/>
      <c r="K21" s="212"/>
      <c r="L21" s="212"/>
      <c r="M21" s="279" t="str">
        <f t="shared" si="0"/>
        <v/>
      </c>
      <c r="N21" s="204"/>
    </row>
    <row r="22" spans="1:14" ht="15">
      <c r="A22" s="212">
        <v>14</v>
      </c>
      <c r="B22" s="213"/>
      <c r="C22" s="278"/>
      <c r="D22" s="212"/>
      <c r="E22" s="212"/>
      <c r="F22" s="212"/>
      <c r="G22" s="212"/>
      <c r="H22" s="212"/>
      <c r="I22" s="212"/>
      <c r="J22" s="212"/>
      <c r="K22" s="212"/>
      <c r="L22" s="212"/>
      <c r="M22" s="279" t="str">
        <f t="shared" si="0"/>
        <v/>
      </c>
      <c r="N22" s="204"/>
    </row>
    <row r="23" spans="1:14" ht="15">
      <c r="A23" s="212">
        <v>15</v>
      </c>
      <c r="B23" s="213"/>
      <c r="C23" s="278"/>
      <c r="D23" s="212"/>
      <c r="E23" s="212"/>
      <c r="F23" s="212"/>
      <c r="G23" s="212"/>
      <c r="H23" s="212"/>
      <c r="I23" s="212"/>
      <c r="J23" s="212"/>
      <c r="K23" s="212"/>
      <c r="L23" s="212"/>
      <c r="M23" s="279" t="str">
        <f t="shared" si="0"/>
        <v/>
      </c>
      <c r="N23" s="204"/>
    </row>
    <row r="24" spans="1:14" ht="15">
      <c r="A24" s="212">
        <v>16</v>
      </c>
      <c r="B24" s="213"/>
      <c r="C24" s="278"/>
      <c r="D24" s="212"/>
      <c r="E24" s="212"/>
      <c r="F24" s="212"/>
      <c r="G24" s="212"/>
      <c r="H24" s="212"/>
      <c r="I24" s="212"/>
      <c r="J24" s="212"/>
      <c r="K24" s="212"/>
      <c r="L24" s="212"/>
      <c r="M24" s="279" t="str">
        <f t="shared" si="0"/>
        <v/>
      </c>
      <c r="N24" s="204"/>
    </row>
    <row r="25" spans="1:14" ht="15">
      <c r="A25" s="212">
        <v>17</v>
      </c>
      <c r="B25" s="213"/>
      <c r="C25" s="278"/>
      <c r="D25" s="212"/>
      <c r="E25" s="212"/>
      <c r="F25" s="212"/>
      <c r="G25" s="212"/>
      <c r="H25" s="212"/>
      <c r="I25" s="212"/>
      <c r="J25" s="212"/>
      <c r="K25" s="212"/>
      <c r="L25" s="212"/>
      <c r="M25" s="279" t="str">
        <f t="shared" si="0"/>
        <v/>
      </c>
      <c r="N25" s="204"/>
    </row>
    <row r="26" spans="1:14" ht="15">
      <c r="A26" s="212">
        <v>18</v>
      </c>
      <c r="B26" s="213"/>
      <c r="C26" s="278"/>
      <c r="D26" s="212"/>
      <c r="E26" s="212"/>
      <c r="F26" s="212"/>
      <c r="G26" s="212"/>
      <c r="H26" s="212"/>
      <c r="I26" s="212"/>
      <c r="J26" s="212"/>
      <c r="K26" s="212"/>
      <c r="L26" s="212"/>
      <c r="M26" s="279" t="str">
        <f t="shared" si="0"/>
        <v/>
      </c>
      <c r="N26" s="204"/>
    </row>
    <row r="27" spans="1:14" ht="15">
      <c r="A27" s="212">
        <v>19</v>
      </c>
      <c r="B27" s="213"/>
      <c r="C27" s="278"/>
      <c r="D27" s="212"/>
      <c r="E27" s="212"/>
      <c r="F27" s="212"/>
      <c r="G27" s="212"/>
      <c r="H27" s="212"/>
      <c r="I27" s="212"/>
      <c r="J27" s="212"/>
      <c r="K27" s="212"/>
      <c r="L27" s="212"/>
      <c r="M27" s="279" t="str">
        <f t="shared" si="0"/>
        <v/>
      </c>
      <c r="N27" s="204"/>
    </row>
    <row r="28" spans="1:14" ht="15">
      <c r="A28" s="212">
        <v>20</v>
      </c>
      <c r="B28" s="213"/>
      <c r="C28" s="278"/>
      <c r="D28" s="212"/>
      <c r="E28" s="212"/>
      <c r="F28" s="212"/>
      <c r="G28" s="212"/>
      <c r="H28" s="212"/>
      <c r="I28" s="212"/>
      <c r="J28" s="212"/>
      <c r="K28" s="212"/>
      <c r="L28" s="212"/>
      <c r="M28" s="279" t="str">
        <f t="shared" si="0"/>
        <v/>
      </c>
      <c r="N28" s="204"/>
    </row>
    <row r="29" spans="1:14" ht="15">
      <c r="A29" s="212">
        <v>21</v>
      </c>
      <c r="B29" s="213"/>
      <c r="C29" s="278"/>
      <c r="D29" s="212"/>
      <c r="E29" s="212"/>
      <c r="F29" s="212"/>
      <c r="G29" s="212"/>
      <c r="H29" s="212"/>
      <c r="I29" s="212"/>
      <c r="J29" s="212"/>
      <c r="K29" s="212"/>
      <c r="L29" s="212"/>
      <c r="M29" s="279" t="str">
        <f t="shared" si="0"/>
        <v/>
      </c>
      <c r="N29" s="204"/>
    </row>
    <row r="30" spans="1:14" ht="15">
      <c r="A30" s="212">
        <v>22</v>
      </c>
      <c r="B30" s="213"/>
      <c r="C30" s="278"/>
      <c r="D30" s="212"/>
      <c r="E30" s="212"/>
      <c r="F30" s="212"/>
      <c r="G30" s="212"/>
      <c r="H30" s="212"/>
      <c r="I30" s="212"/>
      <c r="J30" s="212"/>
      <c r="K30" s="212"/>
      <c r="L30" s="212"/>
      <c r="M30" s="279" t="str">
        <f t="shared" si="0"/>
        <v/>
      </c>
      <c r="N30" s="204"/>
    </row>
    <row r="31" spans="1:14" ht="15">
      <c r="A31" s="212">
        <v>23</v>
      </c>
      <c r="B31" s="213"/>
      <c r="C31" s="278"/>
      <c r="D31" s="212"/>
      <c r="E31" s="212"/>
      <c r="F31" s="212"/>
      <c r="G31" s="212"/>
      <c r="H31" s="212"/>
      <c r="I31" s="212"/>
      <c r="J31" s="212"/>
      <c r="K31" s="212"/>
      <c r="L31" s="212"/>
      <c r="M31" s="279" t="str">
        <f t="shared" si="0"/>
        <v/>
      </c>
      <c r="N31" s="204"/>
    </row>
    <row r="32" spans="1:14" ht="15">
      <c r="A32" s="212">
        <v>24</v>
      </c>
      <c r="B32" s="213"/>
      <c r="C32" s="278"/>
      <c r="D32" s="212"/>
      <c r="E32" s="212"/>
      <c r="F32" s="212"/>
      <c r="G32" s="212"/>
      <c r="H32" s="212"/>
      <c r="I32" s="212"/>
      <c r="J32" s="212"/>
      <c r="K32" s="212"/>
      <c r="L32" s="212"/>
      <c r="M32" s="279" t="str">
        <f t="shared" si="0"/>
        <v/>
      </c>
      <c r="N32" s="204"/>
    </row>
    <row r="33" spans="1:14" ht="15">
      <c r="A33" s="280" t="s">
        <v>278</v>
      </c>
      <c r="B33" s="213"/>
      <c r="C33" s="278"/>
      <c r="D33" s="212"/>
      <c r="E33" s="212"/>
      <c r="F33" s="212"/>
      <c r="G33" s="212"/>
      <c r="H33" s="212"/>
      <c r="I33" s="212"/>
      <c r="J33" s="212"/>
      <c r="K33" s="212"/>
      <c r="L33" s="212"/>
      <c r="M33" s="279" t="str">
        <f t="shared" si="0"/>
        <v/>
      </c>
      <c r="N33" s="204"/>
    </row>
    <row r="34" spans="1:14" s="219" customFormat="1"/>
    <row r="37" spans="1:14" s="21" customFormat="1" ht="15">
      <c r="B37" s="214" t="s">
        <v>107</v>
      </c>
    </row>
    <row r="38" spans="1:14" s="21" customFormat="1" ht="15">
      <c r="B38" s="214"/>
    </row>
    <row r="39" spans="1:14" s="21" customFormat="1" ht="15">
      <c r="C39" s="216"/>
      <c r="D39" s="215"/>
      <c r="E39" s="215"/>
      <c r="H39" s="216"/>
      <c r="I39" s="216"/>
      <c r="J39" s="215"/>
      <c r="K39" s="215"/>
      <c r="L39" s="215"/>
    </row>
    <row r="40" spans="1:14" s="21" customFormat="1" ht="15">
      <c r="C40" s="217" t="s">
        <v>268</v>
      </c>
      <c r="D40" s="215"/>
      <c r="E40" s="215"/>
      <c r="H40" s="214" t="s">
        <v>319</v>
      </c>
      <c r="M40" s="215"/>
    </row>
    <row r="41" spans="1:14" s="21" customFormat="1" ht="15">
      <c r="C41" s="217" t="s">
        <v>139</v>
      </c>
      <c r="D41" s="215"/>
      <c r="E41" s="215"/>
      <c r="H41" s="218" t="s">
        <v>269</v>
      </c>
      <c r="M41" s="215"/>
    </row>
    <row r="42" spans="1:14" ht="15">
      <c r="C42" s="217"/>
      <c r="F42" s="218"/>
      <c r="J42" s="220"/>
      <c r="K42" s="220"/>
      <c r="L42" s="220"/>
      <c r="M42" s="220"/>
    </row>
    <row r="43" spans="1:14" ht="15">
      <c r="C43" s="217"/>
    </row>
  </sheetData>
  <sheetProtection insertColumns="0" insertRows="0" deleteRows="0"/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 M2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1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L46"/>
  <sheetViews>
    <sheetView showGridLines="0" view="pageBreakPreview" zoomScale="80" zoomScaleSheetLayoutView="80" workbookViewId="0">
      <selection activeCell="C2" sqref="C2:D2"/>
    </sheetView>
  </sheetViews>
  <sheetFormatPr defaultRowHeight="15"/>
  <cols>
    <col min="1" max="1" width="14.28515625" style="21" bestFit="1" customWidth="1"/>
    <col min="2" max="2" width="80" style="264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>
      <c r="A1" s="76" t="s">
        <v>272</v>
      </c>
      <c r="B1" s="260"/>
      <c r="C1" s="515" t="s">
        <v>109</v>
      </c>
      <c r="D1" s="515"/>
      <c r="E1" s="115"/>
    </row>
    <row r="2" spans="1:12" s="6" customFormat="1">
      <c r="A2" s="78" t="s">
        <v>140</v>
      </c>
      <c r="B2" s="260"/>
      <c r="C2" s="516" t="s">
        <v>837</v>
      </c>
      <c r="D2" s="517"/>
      <c r="E2" s="115"/>
    </row>
    <row r="3" spans="1:12" s="6" customFormat="1">
      <c r="A3" s="78"/>
      <c r="B3" s="260"/>
      <c r="C3" s="77"/>
      <c r="D3" s="77"/>
      <c r="E3" s="115"/>
    </row>
    <row r="4" spans="1:12" s="2" customFormat="1">
      <c r="A4" s="79" t="str">
        <f>'ფორმა N2'!A4</f>
        <v>ანგარიშვალდებული პირის დასახელება:</v>
      </c>
      <c r="B4" s="261"/>
      <c r="C4" s="78"/>
      <c r="D4" s="78"/>
      <c r="E4" s="110"/>
      <c r="L4" s="6"/>
    </row>
    <row r="5" spans="1:12" s="2" customFormat="1">
      <c r="A5" s="121" t="str">
        <f>'ფორმა N1'!D4</f>
        <v>საქართველოს კონსერვატიული პარტია</v>
      </c>
      <c r="B5" s="262"/>
      <c r="C5" s="59"/>
      <c r="D5" s="59"/>
      <c r="E5" s="110"/>
    </row>
    <row r="6" spans="1:12" s="2" customFormat="1">
      <c r="A6" s="79"/>
      <c r="B6" s="261"/>
      <c r="C6" s="78"/>
      <c r="D6" s="78"/>
      <c r="E6" s="110"/>
    </row>
    <row r="7" spans="1:12" s="6" customFormat="1" ht="18">
      <c r="A7" s="102"/>
      <c r="B7" s="114"/>
      <c r="C7" s="80"/>
      <c r="D7" s="80"/>
      <c r="E7" s="115"/>
    </row>
    <row r="8" spans="1:12" s="6" customFormat="1" ht="30">
      <c r="A8" s="108" t="s">
        <v>64</v>
      </c>
      <c r="B8" s="81" t="s">
        <v>249</v>
      </c>
      <c r="C8" s="81" t="s">
        <v>66</v>
      </c>
      <c r="D8" s="81" t="s">
        <v>67</v>
      </c>
      <c r="E8" s="115"/>
      <c r="F8" s="20"/>
    </row>
    <row r="9" spans="1:12" s="7" customFormat="1">
      <c r="A9" s="247">
        <v>1</v>
      </c>
      <c r="B9" s="247" t="s">
        <v>65</v>
      </c>
      <c r="C9" s="87">
        <f>SUM(C10,C26)</f>
        <v>0</v>
      </c>
      <c r="D9" s="87">
        <f>SUM(D10,D26)</f>
        <v>0</v>
      </c>
      <c r="E9" s="115"/>
    </row>
    <row r="10" spans="1:12" s="7" customFormat="1">
      <c r="A10" s="89">
        <v>1.1000000000000001</v>
      </c>
      <c r="B10" s="89" t="s">
        <v>80</v>
      </c>
      <c r="C10" s="87">
        <f>SUM(C11,C12,C16,C19,C25,C26)</f>
        <v>0</v>
      </c>
      <c r="D10" s="87">
        <f>SUM(D11,D12,D16,D19,D24,D25)</f>
        <v>0</v>
      </c>
      <c r="E10" s="115"/>
    </row>
    <row r="11" spans="1:12" s="9" customFormat="1" ht="18">
      <c r="A11" s="90" t="s">
        <v>30</v>
      </c>
      <c r="B11" s="90" t="s">
        <v>79</v>
      </c>
      <c r="C11" s="8"/>
      <c r="D11" s="8"/>
      <c r="E11" s="115"/>
    </row>
    <row r="12" spans="1:12" s="10" customFormat="1">
      <c r="A12" s="90" t="s">
        <v>31</v>
      </c>
      <c r="B12" s="90" t="s">
        <v>308</v>
      </c>
      <c r="C12" s="109">
        <f>SUM(C14:C15)</f>
        <v>0</v>
      </c>
      <c r="D12" s="109">
        <f>SUM(D14:D15)</f>
        <v>0</v>
      </c>
      <c r="E12" s="115"/>
    </row>
    <row r="13" spans="1:12" s="3" customFormat="1">
      <c r="A13" s="99" t="s">
        <v>81</v>
      </c>
      <c r="B13" s="99" t="s">
        <v>311</v>
      </c>
      <c r="C13" s="8"/>
      <c r="D13" s="8"/>
      <c r="E13" s="115"/>
    </row>
    <row r="14" spans="1:12" s="3" customFormat="1">
      <c r="A14" s="99" t="s">
        <v>506</v>
      </c>
      <c r="B14" s="99" t="s">
        <v>505</v>
      </c>
      <c r="C14" s="8"/>
      <c r="D14" s="8"/>
      <c r="E14" s="115"/>
    </row>
    <row r="15" spans="1:12" s="3" customFormat="1">
      <c r="A15" s="99" t="s">
        <v>507</v>
      </c>
      <c r="B15" s="99" t="s">
        <v>97</v>
      </c>
      <c r="C15" s="8"/>
      <c r="D15" s="8"/>
      <c r="E15" s="115"/>
    </row>
    <row r="16" spans="1:12" s="3" customFormat="1">
      <c r="A16" s="90" t="s">
        <v>82</v>
      </c>
      <c r="B16" s="90" t="s">
        <v>83</v>
      </c>
      <c r="C16" s="109">
        <f>SUM(C17:C18)</f>
        <v>0</v>
      </c>
      <c r="D16" s="109">
        <f>SUM(D17:D18)</f>
        <v>0</v>
      </c>
      <c r="E16" s="115"/>
    </row>
    <row r="17" spans="1:5" s="3" customFormat="1">
      <c r="A17" s="99" t="s">
        <v>84</v>
      </c>
      <c r="B17" s="99" t="s">
        <v>86</v>
      </c>
      <c r="C17" s="8"/>
      <c r="D17" s="8"/>
      <c r="E17" s="115"/>
    </row>
    <row r="18" spans="1:5" s="3" customFormat="1" ht="30">
      <c r="A18" s="99" t="s">
        <v>85</v>
      </c>
      <c r="B18" s="99" t="s">
        <v>110</v>
      </c>
      <c r="C18" s="8"/>
      <c r="D18" s="8"/>
      <c r="E18" s="115"/>
    </row>
    <row r="19" spans="1:5" s="3" customFormat="1">
      <c r="A19" s="90" t="s">
        <v>87</v>
      </c>
      <c r="B19" s="90" t="s">
        <v>417</v>
      </c>
      <c r="C19" s="109">
        <f>SUM(C20:C23)</f>
        <v>0</v>
      </c>
      <c r="D19" s="109">
        <f>SUM(D20:D23)</f>
        <v>0</v>
      </c>
      <c r="E19" s="115"/>
    </row>
    <row r="20" spans="1:5" s="3" customFormat="1">
      <c r="A20" s="99" t="s">
        <v>88</v>
      </c>
      <c r="B20" s="99" t="s">
        <v>89</v>
      </c>
      <c r="C20" s="8"/>
      <c r="D20" s="8"/>
      <c r="E20" s="115"/>
    </row>
    <row r="21" spans="1:5" s="3" customFormat="1" ht="30">
      <c r="A21" s="99" t="s">
        <v>92</v>
      </c>
      <c r="B21" s="99" t="s">
        <v>90</v>
      </c>
      <c r="C21" s="8"/>
      <c r="D21" s="8"/>
      <c r="E21" s="115"/>
    </row>
    <row r="22" spans="1:5" s="3" customFormat="1">
      <c r="A22" s="99" t="s">
        <v>93</v>
      </c>
      <c r="B22" s="99" t="s">
        <v>91</v>
      </c>
      <c r="C22" s="8"/>
      <c r="D22" s="8"/>
      <c r="E22" s="115"/>
    </row>
    <row r="23" spans="1:5" s="3" customFormat="1">
      <c r="A23" s="99" t="s">
        <v>94</v>
      </c>
      <c r="B23" s="99" t="s">
        <v>445</v>
      </c>
      <c r="C23" s="8"/>
      <c r="D23" s="8"/>
      <c r="E23" s="115"/>
    </row>
    <row r="24" spans="1:5" s="3" customFormat="1">
      <c r="A24" s="90" t="s">
        <v>95</v>
      </c>
      <c r="B24" s="90" t="s">
        <v>446</v>
      </c>
      <c r="C24" s="284"/>
      <c r="D24" s="8"/>
      <c r="E24" s="115"/>
    </row>
    <row r="25" spans="1:5" s="3" customFormat="1">
      <c r="A25" s="90" t="s">
        <v>251</v>
      </c>
      <c r="B25" s="90" t="s">
        <v>452</v>
      </c>
      <c r="C25" s="8"/>
      <c r="D25" s="8"/>
      <c r="E25" s="115"/>
    </row>
    <row r="26" spans="1:5">
      <c r="A26" s="89">
        <v>1.2</v>
      </c>
      <c r="B26" s="89" t="s">
        <v>96</v>
      </c>
      <c r="C26" s="87">
        <f>SUM(C27,C35)</f>
        <v>0</v>
      </c>
      <c r="D26" s="87">
        <f>SUM(D27,D35)</f>
        <v>0</v>
      </c>
      <c r="E26" s="115"/>
    </row>
    <row r="27" spans="1:5">
      <c r="A27" s="90" t="s">
        <v>32</v>
      </c>
      <c r="B27" s="90" t="s">
        <v>311</v>
      </c>
      <c r="C27" s="109">
        <f>SUM(C28:C30)</f>
        <v>0</v>
      </c>
      <c r="D27" s="109">
        <f>SUM(D28:D30)</f>
        <v>0</v>
      </c>
      <c r="E27" s="115"/>
    </row>
    <row r="28" spans="1:5">
      <c r="A28" s="255" t="s">
        <v>98</v>
      </c>
      <c r="B28" s="255" t="s">
        <v>309</v>
      </c>
      <c r="C28" s="8"/>
      <c r="D28" s="8"/>
      <c r="E28" s="115"/>
    </row>
    <row r="29" spans="1:5">
      <c r="A29" s="255" t="s">
        <v>99</v>
      </c>
      <c r="B29" s="255" t="s">
        <v>312</v>
      </c>
      <c r="C29" s="8"/>
      <c r="D29" s="8"/>
      <c r="E29" s="115"/>
    </row>
    <row r="30" spans="1:5">
      <c r="A30" s="255" t="s">
        <v>454</v>
      </c>
      <c r="B30" s="255" t="s">
        <v>310</v>
      </c>
      <c r="C30" s="8"/>
      <c r="D30" s="8"/>
      <c r="E30" s="115"/>
    </row>
    <row r="31" spans="1:5">
      <c r="A31" s="90" t="s">
        <v>33</v>
      </c>
      <c r="B31" s="90" t="s">
        <v>505</v>
      </c>
      <c r="C31" s="109">
        <f>SUM(C32:C34)</f>
        <v>0</v>
      </c>
      <c r="D31" s="109">
        <f>SUM(D32:D34)</f>
        <v>0</v>
      </c>
      <c r="E31" s="115"/>
    </row>
    <row r="32" spans="1:5">
      <c r="A32" s="255" t="s">
        <v>12</v>
      </c>
      <c r="B32" s="255" t="s">
        <v>508</v>
      </c>
      <c r="C32" s="8"/>
      <c r="D32" s="8"/>
      <c r="E32" s="115"/>
    </row>
    <row r="33" spans="1:9">
      <c r="A33" s="255" t="s">
        <v>13</v>
      </c>
      <c r="B33" s="255" t="s">
        <v>509</v>
      </c>
      <c r="C33" s="8"/>
      <c r="D33" s="8"/>
      <c r="E33" s="115"/>
    </row>
    <row r="34" spans="1:9">
      <c r="A34" s="255" t="s">
        <v>281</v>
      </c>
      <c r="B34" s="255" t="s">
        <v>510</v>
      </c>
      <c r="C34" s="8"/>
      <c r="D34" s="8"/>
      <c r="E34" s="115"/>
    </row>
    <row r="35" spans="1:9" s="23" customFormat="1">
      <c r="A35" s="90" t="s">
        <v>34</v>
      </c>
      <c r="B35" s="269" t="s">
        <v>451</v>
      </c>
      <c r="C35" s="8"/>
      <c r="D35" s="8"/>
    </row>
    <row r="36" spans="1:9" s="2" customFormat="1">
      <c r="A36" s="1"/>
      <c r="B36" s="263"/>
      <c r="E36" s="5"/>
    </row>
    <row r="37" spans="1:9" s="2" customFormat="1">
      <c r="B37" s="263"/>
      <c r="E37" s="5"/>
    </row>
    <row r="38" spans="1:9">
      <c r="A38" s="1"/>
    </row>
    <row r="39" spans="1:9">
      <c r="A39" s="2"/>
    </row>
    <row r="40" spans="1:9" s="2" customFormat="1">
      <c r="A40" s="71" t="s">
        <v>107</v>
      </c>
      <c r="B40" s="263"/>
      <c r="E40" s="5"/>
    </row>
    <row r="41" spans="1:9" s="2" customFormat="1">
      <c r="B41" s="263"/>
      <c r="E41"/>
      <c r="F41"/>
      <c r="G41"/>
      <c r="H41"/>
      <c r="I41"/>
    </row>
    <row r="42" spans="1:9" s="2" customFormat="1">
      <c r="B42" s="263"/>
      <c r="D42" s="12"/>
      <c r="E42"/>
      <c r="F42"/>
      <c r="G42"/>
      <c r="H42"/>
      <c r="I42"/>
    </row>
    <row r="43" spans="1:9" s="2" customFormat="1">
      <c r="A43"/>
      <c r="B43" s="265" t="s">
        <v>449</v>
      </c>
      <c r="D43" s="12"/>
      <c r="E43"/>
      <c r="F43"/>
      <c r="G43"/>
      <c r="H43"/>
      <c r="I43"/>
    </row>
    <row r="44" spans="1:9" s="2" customFormat="1">
      <c r="A44"/>
      <c r="B44" s="263" t="s">
        <v>270</v>
      </c>
      <c r="D44" s="12"/>
      <c r="E44"/>
      <c r="F44"/>
      <c r="G44"/>
      <c r="H44"/>
      <c r="I44"/>
    </row>
    <row r="45" spans="1:9" customFormat="1" ht="12.75">
      <c r="B45" s="266" t="s">
        <v>139</v>
      </c>
    </row>
    <row r="46" spans="1:9" customFormat="1" ht="12.75">
      <c r="B46" s="267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3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30.xml><?xml version="1.0" encoding="utf-8"?>
<worksheet xmlns="http://schemas.openxmlformats.org/spreadsheetml/2006/main" xmlns:r="http://schemas.openxmlformats.org/officeDocument/2006/relationships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219</v>
      </c>
      <c r="C1" t="s">
        <v>199</v>
      </c>
      <c r="E1" t="s">
        <v>226</v>
      </c>
      <c r="G1" t="s">
        <v>236</v>
      </c>
    </row>
    <row r="2" spans="1:7" ht="15">
      <c r="A2" s="62">
        <v>40907</v>
      </c>
      <c r="C2" t="s">
        <v>200</v>
      </c>
      <c r="E2" t="s">
        <v>231</v>
      </c>
      <c r="G2" s="64" t="s">
        <v>237</v>
      </c>
    </row>
    <row r="3" spans="1:7" ht="15">
      <c r="A3" s="62">
        <v>40908</v>
      </c>
      <c r="C3" t="s">
        <v>201</v>
      </c>
      <c r="E3" t="s">
        <v>232</v>
      </c>
      <c r="G3" s="64" t="s">
        <v>238</v>
      </c>
    </row>
    <row r="4" spans="1:7" ht="15">
      <c r="A4" s="62">
        <v>40909</v>
      </c>
      <c r="C4" t="s">
        <v>202</v>
      </c>
      <c r="E4" t="s">
        <v>233</v>
      </c>
      <c r="G4" s="64" t="s">
        <v>239</v>
      </c>
    </row>
    <row r="5" spans="1:7">
      <c r="A5" s="62">
        <v>40910</v>
      </c>
      <c r="C5" t="s">
        <v>203</v>
      </c>
      <c r="E5" t="s">
        <v>234</v>
      </c>
    </row>
    <row r="6" spans="1:7">
      <c r="A6" s="62">
        <v>40911</v>
      </c>
      <c r="C6" t="s">
        <v>204</v>
      </c>
    </row>
    <row r="7" spans="1:7">
      <c r="A7" s="62">
        <v>40912</v>
      </c>
      <c r="C7" t="s">
        <v>205</v>
      </c>
    </row>
    <row r="8" spans="1:7">
      <c r="A8" s="62">
        <v>40913</v>
      </c>
      <c r="C8" t="s">
        <v>206</v>
      </c>
    </row>
    <row r="9" spans="1:7">
      <c r="A9" s="62">
        <v>40914</v>
      </c>
      <c r="C9" t="s">
        <v>207</v>
      </c>
    </row>
    <row r="10" spans="1:7">
      <c r="A10" s="62">
        <v>40915</v>
      </c>
      <c r="C10" t="s">
        <v>208</v>
      </c>
    </row>
    <row r="11" spans="1:7">
      <c r="A11" s="62">
        <v>40916</v>
      </c>
      <c r="C11" t="s">
        <v>209</v>
      </c>
    </row>
    <row r="12" spans="1:7">
      <c r="A12" s="62">
        <v>40917</v>
      </c>
      <c r="C12" t="s">
        <v>210</v>
      </c>
    </row>
    <row r="13" spans="1:7">
      <c r="A13" s="62">
        <v>40918</v>
      </c>
      <c r="C13" t="s">
        <v>211</v>
      </c>
    </row>
    <row r="14" spans="1:7">
      <c r="A14" s="62">
        <v>40919</v>
      </c>
      <c r="C14" t="s">
        <v>212</v>
      </c>
    </row>
    <row r="15" spans="1:7">
      <c r="A15" s="62">
        <v>40920</v>
      </c>
      <c r="C15" t="s">
        <v>213</v>
      </c>
    </row>
    <row r="16" spans="1:7">
      <c r="A16" s="62">
        <v>40921</v>
      </c>
      <c r="C16" t="s">
        <v>214</v>
      </c>
    </row>
    <row r="17" spans="1:3">
      <c r="A17" s="62">
        <v>40922</v>
      </c>
      <c r="C17" t="s">
        <v>215</v>
      </c>
    </row>
    <row r="18" spans="1:3">
      <c r="A18" s="62">
        <v>40923</v>
      </c>
      <c r="C18" t="s">
        <v>216</v>
      </c>
    </row>
    <row r="19" spans="1:3">
      <c r="A19" s="62">
        <v>40924</v>
      </c>
      <c r="C19" t="s">
        <v>217</v>
      </c>
    </row>
    <row r="20" spans="1:3">
      <c r="A20" s="62">
        <v>40925</v>
      </c>
      <c r="C20" t="s">
        <v>218</v>
      </c>
    </row>
    <row r="21" spans="1:3">
      <c r="A21" s="62">
        <v>40926</v>
      </c>
    </row>
    <row r="22" spans="1:3">
      <c r="A22" s="62">
        <v>40927</v>
      </c>
    </row>
    <row r="23" spans="1:3">
      <c r="A23" s="62">
        <v>40928</v>
      </c>
    </row>
    <row r="24" spans="1:3">
      <c r="A24" s="62">
        <v>40929</v>
      </c>
    </row>
    <row r="25" spans="1:3">
      <c r="A25" s="62">
        <v>40930</v>
      </c>
    </row>
    <row r="26" spans="1:3">
      <c r="A26" s="62">
        <v>40931</v>
      </c>
    </row>
    <row r="27" spans="1:3">
      <c r="A27" s="62">
        <v>40932</v>
      </c>
    </row>
    <row r="28" spans="1:3">
      <c r="A28" s="62">
        <v>40933</v>
      </c>
    </row>
    <row r="29" spans="1:3">
      <c r="A29" s="62">
        <v>40934</v>
      </c>
    </row>
    <row r="30" spans="1:3">
      <c r="A30" s="62">
        <v>40935</v>
      </c>
    </row>
    <row r="31" spans="1:3">
      <c r="A31" s="62">
        <v>40936</v>
      </c>
    </row>
    <row r="32" spans="1:3">
      <c r="A32" s="62">
        <v>40937</v>
      </c>
    </row>
    <row r="33" spans="1:1">
      <c r="A33" s="62">
        <v>40938</v>
      </c>
    </row>
    <row r="34" spans="1:1">
      <c r="A34" s="62">
        <v>40939</v>
      </c>
    </row>
    <row r="35" spans="1:1">
      <c r="A35" s="62">
        <v>40941</v>
      </c>
    </row>
    <row r="36" spans="1:1">
      <c r="A36" s="62">
        <v>40942</v>
      </c>
    </row>
    <row r="37" spans="1:1">
      <c r="A37" s="62">
        <v>40943</v>
      </c>
    </row>
    <row r="38" spans="1:1">
      <c r="A38" s="62">
        <v>40944</v>
      </c>
    </row>
    <row r="39" spans="1:1">
      <c r="A39" s="62">
        <v>40945</v>
      </c>
    </row>
    <row r="40" spans="1:1">
      <c r="A40" s="62">
        <v>40946</v>
      </c>
    </row>
    <row r="41" spans="1:1">
      <c r="A41" s="62">
        <v>40947</v>
      </c>
    </row>
    <row r="42" spans="1:1">
      <c r="A42" s="62">
        <v>40948</v>
      </c>
    </row>
    <row r="43" spans="1:1">
      <c r="A43" s="62">
        <v>40949</v>
      </c>
    </row>
    <row r="44" spans="1:1">
      <c r="A44" s="62">
        <v>40950</v>
      </c>
    </row>
    <row r="45" spans="1:1">
      <c r="A45" s="62">
        <v>40951</v>
      </c>
    </row>
    <row r="46" spans="1:1">
      <c r="A46" s="62">
        <v>40952</v>
      </c>
    </row>
    <row r="47" spans="1:1">
      <c r="A47" s="62">
        <v>40953</v>
      </c>
    </row>
    <row r="48" spans="1:1">
      <c r="A48" s="62">
        <v>40954</v>
      </c>
    </row>
    <row r="49" spans="1:1">
      <c r="A49" s="62">
        <v>40955</v>
      </c>
    </row>
    <row r="50" spans="1:1">
      <c r="A50" s="62">
        <v>40956</v>
      </c>
    </row>
    <row r="51" spans="1:1">
      <c r="A51" s="62">
        <v>40957</v>
      </c>
    </row>
    <row r="52" spans="1:1">
      <c r="A52" s="62">
        <v>40958</v>
      </c>
    </row>
    <row r="53" spans="1:1">
      <c r="A53" s="62">
        <v>40959</v>
      </c>
    </row>
    <row r="54" spans="1:1">
      <c r="A54" s="62">
        <v>40960</v>
      </c>
    </row>
    <row r="55" spans="1:1">
      <c r="A55" s="62">
        <v>40961</v>
      </c>
    </row>
    <row r="56" spans="1:1">
      <c r="A56" s="62">
        <v>40962</v>
      </c>
    </row>
    <row r="57" spans="1:1">
      <c r="A57" s="62">
        <v>40963</v>
      </c>
    </row>
    <row r="58" spans="1:1">
      <c r="A58" s="62">
        <v>40964</v>
      </c>
    </row>
    <row r="59" spans="1:1">
      <c r="A59" s="62">
        <v>40965</v>
      </c>
    </row>
    <row r="60" spans="1:1">
      <c r="A60" s="62">
        <v>40966</v>
      </c>
    </row>
    <row r="61" spans="1:1">
      <c r="A61" s="62">
        <v>40967</v>
      </c>
    </row>
    <row r="62" spans="1:1">
      <c r="A62" s="62">
        <v>40968</v>
      </c>
    </row>
    <row r="63" spans="1:1">
      <c r="A63" s="62">
        <v>40969</v>
      </c>
    </row>
    <row r="64" spans="1:1">
      <c r="A64" s="62">
        <v>40970</v>
      </c>
    </row>
    <row r="65" spans="1:1">
      <c r="A65" s="62">
        <v>40971</v>
      </c>
    </row>
    <row r="66" spans="1:1">
      <c r="A66" s="62">
        <v>40972</v>
      </c>
    </row>
    <row r="67" spans="1:1">
      <c r="A67" s="62">
        <v>40973</v>
      </c>
    </row>
    <row r="68" spans="1:1">
      <c r="A68" s="62">
        <v>40974</v>
      </c>
    </row>
    <row r="69" spans="1:1">
      <c r="A69" s="62">
        <v>40975</v>
      </c>
    </row>
    <row r="70" spans="1:1">
      <c r="A70" s="62">
        <v>40976</v>
      </c>
    </row>
    <row r="71" spans="1:1">
      <c r="A71" s="62">
        <v>40977</v>
      </c>
    </row>
    <row r="72" spans="1:1">
      <c r="A72" s="62">
        <v>40978</v>
      </c>
    </row>
    <row r="73" spans="1:1">
      <c r="A73" s="62">
        <v>40979</v>
      </c>
    </row>
    <row r="74" spans="1:1">
      <c r="A74" s="62">
        <v>40980</v>
      </c>
    </row>
    <row r="75" spans="1:1">
      <c r="A75" s="62">
        <v>40981</v>
      </c>
    </row>
    <row r="76" spans="1:1">
      <c r="A76" s="62">
        <v>40982</v>
      </c>
    </row>
    <row r="77" spans="1:1">
      <c r="A77" s="62">
        <v>40983</v>
      </c>
    </row>
    <row r="78" spans="1:1">
      <c r="A78" s="62">
        <v>40984</v>
      </c>
    </row>
    <row r="79" spans="1:1">
      <c r="A79" s="62">
        <v>40985</v>
      </c>
    </row>
    <row r="80" spans="1:1">
      <c r="A80" s="62">
        <v>40986</v>
      </c>
    </row>
    <row r="81" spans="1:1">
      <c r="A81" s="62">
        <v>40987</v>
      </c>
    </row>
    <row r="82" spans="1:1">
      <c r="A82" s="62">
        <v>40988</v>
      </c>
    </row>
    <row r="83" spans="1:1">
      <c r="A83" s="62">
        <v>40989</v>
      </c>
    </row>
    <row r="84" spans="1:1">
      <c r="A84" s="62">
        <v>40990</v>
      </c>
    </row>
    <row r="85" spans="1:1">
      <c r="A85" s="62">
        <v>40991</v>
      </c>
    </row>
    <row r="86" spans="1:1">
      <c r="A86" s="62">
        <v>40992</v>
      </c>
    </row>
    <row r="87" spans="1:1">
      <c r="A87" s="62">
        <v>40993</v>
      </c>
    </row>
    <row r="88" spans="1:1">
      <c r="A88" s="62">
        <v>40994</v>
      </c>
    </row>
    <row r="89" spans="1:1">
      <c r="A89" s="62">
        <v>40995</v>
      </c>
    </row>
    <row r="90" spans="1:1">
      <c r="A90" s="62">
        <v>40996</v>
      </c>
    </row>
    <row r="91" spans="1:1">
      <c r="A91" s="62">
        <v>40997</v>
      </c>
    </row>
    <row r="92" spans="1:1">
      <c r="A92" s="62">
        <v>40998</v>
      </c>
    </row>
    <row r="93" spans="1:1">
      <c r="A93" s="62">
        <v>40999</v>
      </c>
    </row>
    <row r="94" spans="1:1">
      <c r="A94" s="62">
        <v>41000</v>
      </c>
    </row>
    <row r="95" spans="1:1">
      <c r="A95" s="62">
        <v>41001</v>
      </c>
    </row>
    <row r="96" spans="1:1">
      <c r="A96" s="62">
        <v>41002</v>
      </c>
    </row>
    <row r="97" spans="1:1">
      <c r="A97" s="62">
        <v>41003</v>
      </c>
    </row>
    <row r="98" spans="1:1">
      <c r="A98" s="62">
        <v>41004</v>
      </c>
    </row>
    <row r="99" spans="1:1">
      <c r="A99" s="62">
        <v>41005</v>
      </c>
    </row>
    <row r="100" spans="1:1">
      <c r="A100" s="62">
        <v>41006</v>
      </c>
    </row>
    <row r="101" spans="1:1">
      <c r="A101" s="62">
        <v>41007</v>
      </c>
    </row>
    <row r="102" spans="1:1">
      <c r="A102" s="62">
        <v>41008</v>
      </c>
    </row>
    <row r="103" spans="1:1">
      <c r="A103" s="62">
        <v>41009</v>
      </c>
    </row>
    <row r="104" spans="1:1">
      <c r="A104" s="62">
        <v>41010</v>
      </c>
    </row>
    <row r="105" spans="1:1">
      <c r="A105" s="62">
        <v>41011</v>
      </c>
    </row>
    <row r="106" spans="1:1">
      <c r="A106" s="62">
        <v>41012</v>
      </c>
    </row>
    <row r="107" spans="1:1">
      <c r="A107" s="62">
        <v>41013</v>
      </c>
    </row>
    <row r="108" spans="1:1">
      <c r="A108" s="62">
        <v>41014</v>
      </c>
    </row>
    <row r="109" spans="1:1">
      <c r="A109" s="62">
        <v>41015</v>
      </c>
    </row>
    <row r="110" spans="1:1">
      <c r="A110" s="62">
        <v>41016</v>
      </c>
    </row>
    <row r="111" spans="1:1">
      <c r="A111" s="62">
        <v>41017</v>
      </c>
    </row>
    <row r="112" spans="1:1">
      <c r="A112" s="62">
        <v>41018</v>
      </c>
    </row>
    <row r="113" spans="1:1">
      <c r="A113" s="62">
        <v>41019</v>
      </c>
    </row>
    <row r="114" spans="1:1">
      <c r="A114" s="62">
        <v>41020</v>
      </c>
    </row>
    <row r="115" spans="1:1">
      <c r="A115" s="62">
        <v>41021</v>
      </c>
    </row>
    <row r="116" spans="1:1">
      <c r="A116" s="62">
        <v>41022</v>
      </c>
    </row>
    <row r="117" spans="1:1">
      <c r="A117" s="62">
        <v>41023</v>
      </c>
    </row>
    <row r="118" spans="1:1">
      <c r="A118" s="62">
        <v>41024</v>
      </c>
    </row>
    <row r="119" spans="1:1">
      <c r="A119" s="62">
        <v>41025</v>
      </c>
    </row>
    <row r="120" spans="1:1">
      <c r="A120" s="62">
        <v>41026</v>
      </c>
    </row>
    <row r="121" spans="1:1">
      <c r="A121" s="62">
        <v>41027</v>
      </c>
    </row>
    <row r="122" spans="1:1">
      <c r="A122" s="62">
        <v>41028</v>
      </c>
    </row>
    <row r="123" spans="1:1">
      <c r="A123" s="62">
        <v>41029</v>
      </c>
    </row>
    <row r="124" spans="1:1">
      <c r="A124" s="62">
        <v>41030</v>
      </c>
    </row>
    <row r="125" spans="1:1">
      <c r="A125" s="62">
        <v>41031</v>
      </c>
    </row>
    <row r="126" spans="1:1">
      <c r="A126" s="62">
        <v>41032</v>
      </c>
    </row>
    <row r="127" spans="1:1">
      <c r="A127" s="62">
        <v>41033</v>
      </c>
    </row>
    <row r="128" spans="1:1">
      <c r="A128" s="62">
        <v>41034</v>
      </c>
    </row>
    <row r="129" spans="1:1">
      <c r="A129" s="62">
        <v>41035</v>
      </c>
    </row>
    <row r="130" spans="1:1">
      <c r="A130" s="62">
        <v>41036</v>
      </c>
    </row>
    <row r="131" spans="1:1">
      <c r="A131" s="62">
        <v>41037</v>
      </c>
    </row>
    <row r="132" spans="1:1">
      <c r="A132" s="62">
        <v>41038</v>
      </c>
    </row>
    <row r="133" spans="1:1">
      <c r="A133" s="62">
        <v>41039</v>
      </c>
    </row>
    <row r="134" spans="1:1">
      <c r="A134" s="62">
        <v>41040</v>
      </c>
    </row>
    <row r="135" spans="1:1">
      <c r="A135" s="62">
        <v>41041</v>
      </c>
    </row>
    <row r="136" spans="1:1">
      <c r="A136" s="62">
        <v>41042</v>
      </c>
    </row>
    <row r="137" spans="1:1">
      <c r="A137" s="62">
        <v>41043</v>
      </c>
    </row>
    <row r="138" spans="1:1">
      <c r="A138" s="62">
        <v>41044</v>
      </c>
    </row>
    <row r="139" spans="1:1">
      <c r="A139" s="62">
        <v>41045</v>
      </c>
    </row>
    <row r="140" spans="1:1">
      <c r="A140" s="62">
        <v>41046</v>
      </c>
    </row>
    <row r="141" spans="1:1">
      <c r="A141" s="62">
        <v>41047</v>
      </c>
    </row>
    <row r="142" spans="1:1">
      <c r="A142" s="62">
        <v>41048</v>
      </c>
    </row>
    <row r="143" spans="1:1">
      <c r="A143" s="62">
        <v>41049</v>
      </c>
    </row>
    <row r="144" spans="1:1">
      <c r="A144" s="62">
        <v>41050</v>
      </c>
    </row>
    <row r="145" spans="1:1">
      <c r="A145" s="62">
        <v>41051</v>
      </c>
    </row>
    <row r="146" spans="1:1">
      <c r="A146" s="62">
        <v>41052</v>
      </c>
    </row>
    <row r="147" spans="1:1">
      <c r="A147" s="62">
        <v>41053</v>
      </c>
    </row>
    <row r="148" spans="1:1">
      <c r="A148" s="62">
        <v>41054</v>
      </c>
    </row>
    <row r="149" spans="1:1">
      <c r="A149" s="62">
        <v>41055</v>
      </c>
    </row>
    <row r="150" spans="1:1">
      <c r="A150" s="62">
        <v>41056</v>
      </c>
    </row>
    <row r="151" spans="1:1">
      <c r="A151" s="62">
        <v>41057</v>
      </c>
    </row>
    <row r="152" spans="1:1">
      <c r="A152" s="62">
        <v>41058</v>
      </c>
    </row>
    <row r="153" spans="1:1">
      <c r="A153" s="62">
        <v>41059</v>
      </c>
    </row>
    <row r="154" spans="1:1">
      <c r="A154" s="62">
        <v>41060</v>
      </c>
    </row>
    <row r="155" spans="1:1">
      <c r="A155" s="62">
        <v>41061</v>
      </c>
    </row>
    <row r="156" spans="1:1">
      <c r="A156" s="62">
        <v>41062</v>
      </c>
    </row>
    <row r="157" spans="1:1">
      <c r="A157" s="62">
        <v>41063</v>
      </c>
    </row>
    <row r="158" spans="1:1">
      <c r="A158" s="62">
        <v>41064</v>
      </c>
    </row>
    <row r="159" spans="1:1">
      <c r="A159" s="62">
        <v>41065</v>
      </c>
    </row>
    <row r="160" spans="1:1">
      <c r="A160" s="62">
        <v>41066</v>
      </c>
    </row>
    <row r="161" spans="1:1">
      <c r="A161" s="62">
        <v>41067</v>
      </c>
    </row>
    <row r="162" spans="1:1">
      <c r="A162" s="62">
        <v>41068</v>
      </c>
    </row>
    <row r="163" spans="1:1">
      <c r="A163" s="62">
        <v>41069</v>
      </c>
    </row>
    <row r="164" spans="1:1">
      <c r="A164" s="62">
        <v>41070</v>
      </c>
    </row>
    <row r="165" spans="1:1">
      <c r="A165" s="62">
        <v>41071</v>
      </c>
    </row>
    <row r="166" spans="1:1">
      <c r="A166" s="62">
        <v>41072</v>
      </c>
    </row>
    <row r="167" spans="1:1">
      <c r="A167" s="62">
        <v>41073</v>
      </c>
    </row>
    <row r="168" spans="1:1">
      <c r="A168" s="62">
        <v>41074</v>
      </c>
    </row>
    <row r="169" spans="1:1">
      <c r="A169" s="62">
        <v>41075</v>
      </c>
    </row>
    <row r="170" spans="1:1">
      <c r="A170" s="62">
        <v>41076</v>
      </c>
    </row>
    <row r="171" spans="1:1">
      <c r="A171" s="62">
        <v>41077</v>
      </c>
    </row>
    <row r="172" spans="1:1">
      <c r="A172" s="62">
        <v>41078</v>
      </c>
    </row>
    <row r="173" spans="1:1">
      <c r="A173" s="62">
        <v>41079</v>
      </c>
    </row>
    <row r="174" spans="1:1">
      <c r="A174" s="62">
        <v>41080</v>
      </c>
    </row>
    <row r="175" spans="1:1">
      <c r="A175" s="62">
        <v>41081</v>
      </c>
    </row>
    <row r="176" spans="1:1">
      <c r="A176" s="62">
        <v>41082</v>
      </c>
    </row>
    <row r="177" spans="1:1">
      <c r="A177" s="62">
        <v>41083</v>
      </c>
    </row>
    <row r="178" spans="1:1">
      <c r="A178" s="62">
        <v>41084</v>
      </c>
    </row>
    <row r="179" spans="1:1">
      <c r="A179" s="62">
        <v>41085</v>
      </c>
    </row>
    <row r="180" spans="1:1">
      <c r="A180" s="62">
        <v>41086</v>
      </c>
    </row>
    <row r="181" spans="1:1">
      <c r="A181" s="62">
        <v>41087</v>
      </c>
    </row>
    <row r="182" spans="1:1">
      <c r="A182" s="62">
        <v>41088</v>
      </c>
    </row>
    <row r="183" spans="1:1">
      <c r="A183" s="62">
        <v>41089</v>
      </c>
    </row>
    <row r="184" spans="1:1">
      <c r="A184" s="62">
        <v>41090</v>
      </c>
    </row>
    <row r="185" spans="1:1">
      <c r="A185" s="62">
        <v>41091</v>
      </c>
    </row>
    <row r="186" spans="1:1">
      <c r="A186" s="62">
        <v>41092</v>
      </c>
    </row>
    <row r="187" spans="1:1">
      <c r="A187" s="62">
        <v>41093</v>
      </c>
    </row>
    <row r="188" spans="1:1">
      <c r="A188" s="62">
        <v>41094</v>
      </c>
    </row>
    <row r="189" spans="1:1">
      <c r="A189" s="62">
        <v>41095</v>
      </c>
    </row>
    <row r="190" spans="1:1">
      <c r="A190" s="62">
        <v>41096</v>
      </c>
    </row>
    <row r="191" spans="1:1">
      <c r="A191" s="62">
        <v>41097</v>
      </c>
    </row>
    <row r="192" spans="1:1">
      <c r="A192" s="62">
        <v>41098</v>
      </c>
    </row>
    <row r="193" spans="1:1">
      <c r="A193" s="62">
        <v>41099</v>
      </c>
    </row>
    <row r="194" spans="1:1">
      <c r="A194" s="62">
        <v>41100</v>
      </c>
    </row>
    <row r="195" spans="1:1">
      <c r="A195" s="62">
        <v>41101</v>
      </c>
    </row>
    <row r="196" spans="1:1">
      <c r="A196" s="62">
        <v>41102</v>
      </c>
    </row>
    <row r="197" spans="1:1">
      <c r="A197" s="62">
        <v>41103</v>
      </c>
    </row>
    <row r="198" spans="1:1">
      <c r="A198" s="62">
        <v>41104</v>
      </c>
    </row>
    <row r="199" spans="1:1">
      <c r="A199" s="62">
        <v>41105</v>
      </c>
    </row>
    <row r="200" spans="1:1">
      <c r="A200" s="62">
        <v>41106</v>
      </c>
    </row>
    <row r="201" spans="1:1">
      <c r="A201" s="62">
        <v>41107</v>
      </c>
    </row>
    <row r="202" spans="1:1">
      <c r="A202" s="62">
        <v>41108</v>
      </c>
    </row>
    <row r="203" spans="1:1">
      <c r="A203" s="62">
        <v>41109</v>
      </c>
    </row>
    <row r="204" spans="1:1">
      <c r="A204" s="62">
        <v>41110</v>
      </c>
    </row>
    <row r="205" spans="1:1">
      <c r="A205" s="62">
        <v>41111</v>
      </c>
    </row>
    <row r="206" spans="1:1">
      <c r="A206" s="62">
        <v>41112</v>
      </c>
    </row>
    <row r="207" spans="1:1">
      <c r="A207" s="62">
        <v>41113</v>
      </c>
    </row>
    <row r="208" spans="1:1">
      <c r="A208" s="62">
        <v>41114</v>
      </c>
    </row>
    <row r="209" spans="1:1">
      <c r="A209" s="62">
        <v>41115</v>
      </c>
    </row>
    <row r="210" spans="1:1">
      <c r="A210" s="62">
        <v>41116</v>
      </c>
    </row>
    <row r="211" spans="1:1">
      <c r="A211" s="62">
        <v>41117</v>
      </c>
    </row>
    <row r="212" spans="1:1">
      <c r="A212" s="62">
        <v>41118</v>
      </c>
    </row>
    <row r="213" spans="1:1">
      <c r="A213" s="62">
        <v>41119</v>
      </c>
    </row>
    <row r="214" spans="1:1">
      <c r="A214" s="62">
        <v>41120</v>
      </c>
    </row>
    <row r="215" spans="1:1">
      <c r="A215" s="62">
        <v>41121</v>
      </c>
    </row>
    <row r="216" spans="1:1">
      <c r="A216" s="62">
        <v>41122</v>
      </c>
    </row>
    <row r="217" spans="1:1">
      <c r="A217" s="62">
        <v>41123</v>
      </c>
    </row>
    <row r="218" spans="1:1">
      <c r="A218" s="62">
        <v>41124</v>
      </c>
    </row>
    <row r="219" spans="1:1">
      <c r="A219" s="62">
        <v>41125</v>
      </c>
    </row>
    <row r="220" spans="1:1">
      <c r="A220" s="62">
        <v>41126</v>
      </c>
    </row>
    <row r="221" spans="1:1">
      <c r="A221" s="62">
        <v>41127</v>
      </c>
    </row>
    <row r="222" spans="1:1">
      <c r="A222" s="62">
        <v>41128</v>
      </c>
    </row>
    <row r="223" spans="1:1">
      <c r="A223" s="62">
        <v>41129</v>
      </c>
    </row>
    <row r="224" spans="1:1">
      <c r="A224" s="62">
        <v>41130</v>
      </c>
    </row>
    <row r="225" spans="1:1">
      <c r="A225" s="62">
        <v>41131</v>
      </c>
    </row>
    <row r="226" spans="1:1">
      <c r="A226" s="62">
        <v>41132</v>
      </c>
    </row>
    <row r="227" spans="1:1">
      <c r="A227" s="62">
        <v>41133</v>
      </c>
    </row>
    <row r="228" spans="1:1">
      <c r="A228" s="62">
        <v>41134</v>
      </c>
    </row>
    <row r="229" spans="1:1">
      <c r="A229" s="62">
        <v>41135</v>
      </c>
    </row>
    <row r="230" spans="1:1">
      <c r="A230" s="62">
        <v>41136</v>
      </c>
    </row>
    <row r="231" spans="1:1">
      <c r="A231" s="62">
        <v>41137</v>
      </c>
    </row>
    <row r="232" spans="1:1">
      <c r="A232" s="62">
        <v>41138</v>
      </c>
    </row>
    <row r="233" spans="1:1">
      <c r="A233" s="62">
        <v>41139</v>
      </c>
    </row>
    <row r="234" spans="1:1">
      <c r="A234" s="62">
        <v>41140</v>
      </c>
    </row>
    <row r="235" spans="1:1">
      <c r="A235" s="62">
        <v>41141</v>
      </c>
    </row>
    <row r="236" spans="1:1">
      <c r="A236" s="62">
        <v>41142</v>
      </c>
    </row>
    <row r="237" spans="1:1">
      <c r="A237" s="62">
        <v>41143</v>
      </c>
    </row>
    <row r="238" spans="1:1">
      <c r="A238" s="62">
        <v>41144</v>
      </c>
    </row>
    <row r="239" spans="1:1">
      <c r="A239" s="62">
        <v>41145</v>
      </c>
    </row>
    <row r="240" spans="1:1">
      <c r="A240" s="62">
        <v>41146</v>
      </c>
    </row>
    <row r="241" spans="1:1">
      <c r="A241" s="62">
        <v>41147</v>
      </c>
    </row>
    <row r="242" spans="1:1">
      <c r="A242" s="62">
        <v>41148</v>
      </c>
    </row>
    <row r="243" spans="1:1">
      <c r="A243" s="62">
        <v>41149</v>
      </c>
    </row>
    <row r="244" spans="1:1">
      <c r="A244" s="62">
        <v>41150</v>
      </c>
    </row>
    <row r="245" spans="1:1">
      <c r="A245" s="62">
        <v>41151</v>
      </c>
    </row>
    <row r="246" spans="1:1">
      <c r="A246" s="62">
        <v>41152</v>
      </c>
    </row>
    <row r="247" spans="1:1">
      <c r="A247" s="62">
        <v>41153</v>
      </c>
    </row>
    <row r="248" spans="1:1">
      <c r="A248" s="62">
        <v>41154</v>
      </c>
    </row>
    <row r="249" spans="1:1">
      <c r="A249" s="62">
        <v>41155</v>
      </c>
    </row>
    <row r="250" spans="1:1">
      <c r="A250" s="62">
        <v>41156</v>
      </c>
    </row>
    <row r="251" spans="1:1">
      <c r="A251" s="62">
        <v>41157</v>
      </c>
    </row>
    <row r="252" spans="1:1">
      <c r="A252" s="62">
        <v>41158</v>
      </c>
    </row>
    <row r="253" spans="1:1">
      <c r="A253" s="62">
        <v>41159</v>
      </c>
    </row>
    <row r="254" spans="1:1">
      <c r="A254" s="62">
        <v>41160</v>
      </c>
    </row>
    <row r="255" spans="1:1">
      <c r="A255" s="62">
        <v>41161</v>
      </c>
    </row>
    <row r="256" spans="1:1">
      <c r="A256" s="62">
        <v>41162</v>
      </c>
    </row>
    <row r="257" spans="1:1">
      <c r="A257" s="62">
        <v>41163</v>
      </c>
    </row>
    <row r="258" spans="1:1">
      <c r="A258" s="62">
        <v>41164</v>
      </c>
    </row>
    <row r="259" spans="1:1">
      <c r="A259" s="62">
        <v>41165</v>
      </c>
    </row>
    <row r="260" spans="1:1">
      <c r="A260" s="62">
        <v>41166</v>
      </c>
    </row>
    <row r="261" spans="1:1">
      <c r="A261" s="62">
        <v>41167</v>
      </c>
    </row>
    <row r="262" spans="1:1">
      <c r="A262" s="62">
        <v>41168</v>
      </c>
    </row>
    <row r="263" spans="1:1">
      <c r="A263" s="62">
        <v>41169</v>
      </c>
    </row>
    <row r="264" spans="1:1">
      <c r="A264" s="62">
        <v>41170</v>
      </c>
    </row>
    <row r="265" spans="1:1">
      <c r="A265" s="62">
        <v>41171</v>
      </c>
    </row>
    <row r="266" spans="1:1">
      <c r="A266" s="62">
        <v>41172</v>
      </c>
    </row>
    <row r="267" spans="1:1">
      <c r="A267" s="62">
        <v>41173</v>
      </c>
    </row>
    <row r="268" spans="1:1">
      <c r="A268" s="62">
        <v>41174</v>
      </c>
    </row>
    <row r="269" spans="1:1">
      <c r="A269" s="62">
        <v>41175</v>
      </c>
    </row>
    <row r="270" spans="1:1">
      <c r="A270" s="62">
        <v>41176</v>
      </c>
    </row>
    <row r="271" spans="1:1">
      <c r="A271" s="62">
        <v>41177</v>
      </c>
    </row>
    <row r="272" spans="1:1">
      <c r="A272" s="62">
        <v>41178</v>
      </c>
    </row>
    <row r="273" spans="1:1">
      <c r="A273" s="62">
        <v>41179</v>
      </c>
    </row>
    <row r="274" spans="1:1">
      <c r="A274" s="62">
        <v>41180</v>
      </c>
    </row>
    <row r="275" spans="1:1">
      <c r="A275" s="62">
        <v>41181</v>
      </c>
    </row>
    <row r="276" spans="1:1">
      <c r="A276" s="62">
        <v>41182</v>
      </c>
    </row>
    <row r="277" spans="1:1">
      <c r="A277" s="62">
        <v>41183</v>
      </c>
    </row>
    <row r="278" spans="1:1">
      <c r="A278" s="62">
        <v>41184</v>
      </c>
    </row>
    <row r="279" spans="1:1">
      <c r="A279" s="62">
        <v>41185</v>
      </c>
    </row>
    <row r="280" spans="1:1">
      <c r="A280" s="62">
        <v>41186</v>
      </c>
    </row>
    <row r="281" spans="1:1">
      <c r="A281" s="62">
        <v>41187</v>
      </c>
    </row>
    <row r="282" spans="1:1">
      <c r="A282" s="62">
        <v>41188</v>
      </c>
    </row>
    <row r="283" spans="1:1">
      <c r="A283" s="62">
        <v>41189</v>
      </c>
    </row>
    <row r="284" spans="1:1">
      <c r="A284" s="62">
        <v>41190</v>
      </c>
    </row>
    <row r="285" spans="1:1">
      <c r="A285" s="62">
        <v>41191</v>
      </c>
    </row>
    <row r="286" spans="1:1">
      <c r="A286" s="62">
        <v>41192</v>
      </c>
    </row>
    <row r="287" spans="1:1">
      <c r="A287" s="62">
        <v>41193</v>
      </c>
    </row>
    <row r="288" spans="1:1">
      <c r="A288" s="62">
        <v>41194</v>
      </c>
    </row>
    <row r="289" spans="1:1">
      <c r="A289" s="62">
        <v>41195</v>
      </c>
    </row>
    <row r="290" spans="1:1">
      <c r="A290" s="62">
        <v>41196</v>
      </c>
    </row>
    <row r="291" spans="1:1">
      <c r="A291" s="62">
        <v>41197</v>
      </c>
    </row>
    <row r="292" spans="1:1">
      <c r="A292" s="62">
        <v>41198</v>
      </c>
    </row>
    <row r="293" spans="1:1">
      <c r="A293" s="62">
        <v>41199</v>
      </c>
    </row>
    <row r="294" spans="1:1">
      <c r="A294" s="62">
        <v>41200</v>
      </c>
    </row>
    <row r="295" spans="1:1">
      <c r="A295" s="62">
        <v>41201</v>
      </c>
    </row>
    <row r="296" spans="1:1">
      <c r="A296" s="62">
        <v>41202</v>
      </c>
    </row>
    <row r="297" spans="1:1">
      <c r="A297" s="62">
        <v>41203</v>
      </c>
    </row>
    <row r="298" spans="1:1">
      <c r="A298" s="62">
        <v>41204</v>
      </c>
    </row>
    <row r="299" spans="1:1">
      <c r="A299" s="62">
        <v>41205</v>
      </c>
    </row>
    <row r="300" spans="1:1">
      <c r="A300" s="62">
        <v>41206</v>
      </c>
    </row>
    <row r="301" spans="1:1">
      <c r="A301" s="62">
        <v>41207</v>
      </c>
    </row>
    <row r="302" spans="1:1">
      <c r="A302" s="62">
        <v>41208</v>
      </c>
    </row>
    <row r="303" spans="1:1">
      <c r="A303" s="62">
        <v>41209</v>
      </c>
    </row>
    <row r="304" spans="1:1">
      <c r="A304" s="62">
        <v>41210</v>
      </c>
    </row>
    <row r="305" spans="1:1">
      <c r="A305" s="62">
        <v>41211</v>
      </c>
    </row>
    <row r="306" spans="1:1">
      <c r="A306" s="62">
        <v>41212</v>
      </c>
    </row>
    <row r="307" spans="1:1">
      <c r="A307" s="62">
        <v>41213</v>
      </c>
    </row>
    <row r="308" spans="1:1">
      <c r="A308" s="62">
        <v>41214</v>
      </c>
    </row>
    <row r="309" spans="1:1">
      <c r="A309" s="62">
        <v>41215</v>
      </c>
    </row>
    <row r="310" spans="1:1">
      <c r="A310" s="62">
        <v>41216</v>
      </c>
    </row>
    <row r="311" spans="1:1">
      <c r="A311" s="62">
        <v>41217</v>
      </c>
    </row>
    <row r="312" spans="1:1">
      <c r="A312" s="62">
        <v>41218</v>
      </c>
    </row>
    <row r="313" spans="1:1">
      <c r="A313" s="62">
        <v>41219</v>
      </c>
    </row>
    <row r="314" spans="1:1">
      <c r="A314" s="62">
        <v>41220</v>
      </c>
    </row>
    <row r="315" spans="1:1">
      <c r="A315" s="62">
        <v>41221</v>
      </c>
    </row>
    <row r="316" spans="1:1">
      <c r="A316" s="62">
        <v>41222</v>
      </c>
    </row>
    <row r="317" spans="1:1">
      <c r="A317" s="62">
        <v>41223</v>
      </c>
    </row>
    <row r="318" spans="1:1">
      <c r="A318" s="62">
        <v>41224</v>
      </c>
    </row>
    <row r="319" spans="1:1">
      <c r="A319" s="62">
        <v>41225</v>
      </c>
    </row>
    <row r="320" spans="1:1">
      <c r="A320" s="62">
        <v>41226</v>
      </c>
    </row>
    <row r="321" spans="1:1">
      <c r="A321" s="62">
        <v>41227</v>
      </c>
    </row>
    <row r="322" spans="1:1">
      <c r="A322" s="62">
        <v>41228</v>
      </c>
    </row>
    <row r="323" spans="1:1">
      <c r="A323" s="62">
        <v>41229</v>
      </c>
    </row>
    <row r="324" spans="1:1">
      <c r="A324" s="62">
        <v>41230</v>
      </c>
    </row>
    <row r="325" spans="1:1">
      <c r="A325" s="62">
        <v>41231</v>
      </c>
    </row>
    <row r="326" spans="1:1">
      <c r="A326" s="62">
        <v>41232</v>
      </c>
    </row>
    <row r="327" spans="1:1">
      <c r="A327" s="62">
        <v>41233</v>
      </c>
    </row>
    <row r="328" spans="1:1">
      <c r="A328" s="62">
        <v>41234</v>
      </c>
    </row>
    <row r="329" spans="1:1">
      <c r="A329" s="62">
        <v>41235</v>
      </c>
    </row>
    <row r="330" spans="1:1">
      <c r="A330" s="62">
        <v>41236</v>
      </c>
    </row>
    <row r="331" spans="1:1">
      <c r="A331" s="62">
        <v>41237</v>
      </c>
    </row>
    <row r="332" spans="1:1">
      <c r="A332" s="62">
        <v>41238</v>
      </c>
    </row>
    <row r="333" spans="1:1">
      <c r="A333" s="62">
        <v>41239</v>
      </c>
    </row>
    <row r="334" spans="1:1">
      <c r="A334" s="62">
        <v>41240</v>
      </c>
    </row>
    <row r="335" spans="1:1">
      <c r="A335" s="62">
        <v>41241</v>
      </c>
    </row>
    <row r="336" spans="1:1">
      <c r="A336" s="62">
        <v>41242</v>
      </c>
    </row>
    <row r="337" spans="1:1">
      <c r="A337" s="62">
        <v>41243</v>
      </c>
    </row>
    <row r="338" spans="1:1">
      <c r="A338" s="62">
        <v>41244</v>
      </c>
    </row>
    <row r="339" spans="1:1">
      <c r="A339" s="62">
        <v>41245</v>
      </c>
    </row>
    <row r="340" spans="1:1">
      <c r="A340" s="62">
        <v>41246</v>
      </c>
    </row>
    <row r="341" spans="1:1">
      <c r="A341" s="62">
        <v>41247</v>
      </c>
    </row>
    <row r="342" spans="1:1">
      <c r="A342" s="62">
        <v>41248</v>
      </c>
    </row>
    <row r="343" spans="1:1">
      <c r="A343" s="62">
        <v>41249</v>
      </c>
    </row>
    <row r="344" spans="1:1">
      <c r="A344" s="62">
        <v>41250</v>
      </c>
    </row>
    <row r="345" spans="1:1">
      <c r="A345" s="62">
        <v>41251</v>
      </c>
    </row>
    <row r="346" spans="1:1">
      <c r="A346" s="62">
        <v>41252</v>
      </c>
    </row>
    <row r="347" spans="1:1">
      <c r="A347" s="62">
        <v>41253</v>
      </c>
    </row>
    <row r="348" spans="1:1">
      <c r="A348" s="62">
        <v>41254</v>
      </c>
    </row>
    <row r="349" spans="1:1">
      <c r="A349" s="62">
        <v>41255</v>
      </c>
    </row>
    <row r="350" spans="1:1">
      <c r="A350" s="62">
        <v>41256</v>
      </c>
    </row>
    <row r="351" spans="1:1">
      <c r="A351" s="62">
        <v>41257</v>
      </c>
    </row>
    <row r="352" spans="1:1">
      <c r="A352" s="62">
        <v>41258</v>
      </c>
    </row>
    <row r="353" spans="1:1">
      <c r="A353" s="62">
        <v>41259</v>
      </c>
    </row>
    <row r="354" spans="1:1">
      <c r="A354" s="62">
        <v>41260</v>
      </c>
    </row>
    <row r="355" spans="1:1">
      <c r="A355" s="62">
        <v>41261</v>
      </c>
    </row>
    <row r="356" spans="1:1">
      <c r="A356" s="62">
        <v>41262</v>
      </c>
    </row>
    <row r="357" spans="1:1">
      <c r="A357" s="62">
        <v>41263</v>
      </c>
    </row>
    <row r="358" spans="1:1">
      <c r="A358" s="62">
        <v>41264</v>
      </c>
    </row>
    <row r="359" spans="1:1">
      <c r="A359" s="62">
        <v>41265</v>
      </c>
    </row>
    <row r="360" spans="1:1">
      <c r="A360" s="62">
        <v>41266</v>
      </c>
    </row>
    <row r="361" spans="1:1">
      <c r="A361" s="62">
        <v>41267</v>
      </c>
    </row>
    <row r="362" spans="1:1">
      <c r="A362" s="62">
        <v>41268</v>
      </c>
    </row>
    <row r="363" spans="1:1">
      <c r="A363" s="62">
        <v>41269</v>
      </c>
    </row>
    <row r="364" spans="1:1">
      <c r="A364" s="62">
        <v>41270</v>
      </c>
    </row>
    <row r="365" spans="1:1">
      <c r="A365" s="62">
        <v>41271</v>
      </c>
    </row>
    <row r="366" spans="1:1">
      <c r="A366" s="62">
        <v>41272</v>
      </c>
    </row>
    <row r="367" spans="1:1">
      <c r="A367" s="62">
        <v>41273</v>
      </c>
    </row>
    <row r="368" spans="1:1">
      <c r="A368" s="62">
        <v>41274</v>
      </c>
    </row>
    <row r="369" spans="1:1">
      <c r="A369" s="62">
        <v>41275</v>
      </c>
    </row>
    <row r="370" spans="1:1">
      <c r="A370" s="62">
        <v>41276</v>
      </c>
    </row>
    <row r="371" spans="1:1">
      <c r="A371" s="62">
        <v>41277</v>
      </c>
    </row>
    <row r="372" spans="1:1">
      <c r="A372" s="62">
        <v>41278</v>
      </c>
    </row>
    <row r="373" spans="1:1">
      <c r="A373" s="62">
        <v>41279</v>
      </c>
    </row>
    <row r="374" spans="1:1">
      <c r="A374" s="62">
        <v>41280</v>
      </c>
    </row>
    <row r="375" spans="1:1">
      <c r="A375" s="62">
        <v>41281</v>
      </c>
    </row>
    <row r="376" spans="1:1">
      <c r="A376" s="62">
        <v>41282</v>
      </c>
    </row>
    <row r="377" spans="1:1">
      <c r="A377" s="62">
        <v>41283</v>
      </c>
    </row>
    <row r="378" spans="1:1">
      <c r="A378" s="62">
        <v>41284</v>
      </c>
    </row>
    <row r="379" spans="1:1">
      <c r="A379" s="62">
        <v>41285</v>
      </c>
    </row>
    <row r="380" spans="1:1">
      <c r="A380" s="62">
        <v>41286</v>
      </c>
    </row>
    <row r="381" spans="1:1">
      <c r="A381" s="62">
        <v>41287</v>
      </c>
    </row>
    <row r="382" spans="1:1">
      <c r="A382" s="62">
        <v>41288</v>
      </c>
    </row>
    <row r="383" spans="1:1">
      <c r="A383" s="62">
        <v>41289</v>
      </c>
    </row>
    <row r="384" spans="1:1">
      <c r="A384" s="62">
        <v>41290</v>
      </c>
    </row>
    <row r="385" spans="1:1">
      <c r="A385" s="62">
        <v>41291</v>
      </c>
    </row>
    <row r="386" spans="1:1">
      <c r="A386" s="62">
        <v>41292</v>
      </c>
    </row>
    <row r="387" spans="1:1">
      <c r="A387" s="62">
        <v>41293</v>
      </c>
    </row>
    <row r="388" spans="1:1">
      <c r="A388" s="62">
        <v>41294</v>
      </c>
    </row>
    <row r="389" spans="1:1">
      <c r="A389" s="62">
        <v>41295</v>
      </c>
    </row>
    <row r="390" spans="1:1">
      <c r="A390" s="62">
        <v>41296</v>
      </c>
    </row>
    <row r="391" spans="1:1">
      <c r="A391" s="62">
        <v>41297</v>
      </c>
    </row>
    <row r="392" spans="1:1">
      <c r="A392" s="62">
        <v>41298</v>
      </c>
    </row>
    <row r="393" spans="1:1">
      <c r="A393" s="62">
        <v>41299</v>
      </c>
    </row>
    <row r="394" spans="1:1">
      <c r="A394" s="62">
        <v>41300</v>
      </c>
    </row>
    <row r="395" spans="1:1">
      <c r="A395" s="62">
        <v>41301</v>
      </c>
    </row>
    <row r="396" spans="1:1">
      <c r="A396" s="62">
        <v>41302</v>
      </c>
    </row>
    <row r="397" spans="1:1">
      <c r="A397" s="62">
        <v>41303</v>
      </c>
    </row>
    <row r="398" spans="1:1">
      <c r="A398" s="62">
        <v>41304</v>
      </c>
    </row>
    <row r="399" spans="1:1">
      <c r="A399" s="62">
        <v>41305</v>
      </c>
    </row>
    <row r="400" spans="1:1">
      <c r="A400" s="62">
        <v>41306</v>
      </c>
    </row>
    <row r="401" spans="1:1">
      <c r="A401" s="62">
        <v>41307</v>
      </c>
    </row>
    <row r="402" spans="1:1">
      <c r="A402" s="62">
        <v>41308</v>
      </c>
    </row>
    <row r="403" spans="1:1">
      <c r="A403" s="62">
        <v>41309</v>
      </c>
    </row>
    <row r="404" spans="1:1">
      <c r="A404" s="62">
        <v>41310</v>
      </c>
    </row>
    <row r="405" spans="1:1">
      <c r="A405" s="62">
        <v>41311</v>
      </c>
    </row>
    <row r="406" spans="1:1">
      <c r="A406" s="62">
        <v>41312</v>
      </c>
    </row>
    <row r="407" spans="1:1">
      <c r="A407" s="62">
        <v>41313</v>
      </c>
    </row>
    <row r="408" spans="1:1">
      <c r="A408" s="62">
        <v>41314</v>
      </c>
    </row>
    <row r="409" spans="1:1">
      <c r="A409" s="62">
        <v>41315</v>
      </c>
    </row>
    <row r="410" spans="1:1">
      <c r="A410" s="62">
        <v>41316</v>
      </c>
    </row>
    <row r="411" spans="1:1">
      <c r="A411" s="62">
        <v>41317</v>
      </c>
    </row>
    <row r="412" spans="1:1">
      <c r="A412" s="62">
        <v>41318</v>
      </c>
    </row>
    <row r="413" spans="1:1">
      <c r="A413" s="62">
        <v>41319</v>
      </c>
    </row>
    <row r="414" spans="1:1">
      <c r="A414" s="62">
        <v>41320</v>
      </c>
    </row>
    <row r="415" spans="1:1">
      <c r="A415" s="62">
        <v>41321</v>
      </c>
    </row>
    <row r="416" spans="1:1">
      <c r="A416" s="62">
        <v>41322</v>
      </c>
    </row>
    <row r="417" spans="1:1">
      <c r="A417" s="62">
        <v>41323</v>
      </c>
    </row>
    <row r="418" spans="1:1">
      <c r="A418" s="62">
        <v>41324</v>
      </c>
    </row>
    <row r="419" spans="1:1">
      <c r="A419" s="62">
        <v>41325</v>
      </c>
    </row>
    <row r="420" spans="1:1">
      <c r="A420" s="62">
        <v>41326</v>
      </c>
    </row>
    <row r="421" spans="1:1">
      <c r="A421" s="62">
        <v>41327</v>
      </c>
    </row>
    <row r="422" spans="1:1">
      <c r="A422" s="62">
        <v>41328</v>
      </c>
    </row>
    <row r="423" spans="1:1">
      <c r="A423" s="62">
        <v>41329</v>
      </c>
    </row>
    <row r="424" spans="1:1">
      <c r="A424" s="62">
        <v>41330</v>
      </c>
    </row>
    <row r="425" spans="1:1">
      <c r="A425" s="62">
        <v>41331</v>
      </c>
    </row>
    <row r="426" spans="1:1">
      <c r="A426" s="62">
        <v>41332</v>
      </c>
    </row>
    <row r="427" spans="1:1">
      <c r="A427" s="62">
        <v>41333</v>
      </c>
    </row>
    <row r="428" spans="1:1">
      <c r="A428" s="62">
        <v>41334</v>
      </c>
    </row>
    <row r="429" spans="1:1">
      <c r="A429" s="62">
        <v>41335</v>
      </c>
    </row>
    <row r="430" spans="1:1">
      <c r="A430" s="62">
        <v>41336</v>
      </c>
    </row>
    <row r="431" spans="1:1">
      <c r="A431" s="62">
        <v>41337</v>
      </c>
    </row>
    <row r="432" spans="1:1">
      <c r="A432" s="62">
        <v>41338</v>
      </c>
    </row>
    <row r="433" spans="1:1">
      <c r="A433" s="62">
        <v>41339</v>
      </c>
    </row>
    <row r="434" spans="1:1">
      <c r="A434" s="62">
        <v>41340</v>
      </c>
    </row>
    <row r="435" spans="1:1">
      <c r="A435" s="62">
        <v>41341</v>
      </c>
    </row>
    <row r="436" spans="1:1">
      <c r="A436" s="62">
        <v>41342</v>
      </c>
    </row>
    <row r="437" spans="1:1">
      <c r="A437" s="62">
        <v>41343</v>
      </c>
    </row>
    <row r="438" spans="1:1">
      <c r="A438" s="62">
        <v>41344</v>
      </c>
    </row>
    <row r="439" spans="1:1">
      <c r="A439" s="62">
        <v>41345</v>
      </c>
    </row>
    <row r="440" spans="1:1">
      <c r="A440" s="62">
        <v>41346</v>
      </c>
    </row>
    <row r="441" spans="1:1">
      <c r="A441" s="62">
        <v>41347</v>
      </c>
    </row>
    <row r="442" spans="1:1">
      <c r="A442" s="62">
        <v>41348</v>
      </c>
    </row>
    <row r="443" spans="1:1">
      <c r="A443" s="62">
        <v>41349</v>
      </c>
    </row>
    <row r="444" spans="1:1">
      <c r="A444" s="62">
        <v>41350</v>
      </c>
    </row>
    <row r="445" spans="1:1">
      <c r="A445" s="62">
        <v>41351</v>
      </c>
    </row>
    <row r="446" spans="1:1">
      <c r="A446" s="62">
        <v>41352</v>
      </c>
    </row>
    <row r="447" spans="1:1">
      <c r="A447" s="62">
        <v>41353</v>
      </c>
    </row>
    <row r="448" spans="1:1">
      <c r="A448" s="62">
        <v>41354</v>
      </c>
    </row>
    <row r="449" spans="1:1">
      <c r="A449" s="62">
        <v>41355</v>
      </c>
    </row>
    <row r="450" spans="1:1">
      <c r="A450" s="62">
        <v>41356</v>
      </c>
    </row>
    <row r="451" spans="1:1">
      <c r="A451" s="62">
        <v>41357</v>
      </c>
    </row>
    <row r="452" spans="1:1">
      <c r="A452" s="62">
        <v>41358</v>
      </c>
    </row>
    <row r="453" spans="1:1">
      <c r="A453" s="62">
        <v>41359</v>
      </c>
    </row>
    <row r="454" spans="1:1">
      <c r="A454" s="62">
        <v>41360</v>
      </c>
    </row>
    <row r="455" spans="1:1">
      <c r="A455" s="62">
        <v>41361</v>
      </c>
    </row>
    <row r="456" spans="1:1">
      <c r="A456" s="62">
        <v>41362</v>
      </c>
    </row>
    <row r="457" spans="1:1">
      <c r="A457" s="62">
        <v>41363</v>
      </c>
    </row>
    <row r="458" spans="1:1">
      <c r="A458" s="62">
        <v>41364</v>
      </c>
    </row>
    <row r="459" spans="1:1">
      <c r="A459" s="62">
        <v>41365</v>
      </c>
    </row>
    <row r="460" spans="1:1">
      <c r="A460" s="62">
        <v>41366</v>
      </c>
    </row>
    <row r="461" spans="1:1">
      <c r="A461" s="62">
        <v>41367</v>
      </c>
    </row>
    <row r="462" spans="1:1">
      <c r="A462" s="62">
        <v>41368</v>
      </c>
    </row>
    <row r="463" spans="1:1">
      <c r="A463" s="62">
        <v>41369</v>
      </c>
    </row>
    <row r="464" spans="1:1">
      <c r="A464" s="62">
        <v>41370</v>
      </c>
    </row>
    <row r="465" spans="1:1">
      <c r="A465" s="62">
        <v>41371</v>
      </c>
    </row>
    <row r="466" spans="1:1">
      <c r="A466" s="62">
        <v>41372</v>
      </c>
    </row>
    <row r="467" spans="1:1">
      <c r="A467" s="62">
        <v>41373</v>
      </c>
    </row>
    <row r="468" spans="1:1">
      <c r="A468" s="62">
        <v>41374</v>
      </c>
    </row>
    <row r="469" spans="1:1">
      <c r="A469" s="62">
        <v>41375</v>
      </c>
    </row>
    <row r="470" spans="1:1">
      <c r="A470" s="62">
        <v>41376</v>
      </c>
    </row>
    <row r="471" spans="1:1">
      <c r="A471" s="62">
        <v>41377</v>
      </c>
    </row>
    <row r="472" spans="1:1">
      <c r="A472" s="62">
        <v>41378</v>
      </c>
    </row>
    <row r="473" spans="1:1">
      <c r="A473" s="62">
        <v>41379</v>
      </c>
    </row>
    <row r="474" spans="1:1">
      <c r="A474" s="62">
        <v>41380</v>
      </c>
    </row>
    <row r="475" spans="1:1">
      <c r="A475" s="62">
        <v>41381</v>
      </c>
    </row>
    <row r="476" spans="1:1">
      <c r="A476" s="62">
        <v>41382</v>
      </c>
    </row>
    <row r="477" spans="1:1">
      <c r="A477" s="62">
        <v>41383</v>
      </c>
    </row>
    <row r="478" spans="1:1">
      <c r="A478" s="62">
        <v>41384</v>
      </c>
    </row>
    <row r="479" spans="1:1">
      <c r="A479" s="62">
        <v>41385</v>
      </c>
    </row>
    <row r="480" spans="1:1">
      <c r="A480" s="62">
        <v>41386</v>
      </c>
    </row>
    <row r="481" spans="1:1">
      <c r="A481" s="62">
        <v>41387</v>
      </c>
    </row>
    <row r="482" spans="1:1">
      <c r="A482" s="62">
        <v>41388</v>
      </c>
    </row>
    <row r="483" spans="1:1">
      <c r="A483" s="62">
        <v>41389</v>
      </c>
    </row>
    <row r="484" spans="1:1">
      <c r="A484" s="62">
        <v>41390</v>
      </c>
    </row>
    <row r="485" spans="1:1">
      <c r="A485" s="62">
        <v>41391</v>
      </c>
    </row>
    <row r="486" spans="1:1">
      <c r="A486" s="62">
        <v>41392</v>
      </c>
    </row>
    <row r="487" spans="1:1">
      <c r="A487" s="62">
        <v>41393</v>
      </c>
    </row>
    <row r="488" spans="1:1">
      <c r="A488" s="62">
        <v>41394</v>
      </c>
    </row>
    <row r="489" spans="1:1">
      <c r="A489" s="62">
        <v>41395</v>
      </c>
    </row>
    <row r="490" spans="1:1">
      <c r="A490" s="62">
        <v>41396</v>
      </c>
    </row>
    <row r="491" spans="1:1">
      <c r="A491" s="62">
        <v>41397</v>
      </c>
    </row>
    <row r="492" spans="1:1">
      <c r="A492" s="62">
        <v>41398</v>
      </c>
    </row>
    <row r="493" spans="1:1">
      <c r="A493" s="62">
        <v>41399</v>
      </c>
    </row>
    <row r="494" spans="1:1">
      <c r="A494" s="62">
        <v>41400</v>
      </c>
    </row>
    <row r="495" spans="1:1">
      <c r="A495" s="62">
        <v>41401</v>
      </c>
    </row>
    <row r="496" spans="1:1">
      <c r="A496" s="62">
        <v>41402</v>
      </c>
    </row>
    <row r="497" spans="1:1">
      <c r="A497" s="62">
        <v>41403</v>
      </c>
    </row>
    <row r="498" spans="1:1">
      <c r="A498" s="62">
        <v>41404</v>
      </c>
    </row>
    <row r="499" spans="1:1">
      <c r="A499" s="62">
        <v>41405</v>
      </c>
    </row>
    <row r="500" spans="1:1">
      <c r="A500" s="62">
        <v>41406</v>
      </c>
    </row>
    <row r="501" spans="1:1">
      <c r="A501" s="62">
        <v>41407</v>
      </c>
    </row>
    <row r="502" spans="1:1">
      <c r="A502" s="62">
        <v>41408</v>
      </c>
    </row>
    <row r="503" spans="1:1">
      <c r="A503" s="62">
        <v>41409</v>
      </c>
    </row>
    <row r="504" spans="1:1">
      <c r="A504" s="62">
        <v>41410</v>
      </c>
    </row>
    <row r="505" spans="1:1">
      <c r="A505" s="62">
        <v>41411</v>
      </c>
    </row>
    <row r="506" spans="1:1">
      <c r="A506" s="62">
        <v>41412</v>
      </c>
    </row>
    <row r="507" spans="1:1">
      <c r="A507" s="62">
        <v>41413</v>
      </c>
    </row>
    <row r="508" spans="1:1">
      <c r="A508" s="62">
        <v>41414</v>
      </c>
    </row>
    <row r="509" spans="1:1">
      <c r="A509" s="62">
        <v>41415</v>
      </c>
    </row>
    <row r="510" spans="1:1">
      <c r="A510" s="62">
        <v>41416</v>
      </c>
    </row>
    <row r="511" spans="1:1">
      <c r="A511" s="62">
        <v>41417</v>
      </c>
    </row>
    <row r="512" spans="1:1">
      <c r="A512" s="62">
        <v>41418</v>
      </c>
    </row>
    <row r="513" spans="1:1">
      <c r="A513" s="62">
        <v>41419</v>
      </c>
    </row>
    <row r="514" spans="1:1">
      <c r="A514" s="62">
        <v>41420</v>
      </c>
    </row>
    <row r="515" spans="1:1">
      <c r="A515" s="62">
        <v>41421</v>
      </c>
    </row>
    <row r="516" spans="1:1">
      <c r="A516" s="62">
        <v>41422</v>
      </c>
    </row>
    <row r="517" spans="1:1">
      <c r="A517" s="62">
        <v>41423</v>
      </c>
    </row>
    <row r="518" spans="1:1">
      <c r="A518" s="62">
        <v>41424</v>
      </c>
    </row>
    <row r="519" spans="1:1">
      <c r="A519" s="62">
        <v>41425</v>
      </c>
    </row>
    <row r="520" spans="1:1">
      <c r="A520" s="62">
        <v>41426</v>
      </c>
    </row>
    <row r="521" spans="1:1">
      <c r="A521" s="62">
        <v>41427</v>
      </c>
    </row>
    <row r="522" spans="1:1">
      <c r="A522" s="62">
        <v>41428</v>
      </c>
    </row>
    <row r="523" spans="1:1">
      <c r="A523" s="62">
        <v>41429</v>
      </c>
    </row>
    <row r="524" spans="1:1">
      <c r="A524" s="62">
        <v>41430</v>
      </c>
    </row>
    <row r="525" spans="1:1">
      <c r="A525" s="62">
        <v>41431</v>
      </c>
    </row>
    <row r="526" spans="1:1">
      <c r="A526" s="62">
        <v>41432</v>
      </c>
    </row>
    <row r="527" spans="1:1">
      <c r="A527" s="62">
        <v>41433</v>
      </c>
    </row>
    <row r="528" spans="1:1">
      <c r="A528" s="62">
        <v>41434</v>
      </c>
    </row>
    <row r="529" spans="1:1">
      <c r="A529" s="62">
        <v>41435</v>
      </c>
    </row>
    <row r="530" spans="1:1">
      <c r="A530" s="62">
        <v>41436</v>
      </c>
    </row>
    <row r="531" spans="1:1">
      <c r="A531" s="62">
        <v>41437</v>
      </c>
    </row>
    <row r="532" spans="1:1">
      <c r="A532" s="62">
        <v>41438</v>
      </c>
    </row>
    <row r="533" spans="1:1">
      <c r="A533" s="62">
        <v>41439</v>
      </c>
    </row>
    <row r="534" spans="1:1">
      <c r="A534" s="62">
        <v>41440</v>
      </c>
    </row>
    <row r="535" spans="1:1">
      <c r="A535" s="62">
        <v>41441</v>
      </c>
    </row>
    <row r="536" spans="1:1">
      <c r="A536" s="62">
        <v>41442</v>
      </c>
    </row>
    <row r="537" spans="1:1">
      <c r="A537" s="62">
        <v>41443</v>
      </c>
    </row>
    <row r="538" spans="1:1">
      <c r="A538" s="62">
        <v>41444</v>
      </c>
    </row>
    <row r="539" spans="1:1">
      <c r="A539" s="62">
        <v>41445</v>
      </c>
    </row>
    <row r="540" spans="1:1">
      <c r="A540" s="62">
        <v>41446</v>
      </c>
    </row>
    <row r="541" spans="1:1">
      <c r="A541" s="62">
        <v>41447</v>
      </c>
    </row>
    <row r="542" spans="1:1">
      <c r="A542" s="62">
        <v>41448</v>
      </c>
    </row>
    <row r="543" spans="1:1">
      <c r="A543" s="62">
        <v>41449</v>
      </c>
    </row>
    <row r="544" spans="1:1">
      <c r="A544" s="62">
        <v>41450</v>
      </c>
    </row>
    <row r="545" spans="1:1">
      <c r="A545" s="62">
        <v>41451</v>
      </c>
    </row>
    <row r="546" spans="1:1">
      <c r="A546" s="62">
        <v>41452</v>
      </c>
    </row>
    <row r="547" spans="1:1">
      <c r="A547" s="62">
        <v>41453</v>
      </c>
    </row>
    <row r="548" spans="1:1">
      <c r="A548" s="62">
        <v>41454</v>
      </c>
    </row>
    <row r="549" spans="1:1">
      <c r="A549" s="62">
        <v>41455</v>
      </c>
    </row>
    <row r="550" spans="1:1">
      <c r="A550" s="62">
        <v>41456</v>
      </c>
    </row>
    <row r="551" spans="1:1">
      <c r="A551" s="62">
        <v>41457</v>
      </c>
    </row>
    <row r="552" spans="1:1">
      <c r="A552" s="62">
        <v>41458</v>
      </c>
    </row>
    <row r="553" spans="1:1">
      <c r="A553" s="62">
        <v>41459</v>
      </c>
    </row>
    <row r="554" spans="1:1">
      <c r="A554" s="62">
        <v>41460</v>
      </c>
    </row>
    <row r="555" spans="1:1">
      <c r="A555" s="62">
        <v>41461</v>
      </c>
    </row>
    <row r="556" spans="1:1">
      <c r="A556" s="62">
        <v>41462</v>
      </c>
    </row>
    <row r="557" spans="1:1">
      <c r="A557" s="62">
        <v>41463</v>
      </c>
    </row>
    <row r="558" spans="1:1">
      <c r="A558" s="62">
        <v>41464</v>
      </c>
    </row>
    <row r="559" spans="1:1">
      <c r="A559" s="62">
        <v>41465</v>
      </c>
    </row>
    <row r="560" spans="1:1">
      <c r="A560" s="62">
        <v>41466</v>
      </c>
    </row>
    <row r="561" spans="1:1">
      <c r="A561" s="62">
        <v>41467</v>
      </c>
    </row>
    <row r="562" spans="1:1">
      <c r="A562" s="62">
        <v>41468</v>
      </c>
    </row>
    <row r="563" spans="1:1">
      <c r="A563" s="62">
        <v>41469</v>
      </c>
    </row>
    <row r="564" spans="1:1">
      <c r="A564" s="62">
        <v>41470</v>
      </c>
    </row>
    <row r="565" spans="1:1">
      <c r="A565" s="62">
        <v>41471</v>
      </c>
    </row>
    <row r="566" spans="1:1">
      <c r="A566" s="62">
        <v>41472</v>
      </c>
    </row>
    <row r="567" spans="1:1">
      <c r="A567" s="62">
        <v>41473</v>
      </c>
    </row>
    <row r="568" spans="1:1">
      <c r="A568" s="62">
        <v>41474</v>
      </c>
    </row>
    <row r="569" spans="1:1">
      <c r="A569" s="62">
        <v>41475</v>
      </c>
    </row>
    <row r="570" spans="1:1">
      <c r="A570" s="62">
        <v>41476</v>
      </c>
    </row>
    <row r="571" spans="1:1">
      <c r="A571" s="62">
        <v>41477</v>
      </c>
    </row>
    <row r="572" spans="1:1">
      <c r="A572" s="62">
        <v>41478</v>
      </c>
    </row>
    <row r="573" spans="1:1">
      <c r="A573" s="62">
        <v>41479</v>
      </c>
    </row>
    <row r="574" spans="1:1">
      <c r="A574" s="62">
        <v>41480</v>
      </c>
    </row>
    <row r="575" spans="1:1">
      <c r="A575" s="62">
        <v>41481</v>
      </c>
    </row>
    <row r="576" spans="1:1">
      <c r="A576" s="62">
        <v>41482</v>
      </c>
    </row>
    <row r="577" spans="1:1">
      <c r="A577" s="62">
        <v>41483</v>
      </c>
    </row>
    <row r="578" spans="1:1">
      <c r="A578" s="62">
        <v>41484</v>
      </c>
    </row>
    <row r="579" spans="1:1">
      <c r="A579" s="62">
        <v>41485</v>
      </c>
    </row>
    <row r="580" spans="1:1">
      <c r="A580" s="62">
        <v>41486</v>
      </c>
    </row>
    <row r="581" spans="1:1">
      <c r="A581" s="62">
        <v>41487</v>
      </c>
    </row>
    <row r="582" spans="1:1">
      <c r="A582" s="62">
        <v>41488</v>
      </c>
    </row>
    <row r="583" spans="1:1">
      <c r="A583" s="62">
        <v>41489</v>
      </c>
    </row>
    <row r="584" spans="1:1">
      <c r="A584" s="62">
        <v>41490</v>
      </c>
    </row>
    <row r="585" spans="1:1">
      <c r="A585" s="62">
        <v>41491</v>
      </c>
    </row>
    <row r="586" spans="1:1">
      <c r="A586" s="62">
        <v>41492</v>
      </c>
    </row>
    <row r="587" spans="1:1">
      <c r="A587" s="62">
        <v>41493</v>
      </c>
    </row>
    <row r="588" spans="1:1">
      <c r="A588" s="62">
        <v>41494</v>
      </c>
    </row>
    <row r="589" spans="1:1">
      <c r="A589" s="62">
        <v>41495</v>
      </c>
    </row>
    <row r="590" spans="1:1">
      <c r="A590" s="62">
        <v>41496</v>
      </c>
    </row>
    <row r="591" spans="1:1">
      <c r="A591" s="62">
        <v>41497</v>
      </c>
    </row>
    <row r="592" spans="1:1">
      <c r="A592" s="62">
        <v>41498</v>
      </c>
    </row>
    <row r="593" spans="1:1">
      <c r="A593" s="62">
        <v>41499</v>
      </c>
    </row>
    <row r="594" spans="1:1">
      <c r="A594" s="62">
        <v>41500</v>
      </c>
    </row>
    <row r="595" spans="1:1">
      <c r="A595" s="62">
        <v>41501</v>
      </c>
    </row>
    <row r="596" spans="1:1">
      <c r="A596" s="62">
        <v>41502</v>
      </c>
    </row>
    <row r="597" spans="1:1">
      <c r="A597" s="62">
        <v>41503</v>
      </c>
    </row>
    <row r="598" spans="1:1">
      <c r="A598" s="62">
        <v>41504</v>
      </c>
    </row>
    <row r="599" spans="1:1">
      <c r="A599" s="62">
        <v>41505</v>
      </c>
    </row>
    <row r="600" spans="1:1">
      <c r="A600" s="62">
        <v>41506</v>
      </c>
    </row>
    <row r="601" spans="1:1">
      <c r="A601" s="62">
        <v>41507</v>
      </c>
    </row>
    <row r="602" spans="1:1">
      <c r="A602" s="62">
        <v>41508</v>
      </c>
    </row>
    <row r="603" spans="1:1">
      <c r="A603" s="62">
        <v>41509</v>
      </c>
    </row>
    <row r="604" spans="1:1">
      <c r="A604" s="62">
        <v>41510</v>
      </c>
    </row>
    <row r="605" spans="1:1">
      <c r="A605" s="62">
        <v>41511</v>
      </c>
    </row>
    <row r="606" spans="1:1">
      <c r="A606" s="62">
        <v>41512</v>
      </c>
    </row>
    <row r="607" spans="1:1">
      <c r="A607" s="62">
        <v>41513</v>
      </c>
    </row>
    <row r="608" spans="1:1">
      <c r="A608" s="62">
        <v>41514</v>
      </c>
    </row>
    <row r="609" spans="1:1">
      <c r="A609" s="62">
        <v>41515</v>
      </c>
    </row>
    <row r="610" spans="1:1">
      <c r="A610" s="62">
        <v>41516</v>
      </c>
    </row>
    <row r="611" spans="1:1">
      <c r="A611" s="62">
        <v>41517</v>
      </c>
    </row>
    <row r="612" spans="1:1">
      <c r="A612" s="62">
        <v>41518</v>
      </c>
    </row>
    <row r="613" spans="1:1">
      <c r="A613" s="62">
        <v>41519</v>
      </c>
    </row>
    <row r="614" spans="1:1">
      <c r="A614" s="62">
        <v>41520</v>
      </c>
    </row>
    <row r="615" spans="1:1">
      <c r="A615" s="62">
        <v>41521</v>
      </c>
    </row>
    <row r="616" spans="1:1">
      <c r="A616" s="62">
        <v>41522</v>
      </c>
    </row>
    <row r="617" spans="1:1">
      <c r="A617" s="62">
        <v>41523</v>
      </c>
    </row>
    <row r="618" spans="1:1">
      <c r="A618" s="62">
        <v>41524</v>
      </c>
    </row>
    <row r="619" spans="1:1">
      <c r="A619" s="62">
        <v>41525</v>
      </c>
    </row>
    <row r="620" spans="1:1">
      <c r="A620" s="62">
        <v>41526</v>
      </c>
    </row>
    <row r="621" spans="1:1">
      <c r="A621" s="62">
        <v>41527</v>
      </c>
    </row>
    <row r="622" spans="1:1">
      <c r="A622" s="62">
        <v>41528</v>
      </c>
    </row>
    <row r="623" spans="1:1">
      <c r="A623" s="62">
        <v>41529</v>
      </c>
    </row>
    <row r="624" spans="1:1">
      <c r="A624" s="62">
        <v>41530</v>
      </c>
    </row>
    <row r="625" spans="1:1">
      <c r="A625" s="62">
        <v>41531</v>
      </c>
    </row>
    <row r="626" spans="1:1">
      <c r="A626" s="62">
        <v>41532</v>
      </c>
    </row>
    <row r="627" spans="1:1">
      <c r="A627" s="62">
        <v>41533</v>
      </c>
    </row>
    <row r="628" spans="1:1">
      <c r="A628" s="62">
        <v>41534</v>
      </c>
    </row>
    <row r="629" spans="1:1">
      <c r="A629" s="62">
        <v>41535</v>
      </c>
    </row>
    <row r="630" spans="1:1">
      <c r="A630" s="62">
        <v>41536</v>
      </c>
    </row>
    <row r="631" spans="1:1">
      <c r="A631" s="62">
        <v>41537</v>
      </c>
    </row>
    <row r="632" spans="1:1">
      <c r="A632" s="62">
        <v>41538</v>
      </c>
    </row>
    <row r="633" spans="1:1">
      <c r="A633" s="62">
        <v>41539</v>
      </c>
    </row>
    <row r="634" spans="1:1">
      <c r="A634" s="62">
        <v>41540</v>
      </c>
    </row>
    <row r="635" spans="1:1">
      <c r="A635" s="62">
        <v>41541</v>
      </c>
    </row>
    <row r="636" spans="1:1">
      <c r="A636" s="62">
        <v>41542</v>
      </c>
    </row>
    <row r="637" spans="1:1">
      <c r="A637" s="62">
        <v>41543</v>
      </c>
    </row>
    <row r="638" spans="1:1">
      <c r="A638" s="62">
        <v>41544</v>
      </c>
    </row>
    <row r="639" spans="1:1">
      <c r="A639" s="62">
        <v>41545</v>
      </c>
    </row>
    <row r="640" spans="1:1">
      <c r="A640" s="62">
        <v>41546</v>
      </c>
    </row>
    <row r="641" spans="1:1">
      <c r="A641" s="62">
        <v>41547</v>
      </c>
    </row>
    <row r="642" spans="1:1">
      <c r="A642" s="62">
        <v>41548</v>
      </c>
    </row>
    <row r="643" spans="1:1">
      <c r="A643" s="62">
        <v>41549</v>
      </c>
    </row>
    <row r="644" spans="1:1">
      <c r="A644" s="62">
        <v>41550</v>
      </c>
    </row>
    <row r="645" spans="1:1">
      <c r="A645" s="62">
        <v>41551</v>
      </c>
    </row>
    <row r="646" spans="1:1">
      <c r="A646" s="62">
        <v>41552</v>
      </c>
    </row>
    <row r="647" spans="1:1">
      <c r="A647" s="62">
        <v>41553</v>
      </c>
    </row>
    <row r="648" spans="1:1">
      <c r="A648" s="62">
        <v>41554</v>
      </c>
    </row>
    <row r="649" spans="1:1">
      <c r="A649" s="62">
        <v>41555</v>
      </c>
    </row>
    <row r="650" spans="1:1">
      <c r="A650" s="62">
        <v>41556</v>
      </c>
    </row>
    <row r="651" spans="1:1">
      <c r="A651" s="62">
        <v>41557</v>
      </c>
    </row>
    <row r="652" spans="1:1">
      <c r="A652" s="62">
        <v>41558</v>
      </c>
    </row>
    <row r="653" spans="1:1">
      <c r="A653" s="62">
        <v>41559</v>
      </c>
    </row>
    <row r="654" spans="1:1">
      <c r="A654" s="62">
        <v>41560</v>
      </c>
    </row>
    <row r="655" spans="1:1">
      <c r="A655" s="62">
        <v>41561</v>
      </c>
    </row>
    <row r="656" spans="1:1">
      <c r="A656" s="62">
        <v>41562</v>
      </c>
    </row>
    <row r="657" spans="1:1">
      <c r="A657" s="62">
        <v>41563</v>
      </c>
    </row>
    <row r="658" spans="1:1">
      <c r="A658" s="62">
        <v>41564</v>
      </c>
    </row>
    <row r="659" spans="1:1">
      <c r="A659" s="62">
        <v>41565</v>
      </c>
    </row>
    <row r="660" spans="1:1">
      <c r="A660" s="62">
        <v>41566</v>
      </c>
    </row>
    <row r="661" spans="1:1">
      <c r="A661" s="62">
        <v>41567</v>
      </c>
    </row>
    <row r="662" spans="1:1">
      <c r="A662" s="62">
        <v>41568</v>
      </c>
    </row>
    <row r="663" spans="1:1">
      <c r="A663" s="62">
        <v>41569</v>
      </c>
    </row>
    <row r="664" spans="1:1">
      <c r="A664" s="62">
        <v>41570</v>
      </c>
    </row>
    <row r="665" spans="1:1">
      <c r="A665" s="62">
        <v>41571</v>
      </c>
    </row>
    <row r="666" spans="1:1">
      <c r="A666" s="62">
        <v>41572</v>
      </c>
    </row>
    <row r="667" spans="1:1">
      <c r="A667" s="62">
        <v>41573</v>
      </c>
    </row>
    <row r="668" spans="1:1">
      <c r="A668" s="62">
        <v>41574</v>
      </c>
    </row>
    <row r="669" spans="1:1">
      <c r="A669" s="62">
        <v>41575</v>
      </c>
    </row>
    <row r="670" spans="1:1">
      <c r="A670" s="62">
        <v>41576</v>
      </c>
    </row>
    <row r="671" spans="1:1">
      <c r="A671" s="62">
        <v>41577</v>
      </c>
    </row>
    <row r="672" spans="1:1">
      <c r="A672" s="62">
        <v>41578</v>
      </c>
    </row>
    <row r="673" spans="1:1">
      <c r="A673" s="62">
        <v>41579</v>
      </c>
    </row>
    <row r="674" spans="1:1">
      <c r="A674" s="62">
        <v>41580</v>
      </c>
    </row>
    <row r="675" spans="1:1">
      <c r="A675" s="62">
        <v>41581</v>
      </c>
    </row>
    <row r="676" spans="1:1">
      <c r="A676" s="62">
        <v>41582</v>
      </c>
    </row>
    <row r="677" spans="1:1">
      <c r="A677" s="62">
        <v>41583</v>
      </c>
    </row>
    <row r="678" spans="1:1">
      <c r="A678" s="62">
        <v>41584</v>
      </c>
    </row>
    <row r="679" spans="1:1">
      <c r="A679" s="62">
        <v>41585</v>
      </c>
    </row>
    <row r="680" spans="1:1">
      <c r="A680" s="62">
        <v>41586</v>
      </c>
    </row>
    <row r="681" spans="1:1">
      <c r="A681" s="62">
        <v>41587</v>
      </c>
    </row>
    <row r="682" spans="1:1">
      <c r="A682" s="62">
        <v>41588</v>
      </c>
    </row>
    <row r="683" spans="1:1">
      <c r="A683" s="62">
        <v>41589</v>
      </c>
    </row>
    <row r="684" spans="1:1">
      <c r="A684" s="62">
        <v>41590</v>
      </c>
    </row>
    <row r="685" spans="1:1">
      <c r="A685" s="62">
        <v>41591</v>
      </c>
    </row>
    <row r="686" spans="1:1">
      <c r="A686" s="62">
        <v>41592</v>
      </c>
    </row>
    <row r="687" spans="1:1">
      <c r="A687" s="62">
        <v>41593</v>
      </c>
    </row>
    <row r="688" spans="1:1">
      <c r="A688" s="62">
        <v>41594</v>
      </c>
    </row>
    <row r="689" spans="1:1">
      <c r="A689" s="62">
        <v>41595</v>
      </c>
    </row>
    <row r="690" spans="1:1">
      <c r="A690" s="62">
        <v>41596</v>
      </c>
    </row>
    <row r="691" spans="1:1">
      <c r="A691" s="62">
        <v>41597</v>
      </c>
    </row>
    <row r="692" spans="1:1">
      <c r="A692" s="62">
        <v>41598</v>
      </c>
    </row>
    <row r="693" spans="1:1">
      <c r="A693" s="62">
        <v>41599</v>
      </c>
    </row>
    <row r="694" spans="1:1">
      <c r="A694" s="62">
        <v>41600</v>
      </c>
    </row>
    <row r="695" spans="1:1">
      <c r="A695" s="62">
        <v>41601</v>
      </c>
    </row>
    <row r="696" spans="1:1">
      <c r="A696" s="62">
        <v>41602</v>
      </c>
    </row>
    <row r="697" spans="1:1">
      <c r="A697" s="62">
        <v>41603</v>
      </c>
    </row>
    <row r="698" spans="1:1">
      <c r="A698" s="62">
        <v>41604</v>
      </c>
    </row>
    <row r="699" spans="1:1">
      <c r="A699" s="62">
        <v>41605</v>
      </c>
    </row>
    <row r="700" spans="1:1">
      <c r="A700" s="62">
        <v>41606</v>
      </c>
    </row>
    <row r="701" spans="1:1">
      <c r="A701" s="62">
        <v>41607</v>
      </c>
    </row>
    <row r="702" spans="1:1">
      <c r="A702" s="62">
        <v>41608</v>
      </c>
    </row>
    <row r="703" spans="1:1">
      <c r="A703" s="62">
        <v>41609</v>
      </c>
    </row>
    <row r="704" spans="1:1">
      <c r="A704" s="62">
        <v>41610</v>
      </c>
    </row>
    <row r="705" spans="1:1">
      <c r="A705" s="62">
        <v>41611</v>
      </c>
    </row>
    <row r="706" spans="1:1">
      <c r="A706" s="62">
        <v>41612</v>
      </c>
    </row>
    <row r="707" spans="1:1">
      <c r="A707" s="62">
        <v>41613</v>
      </c>
    </row>
    <row r="708" spans="1:1">
      <c r="A708" s="62">
        <v>41614</v>
      </c>
    </row>
    <row r="709" spans="1:1">
      <c r="A709" s="62">
        <v>41615</v>
      </c>
    </row>
    <row r="710" spans="1:1">
      <c r="A710" s="62">
        <v>41616</v>
      </c>
    </row>
    <row r="711" spans="1:1">
      <c r="A711" s="62">
        <v>41617</v>
      </c>
    </row>
    <row r="712" spans="1:1">
      <c r="A712" s="62">
        <v>41618</v>
      </c>
    </row>
    <row r="713" spans="1:1">
      <c r="A713" s="62">
        <v>41619</v>
      </c>
    </row>
    <row r="714" spans="1:1">
      <c r="A714" s="62">
        <v>41620</v>
      </c>
    </row>
    <row r="715" spans="1:1">
      <c r="A715" s="62">
        <v>41621</v>
      </c>
    </row>
    <row r="716" spans="1:1">
      <c r="A716" s="62">
        <v>41622</v>
      </c>
    </row>
    <row r="717" spans="1:1">
      <c r="A717" s="62">
        <v>41623</v>
      </c>
    </row>
    <row r="718" spans="1:1">
      <c r="A718" s="62">
        <v>41624</v>
      </c>
    </row>
    <row r="719" spans="1:1">
      <c r="A719" s="62">
        <v>41625</v>
      </c>
    </row>
    <row r="720" spans="1:1">
      <c r="A720" s="62">
        <v>41626</v>
      </c>
    </row>
    <row r="721" spans="1:1">
      <c r="A721" s="62">
        <v>41627</v>
      </c>
    </row>
    <row r="722" spans="1:1">
      <c r="A722" s="62">
        <v>41628</v>
      </c>
    </row>
    <row r="723" spans="1:1">
      <c r="A723" s="62">
        <v>41629</v>
      </c>
    </row>
    <row r="724" spans="1:1">
      <c r="A724" s="62">
        <v>41630</v>
      </c>
    </row>
    <row r="725" spans="1:1">
      <c r="A725" s="62">
        <v>41631</v>
      </c>
    </row>
    <row r="726" spans="1:1">
      <c r="A726" s="62">
        <v>41632</v>
      </c>
    </row>
    <row r="727" spans="1:1">
      <c r="A727" s="62">
        <v>41633</v>
      </c>
    </row>
    <row r="728" spans="1:1">
      <c r="A728" s="62">
        <v>41634</v>
      </c>
    </row>
    <row r="729" spans="1:1">
      <c r="A729" s="62">
        <v>41635</v>
      </c>
    </row>
    <row r="730" spans="1:1">
      <c r="A730" s="62">
        <v>41636</v>
      </c>
    </row>
    <row r="731" spans="1:1">
      <c r="A731" s="62">
        <v>41637</v>
      </c>
    </row>
    <row r="732" spans="1:1">
      <c r="A732" s="62">
        <v>41638</v>
      </c>
    </row>
    <row r="733" spans="1:1">
      <c r="A733" s="62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89"/>
  <sheetViews>
    <sheetView showGridLines="0" view="pageBreakPreview" zoomScale="80" zoomScaleSheetLayoutView="80" workbookViewId="0">
      <selection activeCell="I46" sqref="I46"/>
    </sheetView>
  </sheetViews>
  <sheetFormatPr defaultRowHeight="15"/>
  <cols>
    <col min="1" max="1" width="15.85546875" style="2" customWidth="1"/>
    <col min="2" max="2" width="67" style="2" customWidth="1"/>
    <col min="3" max="3" width="15.140625" style="2" customWidth="1"/>
    <col min="4" max="4" width="13.5703125" style="2" customWidth="1"/>
    <col min="5" max="5" width="0.7109375" style="2" customWidth="1"/>
    <col min="6" max="6" width="9.140625" style="2"/>
    <col min="7" max="7" width="13.140625" style="2" customWidth="1"/>
    <col min="8" max="16384" width="9.140625" style="2"/>
  </cols>
  <sheetData>
    <row r="1" spans="1:7" s="6" customFormat="1">
      <c r="A1" s="76" t="s">
        <v>406</v>
      </c>
      <c r="B1" s="244"/>
      <c r="C1" s="515" t="s">
        <v>109</v>
      </c>
      <c r="D1" s="515"/>
      <c r="E1" s="93"/>
    </row>
    <row r="2" spans="1:7" s="6" customFormat="1">
      <c r="A2" s="76" t="s">
        <v>407</v>
      </c>
      <c r="B2" s="244"/>
      <c r="C2" s="513" t="s">
        <v>837</v>
      </c>
      <c r="D2" s="514"/>
      <c r="E2" s="93"/>
    </row>
    <row r="3" spans="1:7" s="6" customFormat="1">
      <c r="A3" s="76" t="s">
        <v>408</v>
      </c>
      <c r="B3" s="244"/>
      <c r="C3" s="245"/>
      <c r="D3" s="245"/>
      <c r="E3" s="93"/>
    </row>
    <row r="4" spans="1:7" s="6" customFormat="1">
      <c r="A4" s="78" t="s">
        <v>140</v>
      </c>
      <c r="B4" s="244"/>
      <c r="C4" s="245"/>
      <c r="D4" s="245"/>
      <c r="E4" s="93"/>
    </row>
    <row r="5" spans="1:7" s="6" customFormat="1">
      <c r="A5" s="78"/>
      <c r="B5" s="244"/>
      <c r="C5" s="245"/>
      <c r="D5" s="245"/>
      <c r="E5" s="93"/>
    </row>
    <row r="6" spans="1:7">
      <c r="A6" s="79" t="str">
        <f>'[1]ფორმა N2'!A4</f>
        <v>ანგარიშვალდებული პირის დასახელება:</v>
      </c>
      <c r="B6" s="79"/>
      <c r="C6" s="78"/>
      <c r="D6" s="78"/>
      <c r="E6" s="94"/>
    </row>
    <row r="7" spans="1:7">
      <c r="A7" s="246" t="str">
        <f>'ფორმა N1'!D4</f>
        <v>საქართველოს კონსერვატიული პარტია</v>
      </c>
      <c r="B7" s="82"/>
      <c r="C7" s="83"/>
      <c r="D7" s="83"/>
      <c r="E7" s="94"/>
    </row>
    <row r="8" spans="1:7">
      <c r="A8" s="79"/>
      <c r="B8" s="79"/>
      <c r="C8" s="78"/>
      <c r="D8" s="78"/>
      <c r="E8" s="94"/>
    </row>
    <row r="9" spans="1:7" s="6" customFormat="1">
      <c r="A9" s="244"/>
      <c r="B9" s="244"/>
      <c r="C9" s="80"/>
      <c r="D9" s="80"/>
      <c r="E9" s="93"/>
    </row>
    <row r="10" spans="1:7" s="6" customFormat="1" ht="30">
      <c r="A10" s="91" t="s">
        <v>64</v>
      </c>
      <c r="B10" s="92" t="s">
        <v>11</v>
      </c>
      <c r="C10" s="81" t="s">
        <v>10</v>
      </c>
      <c r="D10" s="81" t="s">
        <v>9</v>
      </c>
      <c r="E10" s="93"/>
    </row>
    <row r="11" spans="1:7" s="7" customFormat="1">
      <c r="A11" s="247">
        <v>1</v>
      </c>
      <c r="B11" s="247" t="s">
        <v>57</v>
      </c>
      <c r="C11" s="410">
        <f>SUM(C12,C15,C55,C58,C59,C60,C78+C71)</f>
        <v>490805.85</v>
      </c>
      <c r="D11" s="410">
        <f>SUM(D12,D15,D55,D58,D59,D60,D66,D74,D75)</f>
        <v>529582.43999999994</v>
      </c>
      <c r="E11" s="248"/>
      <c r="G11" s="416">
        <f>D11-C11</f>
        <v>38776.589999999967</v>
      </c>
    </row>
    <row r="12" spans="1:7" s="9" customFormat="1" ht="18">
      <c r="A12" s="89">
        <v>1.1000000000000001</v>
      </c>
      <c r="B12" s="89" t="s">
        <v>58</v>
      </c>
      <c r="C12" s="419">
        <f>SUM(C13:C14)</f>
        <v>125172</v>
      </c>
      <c r="D12" s="85">
        <f>SUM(D13:D14)</f>
        <v>125172</v>
      </c>
      <c r="E12" s="95"/>
    </row>
    <row r="13" spans="1:7" s="10" customFormat="1">
      <c r="A13" s="90" t="s">
        <v>30</v>
      </c>
      <c r="B13" s="90" t="s">
        <v>59</v>
      </c>
      <c r="C13" s="411">
        <v>119672</v>
      </c>
      <c r="D13" s="411">
        <v>119672</v>
      </c>
      <c r="E13" s="96"/>
    </row>
    <row r="14" spans="1:7" s="3" customFormat="1">
      <c r="A14" s="90" t="s">
        <v>31</v>
      </c>
      <c r="B14" s="90" t="s">
        <v>0</v>
      </c>
      <c r="C14" s="4">
        <v>5500</v>
      </c>
      <c r="D14" s="4">
        <v>5500</v>
      </c>
      <c r="E14" s="97"/>
    </row>
    <row r="15" spans="1:7" s="7" customFormat="1">
      <c r="A15" s="89">
        <v>1.2</v>
      </c>
      <c r="B15" s="89" t="s">
        <v>60</v>
      </c>
      <c r="C15" s="86">
        <f>SUM(C16,C19,C31,C32,C33,C34,C37,C38,C45:C49,C53,C54)</f>
        <v>343272.13</v>
      </c>
      <c r="D15" s="86">
        <f>SUM(D16,D19,D31,D32,D33,D34,D37,D38,D45:D49,D53,D54)</f>
        <v>382048.72</v>
      </c>
      <c r="E15" s="248"/>
    </row>
    <row r="16" spans="1:7" s="3" customFormat="1">
      <c r="A16" s="90" t="s">
        <v>32</v>
      </c>
      <c r="B16" s="90" t="s">
        <v>1</v>
      </c>
      <c r="C16" s="85">
        <f>SUM(C17:C18)</f>
        <v>130562</v>
      </c>
      <c r="D16" s="85">
        <f>SUM(D17:D18)</f>
        <v>130562</v>
      </c>
      <c r="E16" s="97"/>
    </row>
    <row r="17" spans="1:7" s="3" customFormat="1">
      <c r="A17" s="99" t="s">
        <v>98</v>
      </c>
      <c r="B17" s="99" t="s">
        <v>61</v>
      </c>
      <c r="C17" s="4">
        <v>110932</v>
      </c>
      <c r="D17" s="249">
        <v>110932</v>
      </c>
      <c r="E17" s="97"/>
    </row>
    <row r="18" spans="1:7" s="3" customFormat="1">
      <c r="A18" s="99" t="s">
        <v>99</v>
      </c>
      <c r="B18" s="99" t="s">
        <v>62</v>
      </c>
      <c r="C18" s="4">
        <v>19630</v>
      </c>
      <c r="D18" s="249">
        <v>19630</v>
      </c>
      <c r="E18" s="97"/>
    </row>
    <row r="19" spans="1:7" s="3" customFormat="1">
      <c r="A19" s="90" t="s">
        <v>33</v>
      </c>
      <c r="B19" s="90" t="s">
        <v>2</v>
      </c>
      <c r="C19" s="85">
        <f>SUM(C20:C25,C30)</f>
        <v>29365.260000000002</v>
      </c>
      <c r="D19" s="85">
        <f>SUM(D20:D25,D30)</f>
        <v>29543.15</v>
      </c>
      <c r="E19" s="250"/>
      <c r="F19" s="251"/>
    </row>
    <row r="20" spans="1:7" s="254" customFormat="1" ht="30">
      <c r="A20" s="99" t="s">
        <v>12</v>
      </c>
      <c r="B20" s="99" t="s">
        <v>250</v>
      </c>
      <c r="C20" s="252">
        <v>13936.93</v>
      </c>
      <c r="D20" s="38">
        <v>13936.93</v>
      </c>
      <c r="E20" s="253"/>
    </row>
    <row r="21" spans="1:7" s="254" customFormat="1">
      <c r="A21" s="99" t="s">
        <v>13</v>
      </c>
      <c r="B21" s="99" t="s">
        <v>14</v>
      </c>
      <c r="C21" s="252"/>
      <c r="D21" s="39"/>
      <c r="E21" s="253"/>
    </row>
    <row r="22" spans="1:7" s="254" customFormat="1" ht="30">
      <c r="A22" s="99" t="s">
        <v>281</v>
      </c>
      <c r="B22" s="99" t="s">
        <v>22</v>
      </c>
      <c r="C22" s="252"/>
      <c r="D22" s="40"/>
      <c r="E22" s="253"/>
    </row>
    <row r="23" spans="1:7" s="254" customFormat="1" ht="16.5" customHeight="1">
      <c r="A23" s="99" t="s">
        <v>282</v>
      </c>
      <c r="B23" s="99" t="s">
        <v>15</v>
      </c>
      <c r="C23" s="252">
        <v>5820.61</v>
      </c>
      <c r="D23" s="40">
        <v>5998.5</v>
      </c>
      <c r="E23" s="253"/>
      <c r="G23" s="417">
        <f>D23-C23</f>
        <v>177.89000000000033</v>
      </c>
    </row>
    <row r="24" spans="1:7" s="254" customFormat="1" ht="16.5" customHeight="1">
      <c r="A24" s="99" t="s">
        <v>283</v>
      </c>
      <c r="B24" s="99" t="s">
        <v>16</v>
      </c>
      <c r="C24" s="252">
        <v>2127.15</v>
      </c>
      <c r="D24" s="40">
        <v>2127.15</v>
      </c>
      <c r="E24" s="253"/>
    </row>
    <row r="25" spans="1:7" s="254" customFormat="1" ht="16.5" customHeight="1">
      <c r="A25" s="99" t="s">
        <v>284</v>
      </c>
      <c r="B25" s="99" t="s">
        <v>17</v>
      </c>
      <c r="C25" s="85">
        <f>SUM(C26:C29)</f>
        <v>7480.57</v>
      </c>
      <c r="D25" s="85">
        <f>SUM(D26:D29)</f>
        <v>7480.57</v>
      </c>
      <c r="E25" s="253"/>
    </row>
    <row r="26" spans="1:7" s="254" customFormat="1" ht="16.5" customHeight="1">
      <c r="A26" s="255" t="s">
        <v>285</v>
      </c>
      <c r="B26" s="255" t="s">
        <v>18</v>
      </c>
      <c r="C26" s="252">
        <v>2054.5300000000002</v>
      </c>
      <c r="D26" s="40">
        <v>2054.5300000000002</v>
      </c>
      <c r="E26" s="253"/>
    </row>
    <row r="27" spans="1:7" s="254" customFormat="1" ht="16.5" customHeight="1">
      <c r="A27" s="255" t="s">
        <v>286</v>
      </c>
      <c r="B27" s="255" t="s">
        <v>19</v>
      </c>
      <c r="C27" s="252">
        <v>1012.04</v>
      </c>
      <c r="D27" s="40">
        <v>1012.04</v>
      </c>
      <c r="E27" s="253"/>
    </row>
    <row r="28" spans="1:7" s="254" customFormat="1" ht="16.5" customHeight="1">
      <c r="A28" s="255" t="s">
        <v>287</v>
      </c>
      <c r="B28" s="255" t="s">
        <v>20</v>
      </c>
      <c r="C28" s="252">
        <v>4150</v>
      </c>
      <c r="D28" s="40">
        <v>4150</v>
      </c>
      <c r="E28" s="253"/>
    </row>
    <row r="29" spans="1:7" s="254" customFormat="1" ht="16.5" customHeight="1">
      <c r="A29" s="255" t="s">
        <v>288</v>
      </c>
      <c r="B29" s="255" t="s">
        <v>23</v>
      </c>
      <c r="C29" s="252">
        <v>264</v>
      </c>
      <c r="D29" s="412">
        <v>264</v>
      </c>
      <c r="E29" s="253"/>
    </row>
    <row r="30" spans="1:7" s="254" customFormat="1" ht="16.5" customHeight="1">
      <c r="A30" s="99" t="s">
        <v>289</v>
      </c>
      <c r="B30" s="99" t="s">
        <v>21</v>
      </c>
      <c r="C30" s="252"/>
      <c r="D30" s="41"/>
      <c r="E30" s="253"/>
    </row>
    <row r="31" spans="1:7" s="3" customFormat="1" ht="16.5" customHeight="1">
      <c r="A31" s="90" t="s">
        <v>34</v>
      </c>
      <c r="B31" s="90" t="s">
        <v>3</v>
      </c>
      <c r="C31" s="411">
        <v>49615.57</v>
      </c>
      <c r="D31" s="413">
        <v>49615.57</v>
      </c>
      <c r="E31" s="250"/>
    </row>
    <row r="32" spans="1:7" s="3" customFormat="1" ht="16.5" customHeight="1">
      <c r="A32" s="90" t="s">
        <v>35</v>
      </c>
      <c r="B32" s="90" t="s">
        <v>4</v>
      </c>
      <c r="C32" s="411">
        <v>3077.5</v>
      </c>
      <c r="D32" s="249">
        <v>5000</v>
      </c>
      <c r="E32" s="97"/>
      <c r="G32" s="418">
        <f>D32-C32</f>
        <v>1922.5</v>
      </c>
    </row>
    <row r="33" spans="1:5" s="3" customFormat="1" ht="16.5" customHeight="1">
      <c r="A33" s="90" t="s">
        <v>36</v>
      </c>
      <c r="B33" s="90" t="s">
        <v>5</v>
      </c>
      <c r="C33" s="4"/>
      <c r="D33" s="249"/>
      <c r="E33" s="97"/>
    </row>
    <row r="34" spans="1:5" s="3" customFormat="1" ht="30">
      <c r="A34" s="90" t="s">
        <v>37</v>
      </c>
      <c r="B34" s="90" t="s">
        <v>63</v>
      </c>
      <c r="C34" s="85">
        <f>SUM(C35:C36)</f>
        <v>66451</v>
      </c>
      <c r="D34" s="85">
        <f>SUM(D35:D36)</f>
        <v>66451</v>
      </c>
      <c r="E34" s="97"/>
    </row>
    <row r="35" spans="1:5" s="3" customFormat="1" ht="16.5" customHeight="1">
      <c r="A35" s="99" t="s">
        <v>290</v>
      </c>
      <c r="B35" s="99" t="s">
        <v>56</v>
      </c>
      <c r="C35" s="4">
        <v>64410</v>
      </c>
      <c r="D35" s="249">
        <v>64410</v>
      </c>
      <c r="E35" s="97"/>
    </row>
    <row r="36" spans="1:5" s="3" customFormat="1" ht="16.5" customHeight="1">
      <c r="A36" s="99" t="s">
        <v>291</v>
      </c>
      <c r="B36" s="99" t="s">
        <v>55</v>
      </c>
      <c r="C36" s="4">
        <v>2041</v>
      </c>
      <c r="D36" s="249">
        <v>2041</v>
      </c>
      <c r="E36" s="97"/>
    </row>
    <row r="37" spans="1:5" s="3" customFormat="1" ht="16.5" customHeight="1">
      <c r="A37" s="90" t="s">
        <v>38</v>
      </c>
      <c r="B37" s="90" t="s">
        <v>49</v>
      </c>
      <c r="C37" s="411">
        <v>365.08</v>
      </c>
      <c r="D37" s="413">
        <v>365.08</v>
      </c>
      <c r="E37" s="97"/>
    </row>
    <row r="38" spans="1:5" s="3" customFormat="1" ht="16.5" customHeight="1">
      <c r="A38" s="90" t="s">
        <v>39</v>
      </c>
      <c r="B38" s="90" t="s">
        <v>409</v>
      </c>
      <c r="C38" s="85">
        <f>SUM(C39:C44)</f>
        <v>6012</v>
      </c>
      <c r="D38" s="85">
        <f>SUM(D39:D44)</f>
        <v>6012</v>
      </c>
      <c r="E38" s="97"/>
    </row>
    <row r="39" spans="1:5" s="3" customFormat="1" ht="16.5" customHeight="1">
      <c r="A39" s="17" t="s">
        <v>355</v>
      </c>
      <c r="B39" s="17" t="s">
        <v>359</v>
      </c>
      <c r="C39" s="4"/>
      <c r="D39" s="249"/>
      <c r="E39" s="97"/>
    </row>
    <row r="40" spans="1:5" s="3" customFormat="1" ht="16.5" customHeight="1">
      <c r="A40" s="17" t="s">
        <v>356</v>
      </c>
      <c r="B40" s="17" t="s">
        <v>360</v>
      </c>
      <c r="C40" s="4"/>
      <c r="D40" s="249"/>
      <c r="E40" s="97"/>
    </row>
    <row r="41" spans="1:5" s="3" customFormat="1" ht="16.5" customHeight="1">
      <c r="A41" s="17" t="s">
        <v>357</v>
      </c>
      <c r="B41" s="17" t="s">
        <v>363</v>
      </c>
      <c r="C41" s="4"/>
      <c r="D41" s="249"/>
      <c r="E41" s="97"/>
    </row>
    <row r="42" spans="1:5" s="3" customFormat="1" ht="16.5" customHeight="1">
      <c r="A42" s="17" t="s">
        <v>362</v>
      </c>
      <c r="B42" s="17" t="s">
        <v>364</v>
      </c>
      <c r="C42" s="4"/>
      <c r="D42" s="249"/>
      <c r="E42" s="97"/>
    </row>
    <row r="43" spans="1:5" s="3" customFormat="1" ht="16.5" customHeight="1">
      <c r="A43" s="17" t="s">
        <v>365</v>
      </c>
      <c r="B43" s="17" t="s">
        <v>498</v>
      </c>
      <c r="C43" s="4"/>
      <c r="D43" s="249"/>
      <c r="E43" s="97"/>
    </row>
    <row r="44" spans="1:5" s="3" customFormat="1" ht="16.5" customHeight="1">
      <c r="A44" s="17" t="s">
        <v>499</v>
      </c>
      <c r="B44" s="17" t="s">
        <v>535</v>
      </c>
      <c r="C44" s="4">
        <v>6012</v>
      </c>
      <c r="D44" s="249">
        <v>6012</v>
      </c>
      <c r="E44" s="97"/>
    </row>
    <row r="45" spans="1:5" s="3" customFormat="1" ht="30">
      <c r="A45" s="90" t="s">
        <v>40</v>
      </c>
      <c r="B45" s="90" t="s">
        <v>28</v>
      </c>
      <c r="C45" s="411">
        <v>39681.35</v>
      </c>
      <c r="D45" s="413">
        <v>39681.35</v>
      </c>
      <c r="E45" s="97"/>
    </row>
    <row r="46" spans="1:5" s="3" customFormat="1" ht="16.5" customHeight="1">
      <c r="A46" s="90" t="s">
        <v>41</v>
      </c>
      <c r="B46" s="90" t="s">
        <v>24</v>
      </c>
      <c r="C46" s="4">
        <v>4030</v>
      </c>
      <c r="D46" s="249">
        <v>4030</v>
      </c>
      <c r="E46" s="97"/>
    </row>
    <row r="47" spans="1:5" s="3" customFormat="1" ht="16.5" customHeight="1">
      <c r="A47" s="90" t="s">
        <v>42</v>
      </c>
      <c r="B47" s="90" t="s">
        <v>25</v>
      </c>
      <c r="C47" s="4">
        <v>625</v>
      </c>
      <c r="D47" s="249">
        <v>625</v>
      </c>
      <c r="E47" s="97"/>
    </row>
    <row r="48" spans="1:5" s="3" customFormat="1" ht="16.5" customHeight="1">
      <c r="A48" s="90" t="s">
        <v>43</v>
      </c>
      <c r="B48" s="90" t="s">
        <v>26</v>
      </c>
      <c r="C48" s="4">
        <v>1740</v>
      </c>
      <c r="D48" s="249">
        <v>1740</v>
      </c>
      <c r="E48" s="97"/>
    </row>
    <row r="49" spans="1:7" s="3" customFormat="1" ht="16.5" customHeight="1">
      <c r="A49" s="90" t="s">
        <v>44</v>
      </c>
      <c r="B49" s="90" t="s">
        <v>410</v>
      </c>
      <c r="C49" s="85">
        <v>1440</v>
      </c>
      <c r="D49" s="85">
        <v>1440</v>
      </c>
      <c r="E49" s="97"/>
    </row>
    <row r="50" spans="1:7" s="3" customFormat="1" ht="16.5" customHeight="1">
      <c r="A50" s="99" t="s">
        <v>371</v>
      </c>
      <c r="B50" s="99" t="s">
        <v>374</v>
      </c>
      <c r="C50" s="4">
        <v>1440</v>
      </c>
      <c r="D50" s="249">
        <v>1440</v>
      </c>
      <c r="E50" s="97"/>
    </row>
    <row r="51" spans="1:7" s="3" customFormat="1" ht="16.5" customHeight="1">
      <c r="A51" s="99" t="s">
        <v>372</v>
      </c>
      <c r="B51" s="99" t="s">
        <v>373</v>
      </c>
      <c r="C51" s="4"/>
      <c r="D51" s="249"/>
      <c r="E51" s="97"/>
    </row>
    <row r="52" spans="1:7" s="3" customFormat="1" ht="16.5" customHeight="1">
      <c r="A52" s="99" t="s">
        <v>375</v>
      </c>
      <c r="B52" s="99" t="s">
        <v>376</v>
      </c>
      <c r="C52" s="4"/>
      <c r="D52" s="249"/>
      <c r="E52" s="97"/>
    </row>
    <row r="53" spans="1:7" s="3" customFormat="1" ht="30">
      <c r="A53" s="90" t="s">
        <v>45</v>
      </c>
      <c r="B53" s="90" t="s">
        <v>29</v>
      </c>
      <c r="C53" s="4"/>
      <c r="D53" s="249"/>
      <c r="E53" s="97"/>
    </row>
    <row r="54" spans="1:7" s="3" customFormat="1" ht="16.5" customHeight="1">
      <c r="A54" s="90" t="s">
        <v>46</v>
      </c>
      <c r="B54" s="90" t="s">
        <v>6</v>
      </c>
      <c r="C54" s="411">
        <v>10307.370000000001</v>
      </c>
      <c r="D54" s="413">
        <v>46983.57</v>
      </c>
      <c r="E54" s="250"/>
      <c r="F54" s="251"/>
      <c r="G54" s="531">
        <f>D54-C54</f>
        <v>36676.199999999997</v>
      </c>
    </row>
    <row r="55" spans="1:7" s="3" customFormat="1" ht="30">
      <c r="A55" s="89">
        <v>1.3</v>
      </c>
      <c r="B55" s="89" t="s">
        <v>414</v>
      </c>
      <c r="C55" s="86">
        <f>SUM(C56:C57)</f>
        <v>2157</v>
      </c>
      <c r="D55" s="86">
        <f>SUM(D56:D57)</f>
        <v>2157</v>
      </c>
      <c r="E55" s="250"/>
      <c r="F55" s="251"/>
    </row>
    <row r="56" spans="1:7" s="3" customFormat="1" ht="30">
      <c r="A56" s="90" t="s">
        <v>50</v>
      </c>
      <c r="B56" s="90" t="s">
        <v>537</v>
      </c>
      <c r="C56" s="4">
        <v>2157</v>
      </c>
      <c r="D56" s="249">
        <v>2157</v>
      </c>
      <c r="E56" s="250"/>
      <c r="F56" s="251"/>
    </row>
    <row r="57" spans="1:7" s="3" customFormat="1" ht="16.5" customHeight="1">
      <c r="A57" s="90" t="s">
        <v>51</v>
      </c>
      <c r="B57" s="90" t="s">
        <v>47</v>
      </c>
      <c r="C57" s="4"/>
      <c r="D57" s="249"/>
      <c r="E57" s="250"/>
      <c r="F57" s="251"/>
    </row>
    <row r="58" spans="1:7" s="3" customFormat="1">
      <c r="A58" s="89">
        <v>1.4</v>
      </c>
      <c r="B58" s="89" t="s">
        <v>416</v>
      </c>
      <c r="C58" s="4"/>
      <c r="D58" s="249"/>
      <c r="E58" s="250"/>
      <c r="F58" s="251"/>
    </row>
    <row r="59" spans="1:7" s="254" customFormat="1">
      <c r="A59" s="89">
        <v>1.5</v>
      </c>
      <c r="B59" s="89" t="s">
        <v>7</v>
      </c>
      <c r="C59" s="252"/>
      <c r="D59" s="40"/>
      <c r="E59" s="253"/>
    </row>
    <row r="60" spans="1:7" s="254" customFormat="1">
      <c r="A60" s="89">
        <v>1.6</v>
      </c>
      <c r="B60" s="45" t="s">
        <v>8</v>
      </c>
      <c r="C60" s="87">
        <f>SUM(C61:C65)</f>
        <v>18254.72</v>
      </c>
      <c r="D60" s="415">
        <f>SUM(D61:D65)</f>
        <v>18254.72</v>
      </c>
      <c r="E60" s="253"/>
    </row>
    <row r="61" spans="1:7" s="254" customFormat="1">
      <c r="A61" s="90" t="s">
        <v>297</v>
      </c>
      <c r="B61" s="46" t="s">
        <v>52</v>
      </c>
      <c r="C61" s="252"/>
      <c r="D61" s="40"/>
      <c r="E61" s="253"/>
    </row>
    <row r="62" spans="1:7" s="254" customFormat="1" ht="30">
      <c r="A62" s="90" t="s">
        <v>298</v>
      </c>
      <c r="B62" s="46" t="s">
        <v>538</v>
      </c>
      <c r="C62" s="414">
        <v>16635.55</v>
      </c>
      <c r="D62" s="40">
        <v>16635.55</v>
      </c>
      <c r="E62" s="253"/>
    </row>
    <row r="63" spans="1:7" s="254" customFormat="1">
      <c r="A63" s="90" t="s">
        <v>299</v>
      </c>
      <c r="B63" s="46" t="s">
        <v>53</v>
      </c>
      <c r="C63" s="40"/>
      <c r="D63" s="40"/>
      <c r="E63" s="253"/>
    </row>
    <row r="64" spans="1:7" s="254" customFormat="1">
      <c r="A64" s="90" t="s">
        <v>300</v>
      </c>
      <c r="B64" s="46" t="s">
        <v>27</v>
      </c>
      <c r="C64" s="252"/>
      <c r="D64" s="40"/>
      <c r="E64" s="253"/>
    </row>
    <row r="65" spans="1:5" s="254" customFormat="1">
      <c r="A65" s="90" t="s">
        <v>337</v>
      </c>
      <c r="B65" s="46" t="s">
        <v>338</v>
      </c>
      <c r="C65" s="252">
        <v>1619.17</v>
      </c>
      <c r="D65" s="40">
        <v>1619.17</v>
      </c>
      <c r="E65" s="253"/>
    </row>
    <row r="66" spans="1:5">
      <c r="A66" s="247">
        <v>2</v>
      </c>
      <c r="B66" s="247" t="s">
        <v>411</v>
      </c>
      <c r="C66" s="252">
        <v>1950</v>
      </c>
      <c r="D66" s="87">
        <f>SUM(D67:D73)</f>
        <v>1950</v>
      </c>
      <c r="E66" s="98"/>
    </row>
    <row r="67" spans="1:5">
      <c r="A67" s="100">
        <v>2.1</v>
      </c>
      <c r="B67" s="257" t="s">
        <v>100</v>
      </c>
      <c r="C67" s="252"/>
      <c r="D67" s="22"/>
      <c r="E67" s="98"/>
    </row>
    <row r="68" spans="1:5">
      <c r="A68" s="100">
        <v>2.2000000000000002</v>
      </c>
      <c r="B68" s="257" t="s">
        <v>412</v>
      </c>
      <c r="C68" s="252"/>
      <c r="D68" s="22"/>
      <c r="E68" s="98"/>
    </row>
    <row r="69" spans="1:5">
      <c r="A69" s="100">
        <v>2.2999999999999998</v>
      </c>
      <c r="B69" s="257" t="s">
        <v>104</v>
      </c>
      <c r="C69" s="252"/>
      <c r="D69" s="22"/>
      <c r="E69" s="98"/>
    </row>
    <row r="70" spans="1:5">
      <c r="A70" s="100">
        <v>2.4</v>
      </c>
      <c r="B70" s="257" t="s">
        <v>103</v>
      </c>
      <c r="C70" s="252"/>
      <c r="D70" s="22"/>
      <c r="E70" s="98"/>
    </row>
    <row r="71" spans="1:5">
      <c r="A71" s="100">
        <v>2.5</v>
      </c>
      <c r="B71" s="257" t="s">
        <v>536</v>
      </c>
      <c r="C71" s="252">
        <v>1950</v>
      </c>
      <c r="D71" s="22">
        <v>1950</v>
      </c>
      <c r="E71" s="98"/>
    </row>
    <row r="72" spans="1:5">
      <c r="A72" s="100">
        <v>2.6</v>
      </c>
      <c r="B72" s="257" t="s">
        <v>101</v>
      </c>
      <c r="C72" s="252"/>
      <c r="D72" s="22"/>
      <c r="E72" s="98"/>
    </row>
    <row r="73" spans="1:5">
      <c r="A73" s="100">
        <v>2.7</v>
      </c>
      <c r="B73" s="257" t="s">
        <v>102</v>
      </c>
      <c r="C73" s="256"/>
      <c r="D73" s="22"/>
      <c r="E73" s="98"/>
    </row>
    <row r="74" spans="1:5">
      <c r="A74" s="247">
        <v>3</v>
      </c>
      <c r="B74" s="247" t="s">
        <v>450</v>
      </c>
      <c r="C74" s="87"/>
      <c r="D74" s="22"/>
      <c r="E74" s="98"/>
    </row>
    <row r="75" spans="1:5">
      <c r="A75" s="247">
        <v>4</v>
      </c>
      <c r="B75" s="247" t="s">
        <v>252</v>
      </c>
      <c r="C75" s="87"/>
      <c r="D75" s="87">
        <f>SUM(D76:D77)</f>
        <v>0</v>
      </c>
      <c r="E75" s="98"/>
    </row>
    <row r="76" spans="1:5">
      <c r="A76" s="100">
        <v>4.0999999999999996</v>
      </c>
      <c r="B76" s="100" t="s">
        <v>253</v>
      </c>
      <c r="C76" s="258"/>
      <c r="D76" s="8"/>
      <c r="E76" s="98"/>
    </row>
    <row r="77" spans="1:5">
      <c r="A77" s="100">
        <v>4.2</v>
      </c>
      <c r="B77" s="100" t="s">
        <v>254</v>
      </c>
      <c r="C77" s="259"/>
      <c r="D77" s="8"/>
      <c r="E77" s="98"/>
    </row>
    <row r="78" spans="1:5">
      <c r="A78" s="247">
        <v>5</v>
      </c>
      <c r="B78" s="247" t="s">
        <v>279</v>
      </c>
      <c r="C78" s="286"/>
      <c r="D78" s="259"/>
      <c r="E78" s="98"/>
    </row>
    <row r="79" spans="1:5">
      <c r="B79" s="44"/>
    </row>
    <row r="80" spans="1:5">
      <c r="A80" s="518" t="s">
        <v>500</v>
      </c>
      <c r="B80" s="518"/>
      <c r="C80" s="518"/>
      <c r="D80" s="518"/>
      <c r="E80" s="5"/>
    </row>
    <row r="81" spans="1:9">
      <c r="B81" s="44"/>
    </row>
    <row r="82" spans="1:9" s="23" customFormat="1" ht="12.75"/>
    <row r="83" spans="1:9">
      <c r="A83" s="71" t="s">
        <v>107</v>
      </c>
      <c r="E83" s="5"/>
    </row>
    <row r="84" spans="1:9">
      <c r="E84"/>
      <c r="F84"/>
      <c r="G84"/>
      <c r="H84"/>
      <c r="I84"/>
    </row>
    <row r="85" spans="1:9">
      <c r="D85" s="12"/>
      <c r="E85"/>
      <c r="F85"/>
      <c r="G85"/>
      <c r="H85"/>
      <c r="I85"/>
    </row>
    <row r="86" spans="1:9">
      <c r="A86"/>
      <c r="B86" s="71" t="s">
        <v>447</v>
      </c>
      <c r="D86" s="12"/>
      <c r="E86"/>
      <c r="F86"/>
      <c r="G86"/>
      <c r="H86"/>
      <c r="I86"/>
    </row>
    <row r="87" spans="1:9">
      <c r="A87"/>
      <c r="B87" s="2" t="s">
        <v>448</v>
      </c>
      <c r="D87" s="12"/>
      <c r="E87"/>
      <c r="F87"/>
      <c r="G87"/>
      <c r="H87"/>
      <c r="I87"/>
    </row>
    <row r="88" spans="1:9" customFormat="1" ht="12.75">
      <c r="B88" s="67" t="s">
        <v>139</v>
      </c>
    </row>
    <row r="89" spans="1:9" s="23" customFormat="1" ht="12.75"/>
  </sheetData>
  <mergeCells count="3">
    <mergeCell ref="C1:D1"/>
    <mergeCell ref="C2:D2"/>
    <mergeCell ref="A80:D80"/>
  </mergeCells>
  <pageMargins left="0.19685039370078741" right="0.19685039370078741" top="0.19685039370078741" bottom="0.19685039370078741" header="0.15748031496062992" footer="0.15748031496062992"/>
  <pageSetup paperSize="9" scale="85" fitToHeight="2" orientation="portrait" r:id="rId1"/>
  <headerFooter alignWithMargins="0"/>
  <rowBreaks count="1" manualBreakCount="1">
    <brk id="54" max="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view="pageBreakPreview" zoomScale="80" zoomScaleSheetLayoutView="80" workbookViewId="0">
      <selection activeCell="H17" sqref="H17"/>
    </sheetView>
  </sheetViews>
  <sheetFormatPr defaultRowHeight="15"/>
  <cols>
    <col min="1" max="1" width="8.85546875" style="2" customWidth="1"/>
    <col min="2" max="2" width="88" style="2" customWidth="1"/>
    <col min="3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6" t="s">
        <v>327</v>
      </c>
      <c r="B1" s="79"/>
      <c r="C1" s="515" t="s">
        <v>109</v>
      </c>
      <c r="D1" s="515"/>
      <c r="E1" s="93"/>
    </row>
    <row r="2" spans="1:5" s="6" customFormat="1">
      <c r="A2" s="76" t="s">
        <v>328</v>
      </c>
      <c r="B2" s="79"/>
      <c r="C2" s="513" t="s">
        <v>837</v>
      </c>
      <c r="D2" s="513"/>
      <c r="E2" s="93"/>
    </row>
    <row r="3" spans="1:5" s="6" customFormat="1">
      <c r="A3" s="78" t="s">
        <v>140</v>
      </c>
      <c r="B3" s="76"/>
      <c r="C3" s="167"/>
      <c r="D3" s="167"/>
      <c r="E3" s="93"/>
    </row>
    <row r="4" spans="1:5" s="6" customFormat="1">
      <c r="A4" s="78"/>
      <c r="B4" s="78"/>
      <c r="C4" s="167"/>
      <c r="D4" s="167"/>
      <c r="E4" s="93"/>
    </row>
    <row r="5" spans="1:5">
      <c r="A5" s="79" t="str">
        <f>'ფორმა N2'!A4</f>
        <v>ანგარიშვალდებული პირის დასახელება:</v>
      </c>
      <c r="B5" s="79"/>
      <c r="C5" s="78"/>
      <c r="D5" s="78"/>
      <c r="E5" s="94"/>
    </row>
    <row r="6" spans="1:5">
      <c r="A6" s="82" t="str">
        <f>'ფორმა N1'!D4</f>
        <v>საქართველოს კონსერვატიული პარტია</v>
      </c>
      <c r="B6" s="82"/>
      <c r="C6" s="83"/>
      <c r="D6" s="83"/>
      <c r="E6" s="94"/>
    </row>
    <row r="7" spans="1:5">
      <c r="A7" s="79"/>
      <c r="B7" s="79"/>
      <c r="C7" s="78"/>
      <c r="D7" s="78"/>
      <c r="E7" s="94"/>
    </row>
    <row r="8" spans="1:5" s="6" customFormat="1">
      <c r="A8" s="166"/>
      <c r="B8" s="166"/>
      <c r="C8" s="80"/>
      <c r="D8" s="80"/>
      <c r="E8" s="93"/>
    </row>
    <row r="9" spans="1:5" s="6" customFormat="1" ht="30">
      <c r="A9" s="91" t="s">
        <v>64</v>
      </c>
      <c r="B9" s="91" t="s">
        <v>333</v>
      </c>
      <c r="C9" s="81" t="s">
        <v>10</v>
      </c>
      <c r="D9" s="81" t="s">
        <v>9</v>
      </c>
      <c r="E9" s="93"/>
    </row>
    <row r="10" spans="1:5" s="9" customFormat="1" ht="18">
      <c r="A10" s="100" t="s">
        <v>329</v>
      </c>
      <c r="B10" s="100"/>
      <c r="C10" s="4"/>
      <c r="D10" s="4"/>
      <c r="E10" s="95"/>
    </row>
    <row r="11" spans="1:5" s="10" customFormat="1">
      <c r="A11" s="100" t="s">
        <v>330</v>
      </c>
      <c r="B11" s="100"/>
      <c r="C11" s="4"/>
      <c r="D11" s="4"/>
      <c r="E11" s="96"/>
    </row>
    <row r="12" spans="1:5" s="10" customFormat="1">
      <c r="A12" s="89" t="s">
        <v>278</v>
      </c>
      <c r="B12" s="89"/>
      <c r="C12" s="4"/>
      <c r="D12" s="4"/>
      <c r="E12" s="96"/>
    </row>
    <row r="13" spans="1:5" s="10" customFormat="1">
      <c r="A13" s="89" t="s">
        <v>278</v>
      </c>
      <c r="B13" s="89"/>
      <c r="C13" s="4"/>
      <c r="D13" s="4"/>
      <c r="E13" s="96"/>
    </row>
    <row r="14" spans="1:5" s="10" customFormat="1">
      <c r="A14" s="89" t="s">
        <v>278</v>
      </c>
      <c r="B14" s="89"/>
      <c r="C14" s="4"/>
      <c r="D14" s="4"/>
      <c r="E14" s="96"/>
    </row>
    <row r="15" spans="1:5" s="10" customFormat="1">
      <c r="A15" s="89" t="s">
        <v>278</v>
      </c>
      <c r="B15" s="89"/>
      <c r="C15" s="4"/>
      <c r="D15" s="4"/>
      <c r="E15" s="96"/>
    </row>
    <row r="16" spans="1:5" s="10" customFormat="1">
      <c r="A16" s="89" t="s">
        <v>278</v>
      </c>
      <c r="B16" s="89"/>
      <c r="C16" s="4"/>
      <c r="D16" s="4"/>
      <c r="E16" s="96"/>
    </row>
    <row r="17" spans="1:5" s="10" customFormat="1" ht="17.25" customHeight="1">
      <c r="A17" s="100" t="s">
        <v>331</v>
      </c>
      <c r="B17" s="89" t="s">
        <v>539</v>
      </c>
      <c r="C17" s="411">
        <v>0</v>
      </c>
      <c r="D17" s="411">
        <v>5248.91</v>
      </c>
      <c r="E17" s="96"/>
    </row>
    <row r="18" spans="1:5" s="10" customFormat="1" ht="18" customHeight="1">
      <c r="A18" s="100" t="s">
        <v>332</v>
      </c>
      <c r="B18" s="89" t="s">
        <v>544</v>
      </c>
      <c r="C18" s="411">
        <v>0</v>
      </c>
      <c r="D18" s="411">
        <v>20953.509999999998</v>
      </c>
      <c r="E18" s="96"/>
    </row>
    <row r="19" spans="1:5" s="10" customFormat="1">
      <c r="A19" s="89" t="s">
        <v>278</v>
      </c>
      <c r="B19" s="89" t="s">
        <v>545</v>
      </c>
      <c r="C19" s="411">
        <v>0</v>
      </c>
      <c r="D19" s="411">
        <v>7473.78</v>
      </c>
      <c r="E19" s="96"/>
    </row>
    <row r="20" spans="1:5" s="10" customFormat="1">
      <c r="A20" s="89" t="s">
        <v>278</v>
      </c>
      <c r="B20" s="89" t="s">
        <v>546</v>
      </c>
      <c r="C20" s="411">
        <v>0</v>
      </c>
      <c r="D20" s="4">
        <v>3000</v>
      </c>
      <c r="E20" s="96"/>
    </row>
    <row r="21" spans="1:5" s="10" customFormat="1">
      <c r="A21" s="89" t="s">
        <v>278</v>
      </c>
      <c r="B21" s="89" t="s">
        <v>540</v>
      </c>
      <c r="C21" s="411">
        <v>882.37</v>
      </c>
      <c r="D21" s="411">
        <v>882.37</v>
      </c>
      <c r="E21" s="96"/>
    </row>
    <row r="22" spans="1:5" s="10" customFormat="1">
      <c r="A22" s="89" t="s">
        <v>278</v>
      </c>
      <c r="B22" s="89" t="s">
        <v>541</v>
      </c>
      <c r="C22" s="4">
        <v>4300</v>
      </c>
      <c r="D22" s="4">
        <v>4300</v>
      </c>
      <c r="E22" s="96"/>
    </row>
    <row r="23" spans="1:5" s="10" customFormat="1">
      <c r="A23" s="89"/>
      <c r="B23" s="89" t="s">
        <v>542</v>
      </c>
      <c r="C23" s="4">
        <v>1000</v>
      </c>
      <c r="D23" s="4">
        <v>1000</v>
      </c>
      <c r="E23" s="96"/>
    </row>
    <row r="24" spans="1:5" s="10" customFormat="1">
      <c r="A24" s="89" t="s">
        <v>278</v>
      </c>
      <c r="B24" s="89" t="s">
        <v>543</v>
      </c>
      <c r="C24" s="4">
        <v>4125</v>
      </c>
      <c r="D24" s="4">
        <v>4125</v>
      </c>
      <c r="E24" s="96"/>
    </row>
    <row r="25" spans="1:5">
      <c r="A25" s="101"/>
      <c r="B25" s="101" t="s">
        <v>336</v>
      </c>
      <c r="C25" s="415">
        <f>SUM(C10:C24)</f>
        <v>10307.369999999999</v>
      </c>
      <c r="D25" s="415">
        <f>SUM(D10:D24)</f>
        <v>46983.57</v>
      </c>
      <c r="E25" s="98"/>
    </row>
    <row r="26" spans="1:5">
      <c r="A26" s="44"/>
      <c r="B26" s="44"/>
    </row>
    <row r="27" spans="1:5">
      <c r="A27" s="268" t="s">
        <v>440</v>
      </c>
      <c r="E27" s="5"/>
    </row>
    <row r="28" spans="1:5">
      <c r="A28" s="2" t="s">
        <v>441</v>
      </c>
    </row>
    <row r="29" spans="1:5">
      <c r="A29" s="222" t="s">
        <v>442</v>
      </c>
    </row>
    <row r="30" spans="1:5">
      <c r="A30" s="222"/>
    </row>
    <row r="31" spans="1:5">
      <c r="A31" s="222" t="s">
        <v>351</v>
      </c>
    </row>
    <row r="32" spans="1:5" s="23" customFormat="1" ht="12.75"/>
    <row r="33" spans="1:9">
      <c r="A33" s="71" t="s">
        <v>107</v>
      </c>
      <c r="E33" s="5"/>
    </row>
    <row r="34" spans="1:9">
      <c r="E34"/>
      <c r="F34"/>
      <c r="G34"/>
      <c r="H34"/>
      <c r="I34"/>
    </row>
    <row r="35" spans="1:9">
      <c r="D35" s="12"/>
      <c r="E35"/>
      <c r="F35"/>
      <c r="G35"/>
      <c r="H35"/>
      <c r="I35"/>
    </row>
    <row r="36" spans="1:9">
      <c r="A36" s="71"/>
      <c r="B36" s="71" t="s">
        <v>271</v>
      </c>
      <c r="D36" s="12"/>
      <c r="E36"/>
      <c r="F36"/>
      <c r="G36"/>
      <c r="H36"/>
      <c r="I36"/>
    </row>
    <row r="37" spans="1:9">
      <c r="B37" s="2" t="s">
        <v>270</v>
      </c>
      <c r="D37" s="12"/>
      <c r="E37"/>
      <c r="F37"/>
      <c r="G37"/>
      <c r="H37"/>
      <c r="I37"/>
    </row>
    <row r="38" spans="1:9" customFormat="1" ht="12.75">
      <c r="A38" s="67"/>
      <c r="B38" s="67" t="s">
        <v>139</v>
      </c>
    </row>
    <row r="39" spans="1:9" s="23" customFormat="1" ht="12.75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2" fitToHeight="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35"/>
  <sheetViews>
    <sheetView view="pageBreakPreview" zoomScale="80" zoomScaleSheetLayoutView="80" workbookViewId="0">
      <selection activeCell="I2" sqref="I2:J2"/>
    </sheetView>
  </sheetViews>
  <sheetFormatPr defaultRowHeight="12.75"/>
  <cols>
    <col min="1" max="1" width="5.42578125" style="191" customWidth="1"/>
    <col min="2" max="2" width="20.85546875" style="191" customWidth="1"/>
    <col min="3" max="3" width="26" style="191" customWidth="1"/>
    <col min="4" max="4" width="17" style="191" customWidth="1"/>
    <col min="5" max="5" width="21.28515625" style="191" customWidth="1"/>
    <col min="6" max="6" width="14.7109375" style="191" customWidth="1"/>
    <col min="7" max="7" width="15.5703125" style="191" customWidth="1"/>
    <col min="8" max="8" width="14.7109375" style="191" customWidth="1"/>
    <col min="9" max="9" width="29.7109375" style="191" customWidth="1"/>
    <col min="10" max="10" width="0" style="191" hidden="1" customWidth="1"/>
    <col min="11" max="16384" width="9.140625" style="191"/>
  </cols>
  <sheetData>
    <row r="1" spans="1:10" ht="15">
      <c r="A1" s="76" t="s">
        <v>413</v>
      </c>
      <c r="B1" s="76"/>
      <c r="C1" s="79"/>
      <c r="D1" s="79"/>
      <c r="E1" s="79"/>
      <c r="F1" s="79"/>
      <c r="G1" s="234"/>
      <c r="H1" s="234"/>
      <c r="I1" s="515" t="s">
        <v>109</v>
      </c>
      <c r="J1" s="515"/>
    </row>
    <row r="2" spans="1:10" ht="15">
      <c r="A2" s="78" t="s">
        <v>140</v>
      </c>
      <c r="B2" s="76"/>
      <c r="C2" s="79"/>
      <c r="D2" s="79"/>
      <c r="E2" s="79"/>
      <c r="F2" s="79"/>
      <c r="G2" s="234"/>
      <c r="H2" s="234"/>
      <c r="I2" s="513" t="s">
        <v>837</v>
      </c>
      <c r="J2" s="513"/>
    </row>
    <row r="3" spans="1:10" ht="15">
      <c r="A3" s="78"/>
      <c r="B3" s="78"/>
      <c r="C3" s="76"/>
      <c r="D3" s="76"/>
      <c r="E3" s="76"/>
      <c r="F3" s="76"/>
      <c r="G3" s="169"/>
      <c r="H3" s="169"/>
      <c r="I3" s="234"/>
    </row>
    <row r="4" spans="1:10" ht="15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8"/>
      <c r="H4" s="78"/>
      <c r="I4" s="78"/>
    </row>
    <row r="5" spans="1:10" ht="15">
      <c r="A5" s="82" t="str">
        <f>'ფორმა N1'!D4</f>
        <v>საქართველოს კონსერვატიული პარტია</v>
      </c>
      <c r="B5" s="82"/>
      <c r="C5" s="82"/>
      <c r="D5" s="82"/>
      <c r="E5" s="82"/>
      <c r="F5" s="82"/>
      <c r="G5" s="83"/>
      <c r="H5" s="83"/>
      <c r="I5" s="83"/>
    </row>
    <row r="6" spans="1:10" ht="15">
      <c r="A6" s="79"/>
      <c r="B6" s="79"/>
      <c r="C6" s="79"/>
      <c r="D6" s="79"/>
      <c r="E6" s="79"/>
      <c r="F6" s="79"/>
      <c r="G6" s="78"/>
      <c r="H6" s="78"/>
      <c r="I6" s="78"/>
    </row>
    <row r="7" spans="1:10" ht="15">
      <c r="A7" s="168"/>
      <c r="B7" s="168"/>
      <c r="C7" s="168"/>
      <c r="D7" s="228"/>
      <c r="E7" s="168"/>
      <c r="F7" s="168"/>
      <c r="G7" s="80"/>
      <c r="H7" s="80"/>
      <c r="I7" s="80"/>
    </row>
    <row r="8" spans="1:10" ht="45">
      <c r="A8" s="92" t="s">
        <v>64</v>
      </c>
      <c r="B8" s="92" t="s">
        <v>340</v>
      </c>
      <c r="C8" s="92" t="s">
        <v>341</v>
      </c>
      <c r="D8" s="92" t="s">
        <v>227</v>
      </c>
      <c r="E8" s="92" t="s">
        <v>345</v>
      </c>
      <c r="F8" s="92" t="s">
        <v>349</v>
      </c>
      <c r="G8" s="81" t="s">
        <v>10</v>
      </c>
      <c r="H8" s="81" t="s">
        <v>9</v>
      </c>
      <c r="I8" s="81" t="s">
        <v>396</v>
      </c>
      <c r="J8" s="237" t="s">
        <v>348</v>
      </c>
    </row>
    <row r="9" spans="1:10" ht="15">
      <c r="A9" s="100">
        <v>1</v>
      </c>
      <c r="B9" s="100" t="s">
        <v>547</v>
      </c>
      <c r="C9" s="100" t="s">
        <v>548</v>
      </c>
      <c r="D9" s="100"/>
      <c r="E9" s="100" t="s">
        <v>549</v>
      </c>
      <c r="F9" s="100" t="s">
        <v>348</v>
      </c>
      <c r="G9" s="4">
        <v>11434</v>
      </c>
      <c r="H9" s="4">
        <v>11434</v>
      </c>
      <c r="I9" s="4">
        <v>0</v>
      </c>
      <c r="J9" s="237" t="s">
        <v>0</v>
      </c>
    </row>
    <row r="10" spans="1:10" ht="15">
      <c r="A10" s="100">
        <v>2</v>
      </c>
      <c r="B10" s="100" t="s">
        <v>550</v>
      </c>
      <c r="C10" s="100" t="s">
        <v>551</v>
      </c>
      <c r="D10" s="100">
        <v>1029004002</v>
      </c>
      <c r="E10" s="100" t="s">
        <v>552</v>
      </c>
      <c r="F10" s="100" t="s">
        <v>348</v>
      </c>
      <c r="G10" s="4">
        <v>11375</v>
      </c>
      <c r="H10" s="4">
        <v>11375</v>
      </c>
      <c r="I10" s="4">
        <f>H10*20%</f>
        <v>2275</v>
      </c>
    </row>
    <row r="11" spans="1:10" ht="15">
      <c r="A11" s="100">
        <v>3</v>
      </c>
      <c r="B11" s="89" t="s">
        <v>553</v>
      </c>
      <c r="C11" s="89" t="s">
        <v>554</v>
      </c>
      <c r="D11" s="89">
        <v>29001035331</v>
      </c>
      <c r="E11" s="89" t="s">
        <v>555</v>
      </c>
      <c r="F11" s="100" t="s">
        <v>348</v>
      </c>
      <c r="G11" s="4">
        <v>4737.5</v>
      </c>
      <c r="H11" s="4">
        <v>4738</v>
      </c>
      <c r="I11" s="4">
        <f t="shared" ref="I11:I18" si="0">H11*20%</f>
        <v>947.6</v>
      </c>
    </row>
    <row r="12" spans="1:10" ht="30">
      <c r="A12" s="100">
        <v>4</v>
      </c>
      <c r="B12" s="89" t="s">
        <v>556</v>
      </c>
      <c r="C12" s="89" t="s">
        <v>557</v>
      </c>
      <c r="D12" s="89">
        <v>42001004885</v>
      </c>
      <c r="E12" s="89" t="s">
        <v>558</v>
      </c>
      <c r="F12" s="100" t="s">
        <v>348</v>
      </c>
      <c r="G12" s="4">
        <v>31875</v>
      </c>
      <c r="H12" s="4">
        <v>31875</v>
      </c>
      <c r="I12" s="4">
        <f t="shared" si="0"/>
        <v>6375</v>
      </c>
    </row>
    <row r="13" spans="1:10" ht="15">
      <c r="A13" s="100">
        <v>5</v>
      </c>
      <c r="B13" s="89" t="s">
        <v>559</v>
      </c>
      <c r="C13" s="89" t="s">
        <v>560</v>
      </c>
      <c r="D13" s="89">
        <v>1025018164</v>
      </c>
      <c r="E13" s="89" t="s">
        <v>563</v>
      </c>
      <c r="F13" s="100" t="s">
        <v>348</v>
      </c>
      <c r="G13" s="4">
        <v>7500</v>
      </c>
      <c r="H13" s="4">
        <v>7500</v>
      </c>
      <c r="I13" s="4">
        <f t="shared" si="0"/>
        <v>1500</v>
      </c>
    </row>
    <row r="14" spans="1:10" ht="15">
      <c r="A14" s="100">
        <v>6</v>
      </c>
      <c r="B14" s="89" t="s">
        <v>561</v>
      </c>
      <c r="C14" s="89" t="s">
        <v>562</v>
      </c>
      <c r="D14" s="89">
        <v>48001022472</v>
      </c>
      <c r="E14" s="89" t="s">
        <v>564</v>
      </c>
      <c r="F14" s="100" t="s">
        <v>348</v>
      </c>
      <c r="G14" s="4">
        <v>30000</v>
      </c>
      <c r="H14" s="4">
        <v>30000</v>
      </c>
      <c r="I14" s="4">
        <f t="shared" si="0"/>
        <v>6000</v>
      </c>
    </row>
    <row r="15" spans="1:10" ht="15">
      <c r="A15" s="100">
        <v>7</v>
      </c>
      <c r="B15" s="89" t="s">
        <v>565</v>
      </c>
      <c r="C15" s="89" t="s">
        <v>566</v>
      </c>
      <c r="D15" s="89">
        <v>1024075664</v>
      </c>
      <c r="E15" s="89" t="s">
        <v>567</v>
      </c>
      <c r="F15" s="100" t="s">
        <v>348</v>
      </c>
      <c r="G15" s="4">
        <v>4500</v>
      </c>
      <c r="H15" s="4">
        <v>4500</v>
      </c>
      <c r="I15" s="4">
        <f t="shared" si="0"/>
        <v>900</v>
      </c>
    </row>
    <row r="16" spans="1:10" ht="15">
      <c r="A16" s="100">
        <v>8</v>
      </c>
      <c r="B16" s="89" t="s">
        <v>568</v>
      </c>
      <c r="C16" s="89" t="s">
        <v>551</v>
      </c>
      <c r="D16" s="89">
        <v>1027071660</v>
      </c>
      <c r="E16" s="89" t="s">
        <v>567</v>
      </c>
      <c r="F16" s="100" t="s">
        <v>348</v>
      </c>
      <c r="G16" s="4">
        <v>3000</v>
      </c>
      <c r="H16" s="4">
        <v>3000</v>
      </c>
      <c r="I16" s="4">
        <f t="shared" si="0"/>
        <v>600</v>
      </c>
    </row>
    <row r="17" spans="1:9" ht="15">
      <c r="A17" s="100">
        <v>9</v>
      </c>
      <c r="B17" s="89" t="s">
        <v>569</v>
      </c>
      <c r="C17" s="89" t="s">
        <v>566</v>
      </c>
      <c r="D17" s="89">
        <v>1026012691</v>
      </c>
      <c r="E17" s="89" t="s">
        <v>570</v>
      </c>
      <c r="F17" s="100" t="s">
        <v>348</v>
      </c>
      <c r="G17" s="4">
        <v>19500</v>
      </c>
      <c r="H17" s="4">
        <v>19500</v>
      </c>
      <c r="I17" s="4">
        <f t="shared" si="0"/>
        <v>3900</v>
      </c>
    </row>
    <row r="18" spans="1:9" ht="15">
      <c r="A18" s="100">
        <v>10</v>
      </c>
      <c r="B18" s="89" t="s">
        <v>571</v>
      </c>
      <c r="C18" s="89" t="s">
        <v>572</v>
      </c>
      <c r="D18" s="89">
        <v>29001001111</v>
      </c>
      <c r="E18" s="89"/>
      <c r="F18" s="100" t="s">
        <v>0</v>
      </c>
      <c r="G18" s="4">
        <v>1250</v>
      </c>
      <c r="H18" s="4">
        <v>1250</v>
      </c>
      <c r="I18" s="4">
        <f t="shared" si="0"/>
        <v>250</v>
      </c>
    </row>
    <row r="19" spans="1:9" ht="15">
      <c r="A19" s="100">
        <v>11</v>
      </c>
      <c r="B19" s="89"/>
      <c r="C19" s="89"/>
      <c r="D19" s="89"/>
      <c r="E19" s="89"/>
      <c r="F19" s="100"/>
      <c r="G19" s="4"/>
      <c r="H19" s="4"/>
      <c r="I19" s="4"/>
    </row>
    <row r="20" spans="1:9" ht="15">
      <c r="A20" s="100">
        <v>12</v>
      </c>
      <c r="B20" s="89"/>
      <c r="C20" s="89"/>
      <c r="D20" s="89"/>
      <c r="E20" s="89"/>
      <c r="F20" s="100"/>
      <c r="G20" s="4"/>
      <c r="H20" s="4"/>
      <c r="I20" s="4"/>
    </row>
    <row r="21" spans="1:9" ht="15">
      <c r="A21" s="100">
        <v>13</v>
      </c>
      <c r="B21" s="89"/>
      <c r="C21" s="89"/>
      <c r="D21" s="89"/>
      <c r="E21" s="89"/>
      <c r="F21" s="100"/>
      <c r="G21" s="4"/>
      <c r="H21" s="4"/>
      <c r="I21" s="4"/>
    </row>
    <row r="22" spans="1:9" ht="15">
      <c r="A22" s="100">
        <v>14</v>
      </c>
      <c r="B22" s="89"/>
      <c r="C22" s="89"/>
      <c r="D22" s="89"/>
      <c r="E22" s="89"/>
      <c r="F22" s="100"/>
      <c r="G22" s="4"/>
      <c r="H22" s="4"/>
      <c r="I22" s="4"/>
    </row>
    <row r="23" spans="1:9" ht="15">
      <c r="A23" s="100">
        <v>15</v>
      </c>
      <c r="B23" s="89"/>
      <c r="C23" s="89"/>
      <c r="D23" s="89"/>
      <c r="E23" s="89"/>
      <c r="F23" s="100"/>
      <c r="G23" s="4"/>
      <c r="H23" s="4"/>
      <c r="I23" s="4"/>
    </row>
    <row r="24" spans="1:9" ht="15">
      <c r="A24" s="89" t="s">
        <v>276</v>
      </c>
      <c r="B24" s="89"/>
      <c r="C24" s="89"/>
      <c r="D24" s="89"/>
      <c r="E24" s="89"/>
      <c r="F24" s="100"/>
      <c r="G24" s="4"/>
      <c r="H24" s="4"/>
      <c r="I24" s="4"/>
    </row>
    <row r="25" spans="1:9" ht="15">
      <c r="A25" s="89"/>
      <c r="B25" s="101"/>
      <c r="C25" s="101"/>
      <c r="D25" s="101"/>
      <c r="E25" s="101"/>
      <c r="F25" s="89" t="s">
        <v>455</v>
      </c>
      <c r="G25" s="88">
        <f>SUM(G9:G24)</f>
        <v>125171.5</v>
      </c>
      <c r="H25" s="88">
        <f>SUM(H9:H24)</f>
        <v>125172</v>
      </c>
      <c r="I25" s="88">
        <f>SUM(I9:I24)</f>
        <v>22747.599999999999</v>
      </c>
    </row>
    <row r="26" spans="1:9" ht="15">
      <c r="A26" s="235"/>
      <c r="B26" s="235"/>
      <c r="C26" s="235"/>
      <c r="D26" s="235"/>
      <c r="E26" s="235"/>
      <c r="F26" s="235"/>
      <c r="G26" s="235"/>
      <c r="H26" s="190"/>
      <c r="I26" s="190"/>
    </row>
    <row r="27" spans="1:9" ht="15">
      <c r="A27" s="236" t="s">
        <v>444</v>
      </c>
      <c r="B27" s="236"/>
      <c r="C27" s="235"/>
      <c r="D27" s="235"/>
      <c r="E27" s="235"/>
      <c r="F27" s="235"/>
      <c r="G27" s="235"/>
      <c r="H27" s="190"/>
      <c r="I27" s="190"/>
    </row>
    <row r="28" spans="1:9" ht="15">
      <c r="A28" s="236"/>
      <c r="B28" s="236"/>
      <c r="C28" s="235"/>
      <c r="D28" s="235"/>
      <c r="E28" s="235"/>
      <c r="F28" s="235"/>
      <c r="G28" s="235"/>
      <c r="H28" s="190"/>
      <c r="I28" s="190"/>
    </row>
    <row r="29" spans="1:9">
      <c r="A29" s="232"/>
      <c r="B29" s="232"/>
      <c r="C29" s="232"/>
      <c r="D29" s="232"/>
      <c r="E29" s="232"/>
      <c r="F29" s="232"/>
      <c r="G29" s="232"/>
      <c r="H29" s="232"/>
      <c r="I29" s="232"/>
    </row>
    <row r="30" spans="1:9" ht="15">
      <c r="A30" s="196" t="s">
        <v>107</v>
      </c>
      <c r="B30" s="196"/>
      <c r="C30" s="190"/>
      <c r="D30" s="190"/>
      <c r="E30" s="190"/>
      <c r="F30" s="190"/>
      <c r="G30" s="190"/>
      <c r="H30" s="190"/>
      <c r="I30" s="190"/>
    </row>
    <row r="31" spans="1:9" ht="15">
      <c r="A31" s="190"/>
      <c r="B31" s="190"/>
      <c r="C31" s="190"/>
      <c r="D31" s="190"/>
      <c r="E31" s="190"/>
      <c r="F31" s="190"/>
      <c r="G31" s="190"/>
      <c r="H31" s="190"/>
      <c r="I31" s="190"/>
    </row>
    <row r="32" spans="1:9" ht="15">
      <c r="A32" s="190"/>
      <c r="B32" s="190"/>
      <c r="C32" s="190"/>
      <c r="D32" s="190"/>
      <c r="E32" s="194"/>
      <c r="F32" s="194"/>
      <c r="G32" s="194"/>
      <c r="H32" s="190"/>
      <c r="I32" s="190"/>
    </row>
    <row r="33" spans="1:9" ht="15">
      <c r="A33" s="196"/>
      <c r="B33" s="196"/>
      <c r="C33" s="196" t="s">
        <v>395</v>
      </c>
      <c r="D33" s="196"/>
      <c r="E33" s="196"/>
      <c r="F33" s="196"/>
      <c r="G33" s="196"/>
      <c r="H33" s="190"/>
      <c r="I33" s="190"/>
    </row>
    <row r="34" spans="1:9" ht="15">
      <c r="A34" s="190"/>
      <c r="B34" s="190"/>
      <c r="C34" s="190" t="s">
        <v>394</v>
      </c>
      <c r="D34" s="190"/>
      <c r="E34" s="190"/>
      <c r="F34" s="190"/>
      <c r="G34" s="190"/>
      <c r="H34" s="190"/>
      <c r="I34" s="190"/>
    </row>
    <row r="35" spans="1:9">
      <c r="A35" s="198"/>
      <c r="B35" s="198"/>
      <c r="C35" s="198" t="s">
        <v>139</v>
      </c>
      <c r="D35" s="198"/>
      <c r="E35" s="198"/>
      <c r="F35" s="198"/>
      <c r="G35" s="198"/>
    </row>
  </sheetData>
  <mergeCells count="2">
    <mergeCell ref="I1:J1"/>
    <mergeCell ref="I2:J2"/>
  </mergeCells>
  <printOptions gridLines="1"/>
  <pageMargins left="0.25" right="0.25" top="0.75" bottom="0.75" header="0.3" footer="0.3"/>
  <pageSetup scale="82" fitToHeight="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134"/>
  <sheetViews>
    <sheetView view="pageBreakPreview" topLeftCell="A76" zoomScale="80" zoomScaleSheetLayoutView="80" workbookViewId="0">
      <selection activeCell="K10" sqref="K10"/>
    </sheetView>
  </sheetViews>
  <sheetFormatPr defaultRowHeight="12.75"/>
  <cols>
    <col min="1" max="1" width="5" customWidth="1"/>
    <col min="2" max="2" width="19.7109375" customWidth="1"/>
    <col min="3" max="3" width="20.28515625" customWidth="1"/>
    <col min="4" max="4" width="18.5703125" customWidth="1"/>
    <col min="5" max="5" width="17.42578125" customWidth="1"/>
    <col min="6" max="6" width="19.7109375" customWidth="1"/>
    <col min="7" max="7" width="15" customWidth="1"/>
    <col min="8" max="8" width="12" customWidth="1"/>
  </cols>
  <sheetData>
    <row r="1" spans="1:9" ht="15">
      <c r="A1" s="76" t="s">
        <v>366</v>
      </c>
      <c r="B1" s="79"/>
      <c r="C1" s="79"/>
      <c r="D1" s="79"/>
      <c r="E1" s="79"/>
      <c r="F1" s="79"/>
      <c r="G1" s="515" t="s">
        <v>109</v>
      </c>
      <c r="H1" s="515"/>
      <c r="I1" s="392"/>
    </row>
    <row r="2" spans="1:9" ht="15">
      <c r="A2" s="78" t="s">
        <v>140</v>
      </c>
      <c r="B2" s="79"/>
      <c r="C2" s="79"/>
      <c r="D2" s="79"/>
      <c r="E2" s="79"/>
      <c r="F2" s="79"/>
      <c r="G2" s="513" t="s">
        <v>837</v>
      </c>
      <c r="H2" s="513"/>
      <c r="I2" s="78"/>
    </row>
    <row r="3" spans="1:9" ht="15">
      <c r="A3" s="78"/>
      <c r="B3" s="78"/>
      <c r="C3" s="78"/>
      <c r="D3" s="78"/>
      <c r="E3" s="78"/>
      <c r="F3" s="78"/>
      <c r="G3" s="169"/>
      <c r="H3" s="169"/>
      <c r="I3" s="392"/>
    </row>
    <row r="4" spans="1:9" ht="15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8"/>
      <c r="H4" s="78"/>
      <c r="I4" s="78"/>
    </row>
    <row r="5" spans="1:9" ht="15">
      <c r="A5" s="82" t="str">
        <f>'ფორმა N1'!D4</f>
        <v>საქართველოს კონსერვატიული პარტია</v>
      </c>
      <c r="B5" s="82"/>
      <c r="C5" s="82"/>
      <c r="D5" s="82"/>
      <c r="E5" s="82"/>
      <c r="F5" s="82"/>
      <c r="G5" s="83"/>
      <c r="H5" s="83"/>
      <c r="I5" s="392"/>
    </row>
    <row r="6" spans="1:9" ht="15">
      <c r="A6" s="79"/>
      <c r="B6" s="79"/>
      <c r="C6" s="79"/>
      <c r="D6" s="79"/>
      <c r="E6" s="79"/>
      <c r="F6" s="79"/>
      <c r="G6" s="78"/>
      <c r="H6" s="78"/>
      <c r="I6" s="78"/>
    </row>
    <row r="7" spans="1:9" ht="15">
      <c r="A7" s="168"/>
      <c r="B7" s="168"/>
      <c r="C7" s="281"/>
      <c r="D7" s="168"/>
      <c r="E7" s="168"/>
      <c r="F7" s="168"/>
      <c r="G7" s="80"/>
      <c r="H7" s="80"/>
      <c r="I7" s="78"/>
    </row>
    <row r="8" spans="1:9" ht="45">
      <c r="A8" s="388" t="s">
        <v>64</v>
      </c>
      <c r="B8" s="81" t="s">
        <v>340</v>
      </c>
      <c r="C8" s="92" t="s">
        <v>341</v>
      </c>
      <c r="D8" s="92" t="s">
        <v>227</v>
      </c>
      <c r="E8" s="92" t="s">
        <v>344</v>
      </c>
      <c r="F8" s="92" t="s">
        <v>343</v>
      </c>
      <c r="G8" s="92" t="s">
        <v>390</v>
      </c>
      <c r="H8" s="81" t="s">
        <v>10</v>
      </c>
      <c r="I8" s="81" t="s">
        <v>9</v>
      </c>
    </row>
    <row r="9" spans="1:9" ht="45">
      <c r="A9" s="389">
        <v>1</v>
      </c>
      <c r="B9" s="501" t="s">
        <v>573</v>
      </c>
      <c r="C9" s="501" t="s">
        <v>574</v>
      </c>
      <c r="D9" s="433">
        <v>19001063814</v>
      </c>
      <c r="E9" s="89" t="s">
        <v>575</v>
      </c>
      <c r="F9" s="501" t="s">
        <v>578</v>
      </c>
      <c r="G9" s="420">
        <v>2</v>
      </c>
      <c r="H9" s="501">
        <v>400</v>
      </c>
      <c r="I9" s="501">
        <v>400</v>
      </c>
    </row>
    <row r="10" spans="1:9" ht="45">
      <c r="A10" s="389">
        <v>2</v>
      </c>
      <c r="B10" s="421" t="s">
        <v>576</v>
      </c>
      <c r="C10" s="422" t="s">
        <v>577</v>
      </c>
      <c r="D10" s="422">
        <v>1025005208</v>
      </c>
      <c r="E10" s="89" t="s">
        <v>575</v>
      </c>
      <c r="F10" s="100" t="s">
        <v>578</v>
      </c>
      <c r="G10" s="420">
        <v>2</v>
      </c>
      <c r="H10" s="423">
        <v>350</v>
      </c>
      <c r="I10" s="423">
        <v>350</v>
      </c>
    </row>
    <row r="11" spans="1:9" ht="45">
      <c r="A11" s="389">
        <v>3</v>
      </c>
      <c r="B11" s="424" t="s">
        <v>579</v>
      </c>
      <c r="C11" s="422" t="s">
        <v>580</v>
      </c>
      <c r="D11" s="425" t="s">
        <v>581</v>
      </c>
      <c r="E11" s="89" t="s">
        <v>575</v>
      </c>
      <c r="F11" s="100" t="s">
        <v>578</v>
      </c>
      <c r="G11" s="420">
        <v>2</v>
      </c>
      <c r="H11" s="423">
        <v>200</v>
      </c>
      <c r="I11" s="423">
        <v>200</v>
      </c>
    </row>
    <row r="12" spans="1:9" ht="45">
      <c r="A12" s="389">
        <v>4</v>
      </c>
      <c r="B12" s="426" t="s">
        <v>582</v>
      </c>
      <c r="C12" s="427" t="s">
        <v>583</v>
      </c>
      <c r="D12" s="428" t="s">
        <v>584</v>
      </c>
      <c r="E12" s="89" t="s">
        <v>575</v>
      </c>
      <c r="F12" s="100" t="s">
        <v>578</v>
      </c>
      <c r="G12" s="420">
        <v>2</v>
      </c>
      <c r="H12" s="423">
        <v>440</v>
      </c>
      <c r="I12" s="423">
        <v>440</v>
      </c>
    </row>
    <row r="13" spans="1:9" ht="45">
      <c r="A13" s="389">
        <v>5</v>
      </c>
      <c r="B13" s="429" t="s">
        <v>585</v>
      </c>
      <c r="C13" s="422" t="s">
        <v>586</v>
      </c>
      <c r="D13" s="422">
        <v>33001002641</v>
      </c>
      <c r="E13" s="89" t="s">
        <v>575</v>
      </c>
      <c r="F13" s="100" t="s">
        <v>578</v>
      </c>
      <c r="G13" s="420">
        <v>2</v>
      </c>
      <c r="H13" s="423">
        <v>340</v>
      </c>
      <c r="I13" s="423">
        <v>340</v>
      </c>
    </row>
    <row r="14" spans="1:9" ht="45">
      <c r="A14" s="389">
        <v>6</v>
      </c>
      <c r="B14" s="429" t="s">
        <v>587</v>
      </c>
      <c r="C14" s="422" t="s">
        <v>588</v>
      </c>
      <c r="D14" s="430" t="s">
        <v>589</v>
      </c>
      <c r="E14" s="89" t="s">
        <v>575</v>
      </c>
      <c r="F14" s="100" t="s">
        <v>578</v>
      </c>
      <c r="G14" s="420">
        <v>2</v>
      </c>
      <c r="H14" s="423">
        <v>300</v>
      </c>
      <c r="I14" s="423">
        <v>300</v>
      </c>
    </row>
    <row r="15" spans="1:9" ht="45">
      <c r="A15" s="389">
        <v>7</v>
      </c>
      <c r="B15" s="429" t="s">
        <v>590</v>
      </c>
      <c r="C15" s="422" t="s">
        <v>591</v>
      </c>
      <c r="D15" s="425" t="s">
        <v>592</v>
      </c>
      <c r="E15" s="89" t="s">
        <v>575</v>
      </c>
      <c r="F15" s="100" t="s">
        <v>578</v>
      </c>
      <c r="G15" s="420">
        <v>2</v>
      </c>
      <c r="H15" s="423">
        <v>1000</v>
      </c>
      <c r="I15" s="423">
        <v>1000</v>
      </c>
    </row>
    <row r="16" spans="1:9" ht="45">
      <c r="A16" s="389">
        <v>8</v>
      </c>
      <c r="B16" s="429" t="s">
        <v>593</v>
      </c>
      <c r="C16" s="422" t="s">
        <v>594</v>
      </c>
      <c r="D16" s="425" t="s">
        <v>595</v>
      </c>
      <c r="E16" s="89" t="s">
        <v>575</v>
      </c>
      <c r="F16" s="100" t="s">
        <v>578</v>
      </c>
      <c r="G16" s="420">
        <v>2</v>
      </c>
      <c r="H16" s="423">
        <v>180</v>
      </c>
      <c r="I16" s="423">
        <v>180</v>
      </c>
    </row>
    <row r="17" spans="1:9" ht="45">
      <c r="A17" s="389">
        <v>9</v>
      </c>
      <c r="B17" s="431" t="s">
        <v>573</v>
      </c>
      <c r="C17" s="431" t="s">
        <v>596</v>
      </c>
      <c r="D17" s="432">
        <v>13001055498</v>
      </c>
      <c r="E17" s="89" t="s">
        <v>575</v>
      </c>
      <c r="F17" s="100" t="s">
        <v>578</v>
      </c>
      <c r="G17" s="420">
        <v>2</v>
      </c>
      <c r="H17" s="423">
        <v>500</v>
      </c>
      <c r="I17" s="423">
        <v>500</v>
      </c>
    </row>
    <row r="18" spans="1:9" ht="45">
      <c r="A18" s="389">
        <v>10</v>
      </c>
      <c r="B18" s="431" t="s">
        <v>597</v>
      </c>
      <c r="C18" s="431" t="s">
        <v>598</v>
      </c>
      <c r="D18" s="432">
        <v>25001004028</v>
      </c>
      <c r="E18" s="89" t="s">
        <v>575</v>
      </c>
      <c r="F18" s="100" t="s">
        <v>578</v>
      </c>
      <c r="G18" s="420">
        <v>2</v>
      </c>
      <c r="H18" s="423">
        <v>230</v>
      </c>
      <c r="I18" s="423">
        <v>230</v>
      </c>
    </row>
    <row r="19" spans="1:9" ht="45">
      <c r="A19" s="389">
        <v>11</v>
      </c>
      <c r="B19" s="431" t="s">
        <v>599</v>
      </c>
      <c r="C19" s="431" t="s">
        <v>600</v>
      </c>
      <c r="D19" s="432">
        <v>14001000188</v>
      </c>
      <c r="E19" s="89" t="s">
        <v>575</v>
      </c>
      <c r="F19" s="100" t="s">
        <v>578</v>
      </c>
      <c r="G19" s="420">
        <v>2</v>
      </c>
      <c r="H19" s="423">
        <v>380</v>
      </c>
      <c r="I19" s="423">
        <v>380</v>
      </c>
    </row>
    <row r="20" spans="1:9" ht="45">
      <c r="A20" s="389">
        <v>12</v>
      </c>
      <c r="B20" s="431" t="s">
        <v>601</v>
      </c>
      <c r="C20" s="431" t="s">
        <v>602</v>
      </c>
      <c r="D20" s="432">
        <v>8001005086</v>
      </c>
      <c r="E20" s="89" t="s">
        <v>575</v>
      </c>
      <c r="F20" s="100" t="s">
        <v>578</v>
      </c>
      <c r="G20" s="420">
        <v>2</v>
      </c>
      <c r="H20" s="423">
        <v>300</v>
      </c>
      <c r="I20" s="423">
        <v>300</v>
      </c>
    </row>
    <row r="21" spans="1:9" ht="45">
      <c r="A21" s="389">
        <v>13</v>
      </c>
      <c r="B21" s="431" t="s">
        <v>603</v>
      </c>
      <c r="C21" s="431" t="s">
        <v>604</v>
      </c>
      <c r="D21" s="432">
        <v>40001001920</v>
      </c>
      <c r="E21" s="89" t="s">
        <v>575</v>
      </c>
      <c r="F21" s="100" t="s">
        <v>578</v>
      </c>
      <c r="G21" s="420">
        <v>2</v>
      </c>
      <c r="H21" s="423">
        <v>700</v>
      </c>
      <c r="I21" s="423">
        <v>700</v>
      </c>
    </row>
    <row r="22" spans="1:9" ht="45">
      <c r="A22" s="389">
        <v>14</v>
      </c>
      <c r="B22" s="431" t="s">
        <v>605</v>
      </c>
      <c r="C22" s="431" t="s">
        <v>606</v>
      </c>
      <c r="D22" s="432">
        <v>28001006081</v>
      </c>
      <c r="E22" s="89" t="s">
        <v>575</v>
      </c>
      <c r="F22" s="100" t="s">
        <v>578</v>
      </c>
      <c r="G22" s="420">
        <v>2</v>
      </c>
      <c r="H22" s="423">
        <v>350</v>
      </c>
      <c r="I22" s="423">
        <v>350</v>
      </c>
    </row>
    <row r="23" spans="1:9" ht="45">
      <c r="A23" s="389">
        <v>15</v>
      </c>
      <c r="B23" s="431" t="s">
        <v>607</v>
      </c>
      <c r="C23" s="431" t="s">
        <v>608</v>
      </c>
      <c r="D23" s="432">
        <v>1030030369</v>
      </c>
      <c r="E23" s="89" t="s">
        <v>575</v>
      </c>
      <c r="F23" s="100" t="s">
        <v>578</v>
      </c>
      <c r="G23" s="420">
        <v>2</v>
      </c>
      <c r="H23" s="423">
        <v>350</v>
      </c>
      <c r="I23" s="423">
        <v>350</v>
      </c>
    </row>
    <row r="24" spans="1:9" ht="45">
      <c r="A24" s="389">
        <v>16</v>
      </c>
      <c r="B24" s="431" t="s">
        <v>609</v>
      </c>
      <c r="C24" s="431" t="s">
        <v>610</v>
      </c>
      <c r="D24" s="432">
        <v>15001004001</v>
      </c>
      <c r="E24" s="89" t="s">
        <v>575</v>
      </c>
      <c r="F24" s="100" t="s">
        <v>578</v>
      </c>
      <c r="G24" s="420">
        <v>2</v>
      </c>
      <c r="H24" s="423">
        <v>240</v>
      </c>
      <c r="I24" s="423">
        <v>240</v>
      </c>
    </row>
    <row r="25" spans="1:9" ht="45">
      <c r="A25" s="389">
        <v>17</v>
      </c>
      <c r="B25" s="431" t="s">
        <v>611</v>
      </c>
      <c r="C25" s="431" t="s">
        <v>612</v>
      </c>
      <c r="D25" s="432">
        <v>10001003390</v>
      </c>
      <c r="E25" s="89" t="s">
        <v>575</v>
      </c>
      <c r="F25" s="100" t="s">
        <v>578</v>
      </c>
      <c r="G25" s="420">
        <v>2</v>
      </c>
      <c r="H25" s="423">
        <v>310</v>
      </c>
      <c r="I25" s="423">
        <v>310</v>
      </c>
    </row>
    <row r="26" spans="1:9" ht="45">
      <c r="A26" s="389">
        <v>18</v>
      </c>
      <c r="B26" s="431" t="s">
        <v>613</v>
      </c>
      <c r="C26" s="431" t="s">
        <v>614</v>
      </c>
      <c r="D26" s="432">
        <v>52001013059</v>
      </c>
      <c r="E26" s="89" t="s">
        <v>575</v>
      </c>
      <c r="F26" s="100" t="s">
        <v>578</v>
      </c>
      <c r="G26" s="420">
        <v>2</v>
      </c>
      <c r="H26" s="423">
        <v>420</v>
      </c>
      <c r="I26" s="423">
        <v>420</v>
      </c>
    </row>
    <row r="27" spans="1:9" ht="45">
      <c r="A27" s="389">
        <v>19</v>
      </c>
      <c r="B27" s="431" t="s">
        <v>615</v>
      </c>
      <c r="C27" s="431" t="s">
        <v>616</v>
      </c>
      <c r="D27" s="432">
        <v>22001004495</v>
      </c>
      <c r="E27" s="89" t="s">
        <v>575</v>
      </c>
      <c r="F27" s="100" t="s">
        <v>578</v>
      </c>
      <c r="G27" s="420">
        <v>2</v>
      </c>
      <c r="H27" s="423">
        <v>300</v>
      </c>
      <c r="I27" s="423">
        <v>300</v>
      </c>
    </row>
    <row r="28" spans="1:9" ht="45">
      <c r="A28" s="389">
        <v>20</v>
      </c>
      <c r="B28" s="431" t="s">
        <v>617</v>
      </c>
      <c r="C28" s="431" t="s">
        <v>618</v>
      </c>
      <c r="D28" s="432">
        <v>61001028672</v>
      </c>
      <c r="E28" s="89" t="s">
        <v>575</v>
      </c>
      <c r="F28" s="100" t="s">
        <v>578</v>
      </c>
      <c r="G28" s="420">
        <v>2</v>
      </c>
      <c r="H28" s="423">
        <v>1150</v>
      </c>
      <c r="I28" s="423">
        <v>1150</v>
      </c>
    </row>
    <row r="29" spans="1:9" ht="45">
      <c r="A29" s="389">
        <v>21</v>
      </c>
      <c r="B29" s="431" t="s">
        <v>619</v>
      </c>
      <c r="C29" s="431" t="s">
        <v>620</v>
      </c>
      <c r="D29" s="432">
        <v>61004018088</v>
      </c>
      <c r="E29" s="89" t="s">
        <v>575</v>
      </c>
      <c r="F29" s="100" t="s">
        <v>578</v>
      </c>
      <c r="G29" s="420">
        <v>2</v>
      </c>
      <c r="H29" s="423">
        <v>540</v>
      </c>
      <c r="I29" s="423">
        <v>540</v>
      </c>
    </row>
    <row r="30" spans="1:9" ht="45">
      <c r="A30" s="389">
        <v>22</v>
      </c>
      <c r="B30" s="431" t="s">
        <v>621</v>
      </c>
      <c r="C30" s="431" t="s">
        <v>622</v>
      </c>
      <c r="D30" s="432">
        <v>61006017660</v>
      </c>
      <c r="E30" s="89" t="s">
        <v>575</v>
      </c>
      <c r="F30" s="100" t="s">
        <v>578</v>
      </c>
      <c r="G30" s="420">
        <v>2</v>
      </c>
      <c r="H30" s="423">
        <v>580</v>
      </c>
      <c r="I30" s="423">
        <v>580</v>
      </c>
    </row>
    <row r="31" spans="1:9" ht="45">
      <c r="A31" s="389">
        <v>23</v>
      </c>
      <c r="B31" s="431" t="s">
        <v>623</v>
      </c>
      <c r="C31" s="431" t="s">
        <v>624</v>
      </c>
      <c r="D31" s="432">
        <v>61009005361</v>
      </c>
      <c r="E31" s="89" t="s">
        <v>575</v>
      </c>
      <c r="F31" s="100" t="s">
        <v>578</v>
      </c>
      <c r="G31" s="420">
        <v>2</v>
      </c>
      <c r="H31" s="423">
        <v>180</v>
      </c>
      <c r="I31" s="423">
        <v>180</v>
      </c>
    </row>
    <row r="32" spans="1:9" ht="45">
      <c r="A32" s="389">
        <v>24</v>
      </c>
      <c r="B32" s="431" t="s">
        <v>625</v>
      </c>
      <c r="C32" s="431" t="s">
        <v>626</v>
      </c>
      <c r="D32" s="432">
        <v>61002006716</v>
      </c>
      <c r="E32" s="89" t="s">
        <v>575</v>
      </c>
      <c r="F32" s="100" t="s">
        <v>578</v>
      </c>
      <c r="G32" s="420">
        <v>2</v>
      </c>
      <c r="H32" s="423">
        <v>390</v>
      </c>
      <c r="I32" s="423">
        <v>390</v>
      </c>
    </row>
    <row r="33" spans="1:9" ht="45">
      <c r="A33" s="389">
        <v>25</v>
      </c>
      <c r="B33" s="431" t="s">
        <v>627</v>
      </c>
      <c r="C33" s="431" t="s">
        <v>622</v>
      </c>
      <c r="D33" s="432">
        <v>61008007277</v>
      </c>
      <c r="E33" s="89" t="s">
        <v>575</v>
      </c>
      <c r="F33" s="100" t="s">
        <v>578</v>
      </c>
      <c r="G33" s="420">
        <v>2</v>
      </c>
      <c r="H33" s="423">
        <v>380</v>
      </c>
      <c r="I33" s="423">
        <v>380</v>
      </c>
    </row>
    <row r="34" spans="1:9" ht="45">
      <c r="A34" s="389">
        <v>26</v>
      </c>
      <c r="B34" s="431" t="s">
        <v>571</v>
      </c>
      <c r="C34" s="431" t="s">
        <v>628</v>
      </c>
      <c r="D34" s="432">
        <v>37001009126</v>
      </c>
      <c r="E34" s="89" t="s">
        <v>575</v>
      </c>
      <c r="F34" s="100" t="s">
        <v>578</v>
      </c>
      <c r="G34" s="420">
        <v>2</v>
      </c>
      <c r="H34" s="423">
        <v>650</v>
      </c>
      <c r="I34" s="423">
        <v>650</v>
      </c>
    </row>
    <row r="35" spans="1:9" ht="45">
      <c r="A35" s="389">
        <v>27</v>
      </c>
      <c r="B35" s="431" t="s">
        <v>629</v>
      </c>
      <c r="C35" s="431" t="s">
        <v>630</v>
      </c>
      <c r="D35" s="432">
        <v>18001052254</v>
      </c>
      <c r="E35" s="89" t="s">
        <v>575</v>
      </c>
      <c r="F35" s="100" t="s">
        <v>578</v>
      </c>
      <c r="G35" s="420">
        <v>2</v>
      </c>
      <c r="H35" s="423">
        <v>300</v>
      </c>
      <c r="I35" s="423">
        <v>300</v>
      </c>
    </row>
    <row r="36" spans="1:9" ht="45">
      <c r="A36" s="389">
        <v>28</v>
      </c>
      <c r="B36" s="431" t="s">
        <v>631</v>
      </c>
      <c r="C36" s="431" t="s">
        <v>632</v>
      </c>
      <c r="D36" s="432">
        <v>9001003740</v>
      </c>
      <c r="E36" s="89" t="s">
        <v>575</v>
      </c>
      <c r="F36" s="100" t="s">
        <v>578</v>
      </c>
      <c r="G36" s="420">
        <v>2</v>
      </c>
      <c r="H36" s="423">
        <v>300</v>
      </c>
      <c r="I36" s="423">
        <v>300</v>
      </c>
    </row>
    <row r="37" spans="1:9" ht="45">
      <c r="A37" s="389">
        <v>29</v>
      </c>
      <c r="B37" s="431" t="s">
        <v>633</v>
      </c>
      <c r="C37" s="431" t="s">
        <v>634</v>
      </c>
      <c r="D37" s="432">
        <v>17001027040</v>
      </c>
      <c r="E37" s="89" t="s">
        <v>575</v>
      </c>
      <c r="F37" s="100" t="s">
        <v>578</v>
      </c>
      <c r="G37" s="420">
        <v>2</v>
      </c>
      <c r="H37" s="423">
        <v>340</v>
      </c>
      <c r="I37" s="423">
        <v>340</v>
      </c>
    </row>
    <row r="38" spans="1:9" ht="45">
      <c r="A38" s="389">
        <v>30</v>
      </c>
      <c r="B38" s="431" t="s">
        <v>635</v>
      </c>
      <c r="C38" s="431" t="s">
        <v>636</v>
      </c>
      <c r="D38" s="432">
        <v>55001001383</v>
      </c>
      <c r="E38" s="89" t="s">
        <v>575</v>
      </c>
      <c r="F38" s="100" t="s">
        <v>578</v>
      </c>
      <c r="G38" s="420">
        <v>2</v>
      </c>
      <c r="H38" s="423">
        <v>430</v>
      </c>
      <c r="I38" s="423">
        <v>430</v>
      </c>
    </row>
    <row r="39" spans="1:9" ht="45">
      <c r="A39" s="389">
        <v>31</v>
      </c>
      <c r="B39" s="431" t="s">
        <v>637</v>
      </c>
      <c r="C39" s="431" t="s">
        <v>638</v>
      </c>
      <c r="D39" s="432">
        <v>21001021256</v>
      </c>
      <c r="E39" s="89" t="s">
        <v>575</v>
      </c>
      <c r="F39" s="100" t="s">
        <v>578</v>
      </c>
      <c r="G39" s="420">
        <v>2</v>
      </c>
      <c r="H39" s="423">
        <v>270</v>
      </c>
      <c r="I39" s="423">
        <v>270</v>
      </c>
    </row>
    <row r="40" spans="1:9" ht="45">
      <c r="A40" s="389">
        <v>32</v>
      </c>
      <c r="B40" s="431" t="s">
        <v>639</v>
      </c>
      <c r="C40" s="431" t="s">
        <v>640</v>
      </c>
      <c r="D40" s="432">
        <v>54001010752</v>
      </c>
      <c r="E40" s="89" t="s">
        <v>575</v>
      </c>
      <c r="F40" s="100" t="s">
        <v>578</v>
      </c>
      <c r="G40" s="420">
        <v>2</v>
      </c>
      <c r="H40" s="423">
        <v>300</v>
      </c>
      <c r="I40" s="423">
        <v>300</v>
      </c>
    </row>
    <row r="41" spans="1:9" ht="45">
      <c r="A41" s="389">
        <v>33</v>
      </c>
      <c r="B41" s="431" t="s">
        <v>635</v>
      </c>
      <c r="C41" s="431" t="s">
        <v>641</v>
      </c>
      <c r="D41" s="432">
        <v>41001003123</v>
      </c>
      <c r="E41" s="89" t="s">
        <v>575</v>
      </c>
      <c r="F41" s="100" t="s">
        <v>578</v>
      </c>
      <c r="G41" s="420">
        <v>2</v>
      </c>
      <c r="H41" s="423">
        <v>160</v>
      </c>
      <c r="I41" s="423">
        <v>160</v>
      </c>
    </row>
    <row r="42" spans="1:9" ht="45">
      <c r="A42" s="389">
        <v>34</v>
      </c>
      <c r="B42" s="431" t="s">
        <v>576</v>
      </c>
      <c r="C42" s="431" t="s">
        <v>642</v>
      </c>
      <c r="D42" s="432">
        <v>56001002881</v>
      </c>
      <c r="E42" s="89" t="s">
        <v>575</v>
      </c>
      <c r="F42" s="100" t="s">
        <v>578</v>
      </c>
      <c r="G42" s="420">
        <v>2</v>
      </c>
      <c r="H42" s="423">
        <v>200</v>
      </c>
      <c r="I42" s="423">
        <v>200</v>
      </c>
    </row>
    <row r="43" spans="1:9" ht="45">
      <c r="A43" s="389">
        <v>35</v>
      </c>
      <c r="B43" s="431" t="s">
        <v>643</v>
      </c>
      <c r="C43" s="431" t="s">
        <v>644</v>
      </c>
      <c r="D43" s="432">
        <v>59001010994</v>
      </c>
      <c r="E43" s="89" t="s">
        <v>575</v>
      </c>
      <c r="F43" s="100" t="s">
        <v>578</v>
      </c>
      <c r="G43" s="420">
        <v>2</v>
      </c>
      <c r="H43" s="423">
        <v>520</v>
      </c>
      <c r="I43" s="423">
        <v>520</v>
      </c>
    </row>
    <row r="44" spans="1:9" ht="45">
      <c r="A44" s="389">
        <v>36</v>
      </c>
      <c r="B44" s="431" t="s">
        <v>605</v>
      </c>
      <c r="C44" s="431" t="s">
        <v>645</v>
      </c>
      <c r="D44" s="432">
        <v>43001000593</v>
      </c>
      <c r="E44" s="89" t="s">
        <v>575</v>
      </c>
      <c r="F44" s="100" t="s">
        <v>578</v>
      </c>
      <c r="G44" s="420">
        <v>2</v>
      </c>
      <c r="H44" s="423">
        <v>160</v>
      </c>
      <c r="I44" s="423">
        <v>160</v>
      </c>
    </row>
    <row r="45" spans="1:9" ht="45">
      <c r="A45" s="389">
        <v>37</v>
      </c>
      <c r="B45" s="431" t="s">
        <v>646</v>
      </c>
      <c r="C45" s="431" t="s">
        <v>647</v>
      </c>
      <c r="D45" s="432">
        <v>24001003353</v>
      </c>
      <c r="E45" s="89" t="s">
        <v>575</v>
      </c>
      <c r="F45" s="100" t="s">
        <v>578</v>
      </c>
      <c r="G45" s="420">
        <v>2</v>
      </c>
      <c r="H45" s="423">
        <v>300</v>
      </c>
      <c r="I45" s="423">
        <v>300</v>
      </c>
    </row>
    <row r="46" spans="1:9" ht="45">
      <c r="A46" s="389">
        <v>38</v>
      </c>
      <c r="B46" s="431" t="s">
        <v>605</v>
      </c>
      <c r="C46" s="431" t="s">
        <v>648</v>
      </c>
      <c r="D46" s="432">
        <v>57001010026</v>
      </c>
      <c r="E46" s="89" t="s">
        <v>575</v>
      </c>
      <c r="F46" s="100" t="s">
        <v>578</v>
      </c>
      <c r="G46" s="420">
        <v>2</v>
      </c>
      <c r="H46" s="423">
        <v>300</v>
      </c>
      <c r="I46" s="423">
        <v>300</v>
      </c>
    </row>
    <row r="47" spans="1:9" ht="45">
      <c r="A47" s="389">
        <v>39</v>
      </c>
      <c r="B47" s="431" t="s">
        <v>649</v>
      </c>
      <c r="C47" s="431" t="s">
        <v>566</v>
      </c>
      <c r="D47" s="432">
        <v>1026012691</v>
      </c>
      <c r="E47" s="89" t="s">
        <v>575</v>
      </c>
      <c r="F47" s="100" t="s">
        <v>578</v>
      </c>
      <c r="G47" s="420">
        <v>2</v>
      </c>
      <c r="H47" s="423">
        <v>250</v>
      </c>
      <c r="I47" s="423">
        <v>250</v>
      </c>
    </row>
    <row r="48" spans="1:9" ht="45">
      <c r="A48" s="389">
        <v>40</v>
      </c>
      <c r="B48" s="100" t="s">
        <v>650</v>
      </c>
      <c r="C48" s="100" t="s">
        <v>651</v>
      </c>
      <c r="D48" s="100">
        <v>1002021103</v>
      </c>
      <c r="E48" s="89" t="s">
        <v>575</v>
      </c>
      <c r="F48" s="100" t="s">
        <v>578</v>
      </c>
      <c r="G48" s="420">
        <v>2</v>
      </c>
      <c r="H48" s="423">
        <v>150</v>
      </c>
      <c r="I48" s="423">
        <v>150</v>
      </c>
    </row>
    <row r="49" spans="1:9" ht="45">
      <c r="A49" s="389">
        <v>41</v>
      </c>
      <c r="B49" s="100" t="s">
        <v>652</v>
      </c>
      <c r="C49" s="100" t="s">
        <v>653</v>
      </c>
      <c r="D49" s="100">
        <v>23001004675</v>
      </c>
      <c r="E49" s="89" t="s">
        <v>575</v>
      </c>
      <c r="F49" s="100" t="s">
        <v>578</v>
      </c>
      <c r="G49" s="420">
        <v>2</v>
      </c>
      <c r="H49" s="423">
        <v>160</v>
      </c>
      <c r="I49" s="423">
        <v>160</v>
      </c>
    </row>
    <row r="50" spans="1:9" ht="45">
      <c r="A50" s="389">
        <v>42</v>
      </c>
      <c r="B50" s="100" t="s">
        <v>654</v>
      </c>
      <c r="C50" s="433" t="s">
        <v>655</v>
      </c>
      <c r="D50" s="433">
        <v>11001017409</v>
      </c>
      <c r="E50" s="89" t="s">
        <v>575</v>
      </c>
      <c r="F50" s="100" t="s">
        <v>578</v>
      </c>
      <c r="G50" s="420">
        <v>2</v>
      </c>
      <c r="H50" s="434">
        <v>450</v>
      </c>
      <c r="I50" s="434">
        <v>450</v>
      </c>
    </row>
    <row r="51" spans="1:9" ht="45">
      <c r="A51" s="389">
        <v>43</v>
      </c>
      <c r="B51" s="100" t="s">
        <v>656</v>
      </c>
      <c r="C51" s="433" t="s">
        <v>657</v>
      </c>
      <c r="D51" s="433">
        <v>1019005689</v>
      </c>
      <c r="E51" s="89" t="s">
        <v>575</v>
      </c>
      <c r="F51" s="100" t="s">
        <v>578</v>
      </c>
      <c r="G51" s="420">
        <v>2</v>
      </c>
      <c r="H51" s="434">
        <v>400</v>
      </c>
      <c r="I51" s="434">
        <v>400</v>
      </c>
    </row>
    <row r="52" spans="1:9" ht="45">
      <c r="A52" s="389">
        <v>44</v>
      </c>
      <c r="B52" s="100" t="s">
        <v>649</v>
      </c>
      <c r="C52" s="433" t="s">
        <v>566</v>
      </c>
      <c r="D52" s="433">
        <v>1026012691</v>
      </c>
      <c r="E52" s="89" t="s">
        <v>575</v>
      </c>
      <c r="F52" s="100" t="s">
        <v>578</v>
      </c>
      <c r="G52" s="420">
        <v>2</v>
      </c>
      <c r="H52" s="434">
        <v>50</v>
      </c>
      <c r="I52" s="434">
        <v>50</v>
      </c>
    </row>
    <row r="53" spans="1:9" ht="45">
      <c r="A53" s="389">
        <v>45</v>
      </c>
      <c r="B53" s="100" t="s">
        <v>658</v>
      </c>
      <c r="C53" s="433" t="s">
        <v>659</v>
      </c>
      <c r="D53" s="433">
        <v>3001001627</v>
      </c>
      <c r="E53" s="89" t="s">
        <v>575</v>
      </c>
      <c r="F53" s="100" t="s">
        <v>578</v>
      </c>
      <c r="G53" s="420">
        <v>2</v>
      </c>
      <c r="H53" s="434">
        <v>360</v>
      </c>
      <c r="I53" s="434">
        <v>360</v>
      </c>
    </row>
    <row r="54" spans="1:9" ht="45">
      <c r="A54" s="389">
        <v>46</v>
      </c>
      <c r="B54" s="100" t="s">
        <v>660</v>
      </c>
      <c r="C54" s="433" t="s">
        <v>661</v>
      </c>
      <c r="D54" s="433">
        <v>5001001053</v>
      </c>
      <c r="E54" s="89" t="s">
        <v>575</v>
      </c>
      <c r="F54" s="100" t="s">
        <v>578</v>
      </c>
      <c r="G54" s="420">
        <v>2</v>
      </c>
      <c r="H54" s="434">
        <v>250</v>
      </c>
      <c r="I54" s="434">
        <v>250</v>
      </c>
    </row>
    <row r="55" spans="1:9" ht="45">
      <c r="A55" s="389">
        <v>47</v>
      </c>
      <c r="B55" s="100" t="s">
        <v>662</v>
      </c>
      <c r="C55" s="433" t="s">
        <v>663</v>
      </c>
      <c r="D55" s="433">
        <v>32001001743</v>
      </c>
      <c r="E55" s="89" t="s">
        <v>575</v>
      </c>
      <c r="F55" s="100" t="s">
        <v>578</v>
      </c>
      <c r="G55" s="420">
        <v>2</v>
      </c>
      <c r="H55" s="434">
        <v>160</v>
      </c>
      <c r="I55" s="434">
        <v>160</v>
      </c>
    </row>
    <row r="56" spans="1:9" ht="45">
      <c r="A56" s="389">
        <v>48</v>
      </c>
      <c r="B56" s="100" t="s">
        <v>664</v>
      </c>
      <c r="C56" s="433" t="s">
        <v>665</v>
      </c>
      <c r="D56" s="435"/>
      <c r="E56" s="89" t="s">
        <v>575</v>
      </c>
      <c r="F56" s="100" t="s">
        <v>578</v>
      </c>
      <c r="G56" s="420">
        <v>2</v>
      </c>
      <c r="H56" s="434">
        <v>180</v>
      </c>
      <c r="I56" s="434">
        <v>180</v>
      </c>
    </row>
    <row r="57" spans="1:9" ht="45">
      <c r="A57" s="389">
        <v>49</v>
      </c>
      <c r="B57" s="100" t="s">
        <v>629</v>
      </c>
      <c r="C57" s="433" t="s">
        <v>665</v>
      </c>
      <c r="D57" s="433">
        <v>34001003212</v>
      </c>
      <c r="E57" s="89" t="s">
        <v>575</v>
      </c>
      <c r="F57" s="100" t="s">
        <v>578</v>
      </c>
      <c r="G57" s="420">
        <v>2</v>
      </c>
      <c r="H57" s="434">
        <v>180</v>
      </c>
      <c r="I57" s="434">
        <v>180</v>
      </c>
    </row>
    <row r="58" spans="1:9" ht="45">
      <c r="A58" s="389">
        <v>50</v>
      </c>
      <c r="B58" s="100" t="s">
        <v>666</v>
      </c>
      <c r="C58" s="433" t="s">
        <v>667</v>
      </c>
      <c r="D58" s="433">
        <v>49001004554</v>
      </c>
      <c r="E58" s="89" t="s">
        <v>575</v>
      </c>
      <c r="F58" s="100" t="s">
        <v>578</v>
      </c>
      <c r="G58" s="420">
        <v>2</v>
      </c>
      <c r="H58" s="434">
        <v>180</v>
      </c>
      <c r="I58" s="434">
        <v>180</v>
      </c>
    </row>
    <row r="59" spans="1:9" ht="45">
      <c r="A59" s="389">
        <v>51</v>
      </c>
      <c r="B59" s="100" t="s">
        <v>668</v>
      </c>
      <c r="C59" s="433" t="s">
        <v>669</v>
      </c>
      <c r="D59" s="433">
        <v>27001001468</v>
      </c>
      <c r="E59" s="89" t="s">
        <v>575</v>
      </c>
      <c r="F59" s="100" t="s">
        <v>578</v>
      </c>
      <c r="G59" s="420">
        <v>2</v>
      </c>
      <c r="H59" s="434">
        <v>180</v>
      </c>
      <c r="I59" s="434">
        <v>180</v>
      </c>
    </row>
    <row r="60" spans="1:9" ht="45">
      <c r="A60" s="389">
        <v>52</v>
      </c>
      <c r="B60" s="100" t="s">
        <v>670</v>
      </c>
      <c r="C60" s="433" t="s">
        <v>671</v>
      </c>
      <c r="D60" s="433">
        <v>62007013520</v>
      </c>
      <c r="E60" s="89" t="s">
        <v>575</v>
      </c>
      <c r="F60" s="100" t="s">
        <v>578</v>
      </c>
      <c r="G60" s="420">
        <v>2</v>
      </c>
      <c r="H60" s="434">
        <v>50</v>
      </c>
      <c r="I60" s="434">
        <v>50</v>
      </c>
    </row>
    <row r="61" spans="1:9" ht="45">
      <c r="A61" s="389">
        <v>53</v>
      </c>
      <c r="B61" s="100" t="s">
        <v>672</v>
      </c>
      <c r="C61" s="433" t="s">
        <v>673</v>
      </c>
      <c r="D61" s="433">
        <v>19001063814</v>
      </c>
      <c r="E61" s="89" t="s">
        <v>575</v>
      </c>
      <c r="F61" s="100" t="s">
        <v>578</v>
      </c>
      <c r="G61" s="420">
        <v>2</v>
      </c>
      <c r="H61" s="434">
        <v>530</v>
      </c>
      <c r="I61" s="434">
        <v>530</v>
      </c>
    </row>
    <row r="62" spans="1:9" ht="45">
      <c r="A62" s="389">
        <v>54</v>
      </c>
      <c r="B62" s="100" t="s">
        <v>674</v>
      </c>
      <c r="C62" s="433" t="s">
        <v>675</v>
      </c>
      <c r="D62" s="433">
        <v>2001007837</v>
      </c>
      <c r="E62" s="89" t="s">
        <v>575</v>
      </c>
      <c r="F62" s="100" t="s">
        <v>578</v>
      </c>
      <c r="G62" s="420">
        <v>2</v>
      </c>
      <c r="H62" s="434">
        <v>350</v>
      </c>
      <c r="I62" s="434">
        <v>350</v>
      </c>
    </row>
    <row r="63" spans="1:9" ht="45">
      <c r="A63" s="389">
        <v>55</v>
      </c>
      <c r="B63" s="100" t="s">
        <v>676</v>
      </c>
      <c r="C63" s="433" t="s">
        <v>677</v>
      </c>
      <c r="D63" s="433">
        <v>48001006720</v>
      </c>
      <c r="E63" s="89" t="s">
        <v>575</v>
      </c>
      <c r="F63" s="100" t="s">
        <v>578</v>
      </c>
      <c r="G63" s="420">
        <v>2</v>
      </c>
      <c r="H63" s="434">
        <v>350</v>
      </c>
      <c r="I63" s="434">
        <v>350</v>
      </c>
    </row>
    <row r="64" spans="1:9" ht="45">
      <c r="A64" s="389">
        <v>56</v>
      </c>
      <c r="B64" s="100" t="s">
        <v>678</v>
      </c>
      <c r="C64" s="433" t="s">
        <v>679</v>
      </c>
      <c r="D64" s="433">
        <v>51001014206</v>
      </c>
      <c r="E64" s="89" t="s">
        <v>575</v>
      </c>
      <c r="F64" s="100" t="s">
        <v>578</v>
      </c>
      <c r="G64" s="420">
        <v>2</v>
      </c>
      <c r="H64" s="434">
        <v>990</v>
      </c>
      <c r="I64" s="434">
        <v>990</v>
      </c>
    </row>
    <row r="65" spans="1:9" ht="45">
      <c r="A65" s="389">
        <v>57</v>
      </c>
      <c r="B65" s="100" t="s">
        <v>680</v>
      </c>
      <c r="C65" s="433" t="s">
        <v>681</v>
      </c>
      <c r="D65" s="433">
        <v>39001026282</v>
      </c>
      <c r="E65" s="89" t="s">
        <v>575</v>
      </c>
      <c r="F65" s="100" t="s">
        <v>578</v>
      </c>
      <c r="G65" s="420">
        <v>2</v>
      </c>
      <c r="H65" s="434">
        <v>650</v>
      </c>
      <c r="I65" s="434">
        <v>650</v>
      </c>
    </row>
    <row r="66" spans="1:9" ht="45">
      <c r="A66" s="389">
        <v>58</v>
      </c>
      <c r="B66" s="100" t="s">
        <v>571</v>
      </c>
      <c r="C66" s="433" t="s">
        <v>572</v>
      </c>
      <c r="D66" s="433">
        <v>29001001111</v>
      </c>
      <c r="E66" s="89" t="s">
        <v>575</v>
      </c>
      <c r="F66" s="100" t="s">
        <v>578</v>
      </c>
      <c r="G66" s="420">
        <v>2</v>
      </c>
      <c r="H66" s="434">
        <v>690</v>
      </c>
      <c r="I66" s="434">
        <v>690</v>
      </c>
    </row>
    <row r="67" spans="1:9" ht="45">
      <c r="A67" s="389">
        <v>59</v>
      </c>
      <c r="B67" s="100" t="s">
        <v>631</v>
      </c>
      <c r="C67" s="433" t="s">
        <v>682</v>
      </c>
      <c r="D67" s="433">
        <v>58001003586</v>
      </c>
      <c r="E67" s="89" t="s">
        <v>575</v>
      </c>
      <c r="F67" s="100" t="s">
        <v>578</v>
      </c>
      <c r="G67" s="420">
        <v>2</v>
      </c>
      <c r="H67" s="434">
        <v>350</v>
      </c>
      <c r="I67" s="434">
        <v>350</v>
      </c>
    </row>
    <row r="68" spans="1:9" ht="45">
      <c r="A68" s="389">
        <v>60</v>
      </c>
      <c r="B68" s="100" t="s">
        <v>683</v>
      </c>
      <c r="C68" s="433" t="s">
        <v>684</v>
      </c>
      <c r="D68" s="433">
        <v>42001034650</v>
      </c>
      <c r="E68" s="89" t="s">
        <v>575</v>
      </c>
      <c r="F68" s="100" t="s">
        <v>578</v>
      </c>
      <c r="G68" s="420">
        <v>2</v>
      </c>
      <c r="H68" s="434">
        <v>650</v>
      </c>
      <c r="I68" s="434">
        <v>650</v>
      </c>
    </row>
    <row r="69" spans="1:9" ht="45">
      <c r="A69" s="389">
        <v>61</v>
      </c>
      <c r="B69" s="390" t="s">
        <v>685</v>
      </c>
      <c r="C69" s="89" t="s">
        <v>686</v>
      </c>
      <c r="D69" s="89">
        <v>58001003064</v>
      </c>
      <c r="E69" s="89" t="s">
        <v>687</v>
      </c>
      <c r="F69" s="89" t="s">
        <v>688</v>
      </c>
      <c r="G69" s="89">
        <v>70</v>
      </c>
      <c r="H69" s="4">
        <v>12000</v>
      </c>
      <c r="I69" s="4">
        <v>12000</v>
      </c>
    </row>
    <row r="70" spans="1:9" ht="60">
      <c r="A70" s="389">
        <v>62</v>
      </c>
      <c r="B70" s="390" t="s">
        <v>689</v>
      </c>
      <c r="C70" s="89" t="s">
        <v>690</v>
      </c>
      <c r="D70" s="89">
        <v>54001043323</v>
      </c>
      <c r="E70" s="89" t="s">
        <v>691</v>
      </c>
      <c r="F70" s="89" t="s">
        <v>692</v>
      </c>
      <c r="G70" s="89">
        <v>7</v>
      </c>
      <c r="H70" s="4">
        <v>500</v>
      </c>
      <c r="I70" s="4">
        <v>500</v>
      </c>
    </row>
    <row r="71" spans="1:9" ht="45">
      <c r="A71" s="389"/>
      <c r="B71" s="390" t="s">
        <v>569</v>
      </c>
      <c r="C71" s="89" t="s">
        <v>566</v>
      </c>
      <c r="D71" s="89">
        <v>1026012691</v>
      </c>
      <c r="E71" s="89" t="s">
        <v>687</v>
      </c>
      <c r="F71" s="89" t="s">
        <v>688</v>
      </c>
      <c r="G71" s="89">
        <v>8</v>
      </c>
      <c r="H71" s="4">
        <v>1500</v>
      </c>
      <c r="I71" s="4">
        <v>1500</v>
      </c>
    </row>
    <row r="72" spans="1:9" ht="60">
      <c r="A72" s="389"/>
      <c r="B72" s="390" t="s">
        <v>693</v>
      </c>
      <c r="C72" s="89" t="s">
        <v>694</v>
      </c>
      <c r="D72" s="89">
        <v>1011075983</v>
      </c>
      <c r="E72" s="89" t="s">
        <v>691</v>
      </c>
      <c r="F72" s="89" t="s">
        <v>688</v>
      </c>
      <c r="G72" s="89">
        <v>2</v>
      </c>
      <c r="H72" s="4">
        <v>180</v>
      </c>
      <c r="I72" s="4">
        <v>180</v>
      </c>
    </row>
    <row r="73" spans="1:9" ht="60">
      <c r="A73" s="389"/>
      <c r="B73" s="390" t="s">
        <v>693</v>
      </c>
      <c r="C73" s="89" t="s">
        <v>694</v>
      </c>
      <c r="D73" s="89">
        <v>1011075983</v>
      </c>
      <c r="E73" s="89" t="s">
        <v>691</v>
      </c>
      <c r="F73" s="89" t="s">
        <v>695</v>
      </c>
      <c r="G73" s="89">
        <v>16</v>
      </c>
      <c r="H73" s="4">
        <v>5625</v>
      </c>
      <c r="I73" s="4">
        <v>5625</v>
      </c>
    </row>
    <row r="74" spans="1:9" ht="45">
      <c r="A74" s="389"/>
      <c r="B74" s="390" t="s">
        <v>685</v>
      </c>
      <c r="C74" s="89" t="s">
        <v>686</v>
      </c>
      <c r="D74" s="89">
        <v>58001003064</v>
      </c>
      <c r="E74" s="89" t="s">
        <v>696</v>
      </c>
      <c r="F74" s="89" t="s">
        <v>695</v>
      </c>
      <c r="G74" s="89">
        <v>5</v>
      </c>
      <c r="H74" s="4">
        <v>3000</v>
      </c>
      <c r="I74" s="4">
        <v>3000</v>
      </c>
    </row>
    <row r="75" spans="1:9" ht="30">
      <c r="A75" s="389"/>
      <c r="B75" s="390" t="s">
        <v>693</v>
      </c>
      <c r="C75" s="89" t="s">
        <v>697</v>
      </c>
      <c r="D75" s="89">
        <v>1024025687</v>
      </c>
      <c r="E75" s="89" t="s">
        <v>698</v>
      </c>
      <c r="F75" s="89" t="s">
        <v>688</v>
      </c>
      <c r="G75" s="89">
        <v>10</v>
      </c>
      <c r="H75" s="4">
        <v>11610</v>
      </c>
      <c r="I75" s="4">
        <v>11610</v>
      </c>
    </row>
    <row r="76" spans="1:9" ht="45">
      <c r="A76" s="389"/>
      <c r="B76" s="390" t="s">
        <v>693</v>
      </c>
      <c r="C76" s="89" t="s">
        <v>697</v>
      </c>
      <c r="D76" s="89">
        <v>1024025688</v>
      </c>
      <c r="E76" s="89" t="s">
        <v>696</v>
      </c>
      <c r="F76" s="89" t="s">
        <v>695</v>
      </c>
      <c r="G76" s="89">
        <v>16</v>
      </c>
      <c r="H76" s="4">
        <v>7800</v>
      </c>
      <c r="I76" s="4">
        <v>7800</v>
      </c>
    </row>
    <row r="77" spans="1:9" ht="60">
      <c r="A77" s="389"/>
      <c r="B77" s="390" t="s">
        <v>699</v>
      </c>
      <c r="C77" s="89" t="s">
        <v>700</v>
      </c>
      <c r="D77" s="89">
        <v>48001017476</v>
      </c>
      <c r="E77" s="89" t="s">
        <v>691</v>
      </c>
      <c r="F77" s="89" t="s">
        <v>701</v>
      </c>
      <c r="G77" s="89">
        <v>35</v>
      </c>
      <c r="H77" s="4">
        <v>9300</v>
      </c>
      <c r="I77" s="4">
        <v>9300</v>
      </c>
    </row>
    <row r="78" spans="1:9" ht="45">
      <c r="A78" s="389"/>
      <c r="B78" s="390" t="s">
        <v>582</v>
      </c>
      <c r="C78" s="89" t="s">
        <v>557</v>
      </c>
      <c r="D78" s="89">
        <v>42001004885</v>
      </c>
      <c r="E78" s="89" t="s">
        <v>687</v>
      </c>
      <c r="F78" s="89" t="s">
        <v>702</v>
      </c>
      <c r="G78" s="89">
        <v>8</v>
      </c>
      <c r="H78" s="4">
        <v>4200</v>
      </c>
      <c r="I78" s="4">
        <v>4200</v>
      </c>
    </row>
    <row r="79" spans="1:9" ht="45">
      <c r="A79" s="389"/>
      <c r="B79" s="390" t="s">
        <v>652</v>
      </c>
      <c r="C79" s="89" t="s">
        <v>628</v>
      </c>
      <c r="D79" s="89">
        <v>37001009125</v>
      </c>
      <c r="E79" s="89" t="s">
        <v>696</v>
      </c>
      <c r="F79" s="89" t="s">
        <v>695</v>
      </c>
      <c r="G79" s="89">
        <v>20</v>
      </c>
      <c r="H79" s="4">
        <v>10000</v>
      </c>
      <c r="I79" s="4">
        <v>10000</v>
      </c>
    </row>
    <row r="80" spans="1:9" ht="60">
      <c r="A80" s="389"/>
      <c r="B80" s="390" t="s">
        <v>703</v>
      </c>
      <c r="C80" s="89" t="s">
        <v>699</v>
      </c>
      <c r="D80" s="89">
        <v>48001017479</v>
      </c>
      <c r="E80" s="89" t="s">
        <v>691</v>
      </c>
      <c r="F80" s="89" t="s">
        <v>702</v>
      </c>
      <c r="G80" s="89">
        <v>4</v>
      </c>
      <c r="H80" s="4">
        <v>500</v>
      </c>
      <c r="I80" s="4">
        <v>500</v>
      </c>
    </row>
    <row r="81" spans="1:9" ht="45">
      <c r="A81" s="389"/>
      <c r="B81" s="390" t="s">
        <v>704</v>
      </c>
      <c r="C81" s="89" t="s">
        <v>686</v>
      </c>
      <c r="D81" s="89">
        <v>1009005965</v>
      </c>
      <c r="E81" s="89" t="s">
        <v>687</v>
      </c>
      <c r="F81" s="89" t="s">
        <v>702</v>
      </c>
      <c r="G81" s="89">
        <v>10</v>
      </c>
      <c r="H81" s="4">
        <v>2000</v>
      </c>
      <c r="I81" s="4">
        <v>2000</v>
      </c>
    </row>
    <row r="82" spans="1:9" ht="30">
      <c r="A82" s="389"/>
      <c r="B82" s="390" t="s">
        <v>705</v>
      </c>
      <c r="C82" s="89" t="s">
        <v>706</v>
      </c>
      <c r="D82" s="89">
        <v>60001014396</v>
      </c>
      <c r="E82" s="89" t="s">
        <v>698</v>
      </c>
      <c r="F82" s="89" t="s">
        <v>701</v>
      </c>
      <c r="G82" s="89">
        <v>12</v>
      </c>
      <c r="H82" s="4">
        <v>9500</v>
      </c>
      <c r="I82" s="4">
        <v>9500</v>
      </c>
    </row>
    <row r="83" spans="1:9" ht="45">
      <c r="A83" s="389"/>
      <c r="B83" s="390" t="s">
        <v>658</v>
      </c>
      <c r="C83" s="89" t="s">
        <v>586</v>
      </c>
      <c r="D83" s="89">
        <v>1024020898</v>
      </c>
      <c r="E83" s="89" t="s">
        <v>696</v>
      </c>
      <c r="F83" s="89" t="s">
        <v>695</v>
      </c>
      <c r="G83" s="89">
        <v>18</v>
      </c>
      <c r="H83" s="4">
        <v>7530</v>
      </c>
      <c r="I83" s="4">
        <v>7530</v>
      </c>
    </row>
    <row r="84" spans="1:9" ht="60">
      <c r="A84" s="389"/>
      <c r="B84" s="390" t="s">
        <v>707</v>
      </c>
      <c r="C84" s="89" t="s">
        <v>708</v>
      </c>
      <c r="D84" s="89">
        <v>19001031595</v>
      </c>
      <c r="E84" s="89" t="s">
        <v>691</v>
      </c>
      <c r="F84" s="89" t="s">
        <v>701</v>
      </c>
      <c r="G84" s="89">
        <v>5</v>
      </c>
      <c r="H84" s="4">
        <v>500</v>
      </c>
      <c r="I84" s="4">
        <v>500</v>
      </c>
    </row>
    <row r="85" spans="1:9" ht="30">
      <c r="A85" s="389"/>
      <c r="B85" s="390" t="s">
        <v>637</v>
      </c>
      <c r="C85" s="89" t="s">
        <v>709</v>
      </c>
      <c r="D85" s="89">
        <v>65002005319</v>
      </c>
      <c r="E85" s="89" t="s">
        <v>698</v>
      </c>
      <c r="F85" s="89" t="s">
        <v>701</v>
      </c>
      <c r="G85" s="89">
        <v>30</v>
      </c>
      <c r="H85" s="4">
        <v>14350</v>
      </c>
      <c r="I85" s="4">
        <v>14350</v>
      </c>
    </row>
    <row r="86" spans="1:9" ht="45">
      <c r="A86" s="389"/>
      <c r="B86" s="390" t="s">
        <v>637</v>
      </c>
      <c r="C86" s="89" t="s">
        <v>709</v>
      </c>
      <c r="D86" s="89">
        <v>65002005320</v>
      </c>
      <c r="E86" s="89" t="s">
        <v>696</v>
      </c>
      <c r="F86" s="89" t="s">
        <v>695</v>
      </c>
      <c r="G86" s="89">
        <v>3</v>
      </c>
      <c r="H86" s="4">
        <v>600</v>
      </c>
      <c r="I86" s="4">
        <v>600</v>
      </c>
    </row>
    <row r="87" spans="1:9" ht="60">
      <c r="A87" s="389"/>
      <c r="B87" s="390" t="s">
        <v>582</v>
      </c>
      <c r="C87" s="89" t="s">
        <v>708</v>
      </c>
      <c r="D87" s="89">
        <v>19001007471</v>
      </c>
      <c r="E87" s="89" t="s">
        <v>691</v>
      </c>
      <c r="F87" s="89" t="s">
        <v>701</v>
      </c>
      <c r="G87" s="89">
        <v>4</v>
      </c>
      <c r="H87" s="4">
        <v>500</v>
      </c>
      <c r="I87" s="4">
        <v>500</v>
      </c>
    </row>
    <row r="88" spans="1:9" ht="45">
      <c r="A88" s="389"/>
      <c r="B88" s="390" t="s">
        <v>710</v>
      </c>
      <c r="C88" s="89" t="s">
        <v>711</v>
      </c>
      <c r="D88" s="89">
        <v>1006005894</v>
      </c>
      <c r="E88" s="89" t="s">
        <v>687</v>
      </c>
      <c r="F88" s="89" t="s">
        <v>701</v>
      </c>
      <c r="G88" s="89">
        <v>10</v>
      </c>
      <c r="H88" s="4">
        <v>2000</v>
      </c>
      <c r="I88" s="4">
        <v>2000</v>
      </c>
    </row>
    <row r="89" spans="1:9" ht="45">
      <c r="A89" s="389"/>
      <c r="B89" s="390" t="s">
        <v>712</v>
      </c>
      <c r="C89" s="89" t="s">
        <v>713</v>
      </c>
      <c r="D89" s="89">
        <v>1027018889</v>
      </c>
      <c r="E89" s="89" t="s">
        <v>687</v>
      </c>
      <c r="F89" s="89" t="s">
        <v>701</v>
      </c>
      <c r="G89" s="89">
        <v>5</v>
      </c>
      <c r="H89" s="4">
        <v>500</v>
      </c>
      <c r="I89" s="4">
        <v>500</v>
      </c>
    </row>
    <row r="90" spans="1:9" ht="45">
      <c r="A90" s="389"/>
      <c r="B90" s="390" t="s">
        <v>714</v>
      </c>
      <c r="C90" s="89" t="s">
        <v>715</v>
      </c>
      <c r="D90" s="89">
        <v>61002019845</v>
      </c>
      <c r="E90" s="89" t="s">
        <v>687</v>
      </c>
      <c r="F90" s="89" t="s">
        <v>692</v>
      </c>
      <c r="G90" s="89">
        <v>8</v>
      </c>
      <c r="H90" s="4">
        <v>2000</v>
      </c>
      <c r="I90" s="4">
        <v>2000</v>
      </c>
    </row>
    <row r="91" spans="1:9" ht="45">
      <c r="A91" s="389"/>
      <c r="B91" s="390" t="s">
        <v>714</v>
      </c>
      <c r="C91" s="89" t="s">
        <v>715</v>
      </c>
      <c r="D91" s="89">
        <v>61002019846</v>
      </c>
      <c r="E91" s="89" t="s">
        <v>696</v>
      </c>
      <c r="F91" s="89" t="s">
        <v>695</v>
      </c>
      <c r="G91" s="89">
        <v>5</v>
      </c>
      <c r="H91" s="4">
        <v>1680</v>
      </c>
      <c r="I91" s="4">
        <v>1680</v>
      </c>
    </row>
    <row r="92" spans="1:9" ht="45">
      <c r="A92" s="389"/>
      <c r="B92" s="390" t="s">
        <v>716</v>
      </c>
      <c r="C92" s="89" t="s">
        <v>717</v>
      </c>
      <c r="D92" s="89">
        <v>26001008068</v>
      </c>
      <c r="E92" s="89" t="s">
        <v>687</v>
      </c>
      <c r="F92" s="89" t="s">
        <v>702</v>
      </c>
      <c r="G92" s="89">
        <v>20</v>
      </c>
      <c r="H92" s="4">
        <v>5192</v>
      </c>
      <c r="I92" s="4">
        <v>5192</v>
      </c>
    </row>
    <row r="93" spans="1:9" ht="45">
      <c r="A93" s="389"/>
      <c r="B93" s="390" t="s">
        <v>718</v>
      </c>
      <c r="C93" s="89" t="s">
        <v>719</v>
      </c>
      <c r="D93" s="89">
        <v>58001003912</v>
      </c>
      <c r="E93" s="89" t="s">
        <v>687</v>
      </c>
      <c r="F93" s="89" t="s">
        <v>702</v>
      </c>
      <c r="G93" s="89">
        <v>8</v>
      </c>
      <c r="H93" s="4">
        <v>1700</v>
      </c>
      <c r="I93" s="4">
        <v>1700</v>
      </c>
    </row>
    <row r="94" spans="1:9" ht="45">
      <c r="A94" s="389"/>
      <c r="B94" s="390" t="s">
        <v>590</v>
      </c>
      <c r="C94" s="89" t="s">
        <v>591</v>
      </c>
      <c r="D94" s="89">
        <v>45001002520</v>
      </c>
      <c r="E94" s="89" t="s">
        <v>687</v>
      </c>
      <c r="F94" s="89" t="s">
        <v>692</v>
      </c>
      <c r="G94" s="89">
        <v>2</v>
      </c>
      <c r="H94" s="4">
        <v>120</v>
      </c>
      <c r="I94" s="4">
        <v>120</v>
      </c>
    </row>
    <row r="95" spans="1:9" ht="45">
      <c r="A95" s="389"/>
      <c r="B95" s="390" t="s">
        <v>565</v>
      </c>
      <c r="C95" s="89" t="s">
        <v>813</v>
      </c>
      <c r="D95" s="89">
        <v>1024074216</v>
      </c>
      <c r="E95" s="89" t="s">
        <v>687</v>
      </c>
      <c r="F95" s="89" t="s">
        <v>692</v>
      </c>
      <c r="G95" s="89">
        <v>5</v>
      </c>
      <c r="H95" s="4">
        <v>500</v>
      </c>
      <c r="I95" s="4">
        <v>500</v>
      </c>
    </row>
    <row r="96" spans="1:9" ht="45">
      <c r="A96" s="389"/>
      <c r="B96" s="390" t="s">
        <v>814</v>
      </c>
      <c r="C96" s="89" t="s">
        <v>815</v>
      </c>
      <c r="D96" s="89">
        <v>1017049484</v>
      </c>
      <c r="E96" s="89" t="s">
        <v>687</v>
      </c>
      <c r="F96" s="89" t="s">
        <v>816</v>
      </c>
      <c r="G96" s="89">
        <v>5</v>
      </c>
      <c r="H96" s="4">
        <v>500</v>
      </c>
      <c r="I96" s="4">
        <v>500</v>
      </c>
    </row>
    <row r="97" spans="1:9" ht="45">
      <c r="A97" s="389"/>
      <c r="B97" s="390" t="s">
        <v>590</v>
      </c>
      <c r="C97" s="89" t="s">
        <v>817</v>
      </c>
      <c r="D97" s="89">
        <v>2001003482</v>
      </c>
      <c r="E97" s="89" t="s">
        <v>687</v>
      </c>
      <c r="F97" s="89" t="s">
        <v>702</v>
      </c>
      <c r="G97" s="89">
        <v>10</v>
      </c>
      <c r="H97" s="4">
        <v>2000</v>
      </c>
      <c r="I97" s="4">
        <v>2000</v>
      </c>
    </row>
    <row r="98" spans="1:9" ht="60">
      <c r="A98" s="389"/>
      <c r="B98" s="390" t="s">
        <v>818</v>
      </c>
      <c r="C98" s="89" t="s">
        <v>819</v>
      </c>
      <c r="D98" s="89">
        <v>62007016123</v>
      </c>
      <c r="E98" s="89" t="s">
        <v>691</v>
      </c>
      <c r="F98" s="89" t="s">
        <v>702</v>
      </c>
      <c r="G98" s="89">
        <v>6</v>
      </c>
      <c r="H98" s="4">
        <v>500</v>
      </c>
      <c r="I98" s="4">
        <v>500</v>
      </c>
    </row>
    <row r="99" spans="1:9" ht="60">
      <c r="A99" s="389"/>
      <c r="B99" s="390" t="s">
        <v>716</v>
      </c>
      <c r="C99" s="89" t="s">
        <v>820</v>
      </c>
      <c r="D99" s="89">
        <v>1011079441</v>
      </c>
      <c r="E99" s="89" t="s">
        <v>691</v>
      </c>
      <c r="F99" s="89" t="s">
        <v>821</v>
      </c>
      <c r="G99" s="89">
        <v>5</v>
      </c>
      <c r="H99" s="4">
        <v>500</v>
      </c>
      <c r="I99" s="4">
        <v>500</v>
      </c>
    </row>
    <row r="100" spans="1:9" ht="60">
      <c r="A100" s="389"/>
      <c r="B100" s="390" t="s">
        <v>603</v>
      </c>
      <c r="C100" s="89" t="s">
        <v>822</v>
      </c>
      <c r="D100" s="89">
        <v>1111097874</v>
      </c>
      <c r="E100" s="89" t="s">
        <v>691</v>
      </c>
      <c r="F100" s="89" t="s">
        <v>821</v>
      </c>
      <c r="G100" s="89">
        <v>5</v>
      </c>
      <c r="H100" s="4">
        <v>500</v>
      </c>
      <c r="I100" s="4">
        <v>500</v>
      </c>
    </row>
    <row r="101" spans="1:9" ht="45">
      <c r="A101" s="389"/>
      <c r="B101" s="390" t="s">
        <v>603</v>
      </c>
      <c r="C101" s="89" t="s">
        <v>694</v>
      </c>
      <c r="D101" s="89">
        <v>1011076219</v>
      </c>
      <c r="E101" s="89" t="s">
        <v>687</v>
      </c>
      <c r="F101" s="89" t="s">
        <v>692</v>
      </c>
      <c r="G101" s="89">
        <v>5</v>
      </c>
      <c r="H101" s="4">
        <v>500</v>
      </c>
      <c r="I101" s="4">
        <v>500</v>
      </c>
    </row>
    <row r="102" spans="1:9" ht="45">
      <c r="A102" s="389"/>
      <c r="B102" s="390" t="s">
        <v>623</v>
      </c>
      <c r="C102" s="89" t="s">
        <v>708</v>
      </c>
      <c r="D102" s="89">
        <v>1027069117</v>
      </c>
      <c r="E102" s="89" t="s">
        <v>687</v>
      </c>
      <c r="F102" s="89" t="s">
        <v>692</v>
      </c>
      <c r="G102" s="89">
        <v>5</v>
      </c>
      <c r="H102" s="4">
        <v>500</v>
      </c>
      <c r="I102" s="4">
        <v>500</v>
      </c>
    </row>
    <row r="103" spans="1:9" ht="60">
      <c r="A103" s="389"/>
      <c r="B103" s="390" t="s">
        <v>823</v>
      </c>
      <c r="C103" s="89" t="s">
        <v>824</v>
      </c>
      <c r="D103" s="89">
        <v>47001004701</v>
      </c>
      <c r="E103" s="89" t="s">
        <v>691</v>
      </c>
      <c r="F103" s="89" t="s">
        <v>821</v>
      </c>
      <c r="G103" s="89">
        <v>5</v>
      </c>
      <c r="H103" s="4">
        <v>500</v>
      </c>
      <c r="I103" s="4">
        <v>500</v>
      </c>
    </row>
    <row r="104" spans="1:9" ht="60">
      <c r="A104" s="389"/>
      <c r="B104" s="390" t="s">
        <v>724</v>
      </c>
      <c r="C104" s="89" t="s">
        <v>820</v>
      </c>
      <c r="D104" s="89">
        <v>1017048729</v>
      </c>
      <c r="E104" s="89" t="s">
        <v>691</v>
      </c>
      <c r="F104" s="89" t="s">
        <v>821</v>
      </c>
      <c r="G104" s="89">
        <v>5</v>
      </c>
      <c r="H104" s="4">
        <v>500</v>
      </c>
      <c r="I104" s="4">
        <v>500</v>
      </c>
    </row>
    <row r="105" spans="1:9" ht="60">
      <c r="A105" s="389"/>
      <c r="B105" s="390" t="s">
        <v>656</v>
      </c>
      <c r="C105" s="89" t="s">
        <v>628</v>
      </c>
      <c r="D105" s="89">
        <v>37001010719</v>
      </c>
      <c r="E105" s="89" t="s">
        <v>691</v>
      </c>
      <c r="F105" s="89" t="s">
        <v>821</v>
      </c>
      <c r="G105" s="89">
        <v>5</v>
      </c>
      <c r="H105" s="4">
        <v>500</v>
      </c>
      <c r="I105" s="4">
        <v>500</v>
      </c>
    </row>
    <row r="106" spans="1:9" ht="45">
      <c r="A106" s="389"/>
      <c r="B106" s="390" t="s">
        <v>710</v>
      </c>
      <c r="C106" s="89" t="s">
        <v>825</v>
      </c>
      <c r="D106" s="89">
        <v>1005023408</v>
      </c>
      <c r="E106" s="89" t="s">
        <v>687</v>
      </c>
      <c r="F106" s="89" t="s">
        <v>692</v>
      </c>
      <c r="G106" s="89">
        <v>5</v>
      </c>
      <c r="H106" s="4">
        <v>500</v>
      </c>
      <c r="I106" s="4">
        <v>500</v>
      </c>
    </row>
    <row r="107" spans="1:9" ht="45">
      <c r="A107" s="389"/>
      <c r="B107" s="390" t="s">
        <v>826</v>
      </c>
      <c r="C107" s="89" t="s">
        <v>551</v>
      </c>
      <c r="D107" s="89">
        <v>1029004002</v>
      </c>
      <c r="E107" s="89" t="s">
        <v>687</v>
      </c>
      <c r="F107" s="89" t="s">
        <v>692</v>
      </c>
      <c r="G107" s="89">
        <v>5</v>
      </c>
      <c r="H107" s="4">
        <v>1130</v>
      </c>
      <c r="I107" s="4">
        <v>1130</v>
      </c>
    </row>
    <row r="108" spans="1:9" ht="60">
      <c r="A108" s="389"/>
      <c r="B108" s="390" t="s">
        <v>597</v>
      </c>
      <c r="C108" s="89" t="s">
        <v>586</v>
      </c>
      <c r="D108" s="89">
        <v>33001077638</v>
      </c>
      <c r="E108" s="89" t="s">
        <v>691</v>
      </c>
      <c r="F108" s="89" t="s">
        <v>821</v>
      </c>
      <c r="G108" s="89">
        <v>5</v>
      </c>
      <c r="H108" s="4">
        <v>3250</v>
      </c>
      <c r="I108" s="4">
        <v>3250</v>
      </c>
    </row>
    <row r="109" spans="1:9" ht="60">
      <c r="A109" s="389"/>
      <c r="B109" s="390" t="s">
        <v>643</v>
      </c>
      <c r="C109" s="89" t="s">
        <v>827</v>
      </c>
      <c r="D109" s="89"/>
      <c r="E109" s="89" t="s">
        <v>691</v>
      </c>
      <c r="F109" s="89" t="s">
        <v>821</v>
      </c>
      <c r="G109" s="89">
        <v>15</v>
      </c>
      <c r="H109" s="4">
        <v>2000</v>
      </c>
      <c r="I109" s="4">
        <v>2000</v>
      </c>
    </row>
    <row r="110" spans="1:9" ht="60">
      <c r="A110" s="389"/>
      <c r="B110" s="390" t="s">
        <v>568</v>
      </c>
      <c r="C110" s="89" t="s">
        <v>551</v>
      </c>
      <c r="D110" s="89">
        <v>1027071660</v>
      </c>
      <c r="E110" s="89" t="s">
        <v>691</v>
      </c>
      <c r="F110" s="89" t="s">
        <v>821</v>
      </c>
      <c r="G110" s="89">
        <v>5</v>
      </c>
      <c r="H110" s="4">
        <v>500</v>
      </c>
      <c r="I110" s="4">
        <v>500</v>
      </c>
    </row>
    <row r="111" spans="1:9" ht="60">
      <c r="A111" s="389"/>
      <c r="B111" s="390" t="s">
        <v>556</v>
      </c>
      <c r="C111" s="89" t="s">
        <v>828</v>
      </c>
      <c r="D111" s="89">
        <v>1027034639</v>
      </c>
      <c r="E111" s="89" t="s">
        <v>691</v>
      </c>
      <c r="F111" s="89" t="s">
        <v>821</v>
      </c>
      <c r="G111" s="89">
        <v>7</v>
      </c>
      <c r="H111" s="4">
        <v>570</v>
      </c>
      <c r="I111" s="4">
        <v>570</v>
      </c>
    </row>
    <row r="112" spans="1:9" ht="60">
      <c r="A112" s="389"/>
      <c r="B112" s="390" t="s">
        <v>556</v>
      </c>
      <c r="C112" s="89" t="s">
        <v>828</v>
      </c>
      <c r="D112" s="89">
        <v>1027034640</v>
      </c>
      <c r="E112" s="89" t="s">
        <v>691</v>
      </c>
      <c r="F112" s="89" t="s">
        <v>695</v>
      </c>
      <c r="G112" s="89">
        <v>4</v>
      </c>
      <c r="H112" s="4">
        <v>270</v>
      </c>
      <c r="I112" s="4">
        <v>270</v>
      </c>
    </row>
    <row r="113" spans="1:9" ht="45">
      <c r="A113" s="389"/>
      <c r="B113" s="390" t="s">
        <v>829</v>
      </c>
      <c r="C113" s="89" t="s">
        <v>830</v>
      </c>
      <c r="D113" s="89">
        <v>1015000890</v>
      </c>
      <c r="E113" s="89" t="s">
        <v>687</v>
      </c>
      <c r="F113" s="89" t="s">
        <v>701</v>
      </c>
      <c r="G113" s="89">
        <v>20</v>
      </c>
      <c r="H113" s="4">
        <v>4000</v>
      </c>
      <c r="I113" s="4">
        <v>4000</v>
      </c>
    </row>
    <row r="114" spans="1:9" ht="40.5" customHeight="1">
      <c r="A114" s="389"/>
      <c r="B114" s="390" t="s">
        <v>714</v>
      </c>
      <c r="C114" s="89" t="s">
        <v>831</v>
      </c>
      <c r="D114" s="89">
        <v>100904301</v>
      </c>
      <c r="E114" s="89" t="s">
        <v>832</v>
      </c>
      <c r="F114" s="89" t="s">
        <v>833</v>
      </c>
      <c r="G114" s="89">
        <v>5</v>
      </c>
      <c r="H114" s="4">
        <v>3000</v>
      </c>
      <c r="I114" s="4">
        <v>3000</v>
      </c>
    </row>
    <row r="115" spans="1:9" ht="45">
      <c r="A115" s="389"/>
      <c r="B115" s="390" t="s">
        <v>714</v>
      </c>
      <c r="C115" s="89" t="s">
        <v>831</v>
      </c>
      <c r="D115" s="89">
        <v>100904301</v>
      </c>
      <c r="E115" s="89" t="s">
        <v>687</v>
      </c>
      <c r="F115" s="89" t="s">
        <v>701</v>
      </c>
      <c r="G115" s="89">
        <v>5</v>
      </c>
      <c r="H115" s="4">
        <v>2000</v>
      </c>
      <c r="I115" s="4">
        <v>2000</v>
      </c>
    </row>
    <row r="116" spans="1:9" ht="60">
      <c r="A116" s="389"/>
      <c r="B116" s="390" t="s">
        <v>834</v>
      </c>
      <c r="C116" s="89" t="s">
        <v>835</v>
      </c>
      <c r="D116" s="89">
        <v>1023002811</v>
      </c>
      <c r="E116" s="89" t="s">
        <v>836</v>
      </c>
      <c r="F116" s="89" t="s">
        <v>701</v>
      </c>
      <c r="G116" s="89">
        <v>90</v>
      </c>
      <c r="H116" s="4">
        <v>35400</v>
      </c>
      <c r="I116" s="4">
        <v>35400</v>
      </c>
    </row>
    <row r="117" spans="1:9" ht="60">
      <c r="A117" s="389"/>
      <c r="B117" s="390" t="s">
        <v>571</v>
      </c>
      <c r="C117" s="89" t="s">
        <v>572</v>
      </c>
      <c r="D117" s="89">
        <v>29001001111</v>
      </c>
      <c r="E117" s="89" t="s">
        <v>836</v>
      </c>
      <c r="F117" s="89" t="s">
        <v>701</v>
      </c>
      <c r="G117" s="89">
        <v>25</v>
      </c>
      <c r="H117" s="4">
        <v>10690</v>
      </c>
      <c r="I117" s="4">
        <v>10690</v>
      </c>
    </row>
    <row r="118" spans="1:9" ht="60">
      <c r="A118" s="389"/>
      <c r="B118" s="390" t="s">
        <v>597</v>
      </c>
      <c r="C118" s="89" t="s">
        <v>586</v>
      </c>
      <c r="D118" s="89">
        <v>33001077638</v>
      </c>
      <c r="E118" s="89" t="s">
        <v>691</v>
      </c>
      <c r="F118" s="89" t="s">
        <v>695</v>
      </c>
      <c r="G118" s="89">
        <v>5</v>
      </c>
      <c r="H118" s="4">
        <v>470</v>
      </c>
      <c r="I118" s="4">
        <v>470</v>
      </c>
    </row>
    <row r="119" spans="1:9" ht="15">
      <c r="A119" s="389"/>
      <c r="B119" s="390"/>
      <c r="C119" s="89"/>
      <c r="D119" s="89"/>
      <c r="E119" s="89"/>
      <c r="F119" s="89"/>
      <c r="G119" s="89"/>
      <c r="H119" s="4"/>
      <c r="I119" s="4"/>
    </row>
    <row r="120" spans="1:9" ht="15">
      <c r="A120" s="389"/>
      <c r="B120" s="390"/>
      <c r="C120" s="89"/>
      <c r="D120" s="89"/>
      <c r="E120" s="89"/>
      <c r="F120" s="89"/>
      <c r="G120" s="89"/>
      <c r="H120" s="4"/>
      <c r="I120" s="4"/>
    </row>
    <row r="121" spans="1:9" ht="15">
      <c r="A121" s="389"/>
      <c r="B121" s="390"/>
      <c r="C121" s="89"/>
      <c r="D121" s="89"/>
      <c r="E121" s="89"/>
      <c r="F121" s="89"/>
      <c r="G121" s="89"/>
      <c r="H121" s="4"/>
      <c r="I121" s="4"/>
    </row>
    <row r="122" spans="1:9" ht="15">
      <c r="A122" s="389"/>
      <c r="B122" s="391"/>
      <c r="C122" s="101"/>
      <c r="D122" s="101"/>
      <c r="E122" s="101"/>
      <c r="F122" s="101"/>
      <c r="G122" s="101" t="s">
        <v>339</v>
      </c>
      <c r="H122" s="88">
        <f>SUM(H9:H121)</f>
        <v>207467</v>
      </c>
      <c r="I122" s="88">
        <f>SUM(I9:I121)</f>
        <v>207467</v>
      </c>
    </row>
    <row r="123" spans="1:9" ht="15">
      <c r="A123" s="235"/>
      <c r="B123" s="235"/>
      <c r="C123" s="235"/>
      <c r="D123" s="235"/>
      <c r="E123" s="235"/>
      <c r="F123" s="235"/>
      <c r="G123" s="190"/>
      <c r="H123" s="190"/>
      <c r="I123" s="195"/>
    </row>
    <row r="124" spans="1:9" ht="15">
      <c r="A124" s="236" t="s">
        <v>350</v>
      </c>
      <c r="B124" s="235"/>
      <c r="C124" s="235"/>
      <c r="D124" s="235"/>
      <c r="E124" s="235"/>
      <c r="F124" s="235"/>
      <c r="G124" s="190"/>
      <c r="H124" s="190"/>
      <c r="I124" s="195"/>
    </row>
    <row r="125" spans="1:9" ht="15">
      <c r="A125" s="236" t="s">
        <v>353</v>
      </c>
      <c r="B125" s="235"/>
      <c r="C125" s="235"/>
      <c r="D125" s="235"/>
      <c r="E125" s="235"/>
      <c r="F125" s="235"/>
      <c r="G125" s="190"/>
      <c r="H125" s="190"/>
      <c r="I125" s="195"/>
    </row>
    <row r="126" spans="1:9" ht="15">
      <c r="A126" s="236"/>
      <c r="B126" s="190"/>
      <c r="C126" s="190"/>
      <c r="D126" s="190"/>
      <c r="E126" s="190"/>
      <c r="F126" s="190"/>
      <c r="G126" s="190"/>
      <c r="H126" s="190"/>
      <c r="I126" s="195"/>
    </row>
    <row r="127" spans="1:9" ht="15">
      <c r="A127" s="236"/>
      <c r="B127" s="190"/>
      <c r="C127" s="190"/>
      <c r="D127" s="190"/>
      <c r="E127" s="190"/>
      <c r="G127" s="190"/>
      <c r="H127" s="190"/>
      <c r="I127" s="195"/>
    </row>
    <row r="128" spans="1:9">
      <c r="A128" s="232"/>
      <c r="B128" s="232"/>
      <c r="C128" s="232"/>
      <c r="D128" s="232"/>
      <c r="E128" s="232"/>
      <c r="F128" s="232"/>
      <c r="G128" s="232"/>
      <c r="H128" s="232"/>
      <c r="I128" s="195"/>
    </row>
    <row r="129" spans="1:9" ht="15">
      <c r="A129" s="196" t="s">
        <v>107</v>
      </c>
      <c r="B129" s="190"/>
      <c r="C129" s="190"/>
      <c r="D129" s="190"/>
      <c r="E129" s="190"/>
      <c r="F129" s="190"/>
      <c r="G129" s="190"/>
      <c r="H129" s="190"/>
      <c r="I129" s="195"/>
    </row>
    <row r="130" spans="1:9" ht="15">
      <c r="A130" s="190"/>
      <c r="B130" s="190"/>
      <c r="C130" s="190"/>
      <c r="D130" s="190"/>
      <c r="E130" s="190"/>
      <c r="F130" s="190"/>
      <c r="G130" s="190"/>
      <c r="H130" s="190"/>
      <c r="I130" s="195"/>
    </row>
    <row r="131" spans="1:9" ht="15">
      <c r="A131" s="190"/>
      <c r="B131" s="190"/>
      <c r="C131" s="190"/>
      <c r="D131" s="190"/>
      <c r="E131" s="190"/>
      <c r="F131" s="190"/>
      <c r="G131" s="190"/>
      <c r="H131" s="197"/>
      <c r="I131" s="195"/>
    </row>
    <row r="132" spans="1:9" ht="15">
      <c r="A132" s="196"/>
      <c r="B132" s="196" t="s">
        <v>271</v>
      </c>
      <c r="C132" s="196"/>
      <c r="D132" s="196"/>
      <c r="E132" s="196"/>
      <c r="F132" s="196"/>
      <c r="G132" s="190"/>
      <c r="H132" s="197"/>
      <c r="I132" s="195"/>
    </row>
    <row r="133" spans="1:9" ht="15">
      <c r="A133" s="190"/>
      <c r="B133" s="190" t="s">
        <v>270</v>
      </c>
      <c r="C133" s="190"/>
      <c r="D133" s="190"/>
      <c r="E133" s="190"/>
      <c r="F133" s="190"/>
      <c r="G133" s="190"/>
      <c r="H133" s="197"/>
      <c r="I133" s="195"/>
    </row>
    <row r="134" spans="1:9">
      <c r="A134" s="198"/>
      <c r="B134" s="198" t="s">
        <v>139</v>
      </c>
      <c r="C134" s="198"/>
      <c r="D134" s="198"/>
      <c r="E134" s="198"/>
      <c r="F134" s="198"/>
      <c r="G134" s="191"/>
      <c r="H134" s="191"/>
      <c r="I134" s="191"/>
    </row>
  </sheetData>
  <mergeCells count="2">
    <mergeCell ref="G1:H1"/>
    <mergeCell ref="G2:H2"/>
  </mergeCells>
  <printOptions gridLines="1"/>
  <pageMargins left="0.25" right="0.25" top="0.75" bottom="0.75" header="0.3" footer="0.3"/>
  <pageSetup scale="76"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6"/>
  <sheetViews>
    <sheetView view="pageBreakPreview" zoomScale="80" zoomScaleSheetLayoutView="80" workbookViewId="0">
      <selection activeCell="G2" sqref="G2:H2"/>
    </sheetView>
  </sheetViews>
  <sheetFormatPr defaultRowHeight="12.75"/>
  <cols>
    <col min="1" max="1" width="5.42578125" style="191" customWidth="1"/>
    <col min="2" max="2" width="13.140625" style="191" customWidth="1"/>
    <col min="3" max="3" width="15.140625" style="191" customWidth="1"/>
    <col min="4" max="4" width="18" style="191" customWidth="1"/>
    <col min="5" max="5" width="20.5703125" style="191" customWidth="1"/>
    <col min="6" max="6" width="21.28515625" style="191" customWidth="1"/>
    <col min="7" max="7" width="15.140625" style="191" customWidth="1"/>
    <col min="8" max="8" width="15.5703125" style="191" customWidth="1"/>
    <col min="9" max="9" width="13.42578125" style="191" customWidth="1"/>
    <col min="10" max="10" width="0" style="191" hidden="1" customWidth="1"/>
    <col min="11" max="16384" width="9.140625" style="191"/>
  </cols>
  <sheetData>
    <row r="1" spans="1:10" ht="15">
      <c r="A1" s="76" t="s">
        <v>464</v>
      </c>
      <c r="B1" s="76"/>
      <c r="C1" s="79"/>
      <c r="D1" s="79"/>
      <c r="E1" s="79"/>
      <c r="F1" s="79"/>
      <c r="G1" s="515" t="s">
        <v>109</v>
      </c>
      <c r="H1" s="515"/>
    </row>
    <row r="2" spans="1:10" ht="15">
      <c r="A2" s="78" t="s">
        <v>140</v>
      </c>
      <c r="B2" s="76"/>
      <c r="C2" s="79"/>
      <c r="D2" s="79"/>
      <c r="E2" s="79"/>
      <c r="F2" s="79"/>
      <c r="G2" s="513" t="s">
        <v>837</v>
      </c>
      <c r="H2" s="513"/>
    </row>
    <row r="3" spans="1:10" ht="15">
      <c r="A3" s="78"/>
      <c r="B3" s="78"/>
      <c r="C3" s="78"/>
      <c r="D3" s="78"/>
      <c r="E3" s="78"/>
      <c r="F3" s="78"/>
      <c r="G3" s="226"/>
      <c r="H3" s="226"/>
    </row>
    <row r="4" spans="1:10" ht="15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8"/>
      <c r="H4" s="78"/>
    </row>
    <row r="5" spans="1:10" ht="15">
      <c r="A5" s="82" t="str">
        <f>'ფორმა N1'!D4</f>
        <v>საქართველოს კონსერვატიული პარტია</v>
      </c>
      <c r="B5" s="82"/>
      <c r="C5" s="82"/>
      <c r="D5" s="82"/>
      <c r="E5" s="82"/>
      <c r="F5" s="82"/>
      <c r="G5" s="83"/>
      <c r="H5" s="83"/>
    </row>
    <row r="6" spans="1:10" ht="15">
      <c r="A6" s="79"/>
      <c r="B6" s="79"/>
      <c r="C6" s="79"/>
      <c r="D6" s="79"/>
      <c r="E6" s="79"/>
      <c r="F6" s="79"/>
      <c r="G6" s="78"/>
      <c r="H6" s="78"/>
    </row>
    <row r="7" spans="1:10" ht="15">
      <c r="A7" s="225"/>
      <c r="B7" s="225"/>
      <c r="C7" s="225"/>
      <c r="D7" s="228"/>
      <c r="E7" s="225"/>
      <c r="F7" s="225"/>
      <c r="G7" s="80"/>
      <c r="H7" s="80"/>
    </row>
    <row r="8" spans="1:10" ht="30">
      <c r="A8" s="92" t="s">
        <v>64</v>
      </c>
      <c r="B8" s="92" t="s">
        <v>340</v>
      </c>
      <c r="C8" s="92" t="s">
        <v>341</v>
      </c>
      <c r="D8" s="92" t="s">
        <v>227</v>
      </c>
      <c r="E8" s="92" t="s">
        <v>349</v>
      </c>
      <c r="F8" s="92" t="s">
        <v>342</v>
      </c>
      <c r="G8" s="81" t="s">
        <v>10</v>
      </c>
      <c r="H8" s="81" t="s">
        <v>9</v>
      </c>
      <c r="J8" s="237" t="s">
        <v>348</v>
      </c>
    </row>
    <row r="9" spans="1:10" ht="30">
      <c r="A9" s="100"/>
      <c r="B9" s="100" t="s">
        <v>724</v>
      </c>
      <c r="C9" s="100" t="s">
        <v>722</v>
      </c>
      <c r="D9" s="100">
        <v>1024050629</v>
      </c>
      <c r="E9" s="100" t="s">
        <v>723</v>
      </c>
      <c r="F9" s="100" t="s">
        <v>720</v>
      </c>
      <c r="G9" s="4">
        <v>4030</v>
      </c>
      <c r="H9" s="4">
        <v>4030</v>
      </c>
      <c r="J9" s="237" t="s">
        <v>0</v>
      </c>
    </row>
    <row r="10" spans="1:10" ht="15">
      <c r="A10" s="100"/>
      <c r="B10" s="100"/>
      <c r="C10" s="100"/>
      <c r="D10" s="100"/>
      <c r="E10" s="100"/>
      <c r="F10" s="100"/>
      <c r="G10" s="4"/>
      <c r="H10" s="4"/>
    </row>
    <row r="11" spans="1:10" ht="15">
      <c r="A11" s="89"/>
      <c r="B11" s="89"/>
      <c r="C11" s="89"/>
      <c r="D11" s="89"/>
      <c r="E11" s="89"/>
      <c r="F11" s="89"/>
      <c r="G11" s="4"/>
      <c r="H11" s="4"/>
    </row>
    <row r="12" spans="1:10" ht="15">
      <c r="A12" s="89"/>
      <c r="B12" s="89"/>
      <c r="C12" s="89"/>
      <c r="D12" s="89"/>
      <c r="E12" s="89"/>
      <c r="F12" s="89"/>
      <c r="G12" s="4"/>
      <c r="H12" s="4"/>
    </row>
    <row r="13" spans="1:10" ht="15">
      <c r="A13" s="89"/>
      <c r="B13" s="89"/>
      <c r="C13" s="89"/>
      <c r="D13" s="89"/>
      <c r="E13" s="89"/>
      <c r="F13" s="89"/>
      <c r="G13" s="4"/>
      <c r="H13" s="4"/>
    </row>
    <row r="14" spans="1:10" ht="15">
      <c r="A14" s="89"/>
      <c r="B14" s="89"/>
      <c r="C14" s="89"/>
      <c r="D14" s="89"/>
      <c r="E14" s="89"/>
      <c r="F14" s="89"/>
      <c r="G14" s="4"/>
      <c r="H14" s="4"/>
    </row>
    <row r="15" spans="1:10" ht="15">
      <c r="A15" s="89"/>
      <c r="B15" s="89"/>
      <c r="C15" s="89"/>
      <c r="D15" s="89"/>
      <c r="E15" s="89"/>
      <c r="F15" s="89"/>
      <c r="G15" s="4"/>
      <c r="H15" s="4"/>
    </row>
    <row r="16" spans="1:10" ht="15">
      <c r="A16" s="89"/>
      <c r="B16" s="89"/>
      <c r="C16" s="89"/>
      <c r="D16" s="89"/>
      <c r="E16" s="89"/>
      <c r="F16" s="89"/>
      <c r="G16" s="4"/>
      <c r="H16" s="4"/>
    </row>
    <row r="17" spans="1:8" ht="15">
      <c r="A17" s="89"/>
      <c r="B17" s="89"/>
      <c r="C17" s="89"/>
      <c r="D17" s="89"/>
      <c r="E17" s="89"/>
      <c r="F17" s="89"/>
      <c r="G17" s="4"/>
      <c r="H17" s="4"/>
    </row>
    <row r="18" spans="1:8" ht="15">
      <c r="A18" s="89"/>
      <c r="B18" s="89"/>
      <c r="C18" s="89"/>
      <c r="D18" s="89"/>
      <c r="E18" s="89"/>
      <c r="F18" s="89"/>
      <c r="G18" s="4"/>
      <c r="H18" s="4"/>
    </row>
    <row r="19" spans="1:8" ht="15">
      <c r="A19" s="89"/>
      <c r="B19" s="89"/>
      <c r="C19" s="89"/>
      <c r="D19" s="89"/>
      <c r="E19" s="89"/>
      <c r="F19" s="89"/>
      <c r="G19" s="4"/>
      <c r="H19" s="4"/>
    </row>
    <row r="20" spans="1:8" ht="15">
      <c r="A20" s="89"/>
      <c r="B20" s="89"/>
      <c r="C20" s="89"/>
      <c r="D20" s="89"/>
      <c r="E20" s="89"/>
      <c r="F20" s="89"/>
      <c r="G20" s="4"/>
      <c r="H20" s="4"/>
    </row>
    <row r="21" spans="1:8" ht="15">
      <c r="A21" s="89"/>
      <c r="B21" s="89"/>
      <c r="C21" s="89"/>
      <c r="D21" s="89"/>
      <c r="E21" s="89"/>
      <c r="F21" s="89"/>
      <c r="G21" s="4"/>
      <c r="H21" s="4"/>
    </row>
    <row r="22" spans="1:8" ht="15">
      <c r="A22" s="89"/>
      <c r="B22" s="89"/>
      <c r="C22" s="89"/>
      <c r="D22" s="89"/>
      <c r="E22" s="89"/>
      <c r="F22" s="89"/>
      <c r="G22" s="4"/>
      <c r="H22" s="4"/>
    </row>
    <row r="23" spans="1:8" ht="15">
      <c r="A23" s="89"/>
      <c r="B23" s="89"/>
      <c r="C23" s="89"/>
      <c r="D23" s="89"/>
      <c r="E23" s="89"/>
      <c r="F23" s="89"/>
      <c r="G23" s="4"/>
      <c r="H23" s="4"/>
    </row>
    <row r="24" spans="1:8" ht="15">
      <c r="A24" s="89"/>
      <c r="B24" s="89"/>
      <c r="C24" s="89"/>
      <c r="D24" s="89"/>
      <c r="E24" s="89"/>
      <c r="F24" s="89"/>
      <c r="G24" s="4"/>
      <c r="H24" s="4"/>
    </row>
    <row r="25" spans="1:8" ht="15">
      <c r="A25" s="89"/>
      <c r="B25" s="89"/>
      <c r="C25" s="89"/>
      <c r="D25" s="89"/>
      <c r="E25" s="89"/>
      <c r="F25" s="89"/>
      <c r="G25" s="4"/>
      <c r="H25" s="4"/>
    </row>
    <row r="26" spans="1:8" ht="15">
      <c r="A26" s="89"/>
      <c r="B26" s="89"/>
      <c r="C26" s="89"/>
      <c r="D26" s="89"/>
      <c r="E26" s="89"/>
      <c r="F26" s="89"/>
      <c r="G26" s="4"/>
      <c r="H26" s="4"/>
    </row>
    <row r="27" spans="1:8" ht="15">
      <c r="A27" s="89"/>
      <c r="B27" s="89"/>
      <c r="C27" s="89"/>
      <c r="D27" s="89"/>
      <c r="E27" s="89"/>
      <c r="F27" s="89"/>
      <c r="G27" s="4"/>
      <c r="H27" s="4"/>
    </row>
    <row r="28" spans="1:8" ht="15">
      <c r="A28" s="89"/>
      <c r="B28" s="89"/>
      <c r="C28" s="89"/>
      <c r="D28" s="89"/>
      <c r="E28" s="89"/>
      <c r="F28" s="89"/>
      <c r="G28" s="4"/>
      <c r="H28" s="4"/>
    </row>
    <row r="29" spans="1:8" ht="15">
      <c r="A29" s="89"/>
      <c r="B29" s="89"/>
      <c r="C29" s="89"/>
      <c r="D29" s="89"/>
      <c r="E29" s="89"/>
      <c r="F29" s="89"/>
      <c r="G29" s="4"/>
      <c r="H29" s="4"/>
    </row>
    <row r="30" spans="1:8" ht="15">
      <c r="A30" s="89"/>
      <c r="B30" s="89"/>
      <c r="C30" s="89"/>
      <c r="D30" s="89"/>
      <c r="E30" s="89"/>
      <c r="F30" s="89"/>
      <c r="G30" s="4"/>
      <c r="H30" s="4"/>
    </row>
    <row r="31" spans="1:8" ht="15">
      <c r="A31" s="89"/>
      <c r="B31" s="89"/>
      <c r="C31" s="89"/>
      <c r="D31" s="89"/>
      <c r="E31" s="89"/>
      <c r="F31" s="89"/>
      <c r="G31" s="4"/>
      <c r="H31" s="4"/>
    </row>
    <row r="32" spans="1:8" ht="15">
      <c r="A32" s="89"/>
      <c r="B32" s="89"/>
      <c r="C32" s="89"/>
      <c r="D32" s="89"/>
      <c r="E32" s="89"/>
      <c r="F32" s="89"/>
      <c r="G32" s="4"/>
      <c r="H32" s="4"/>
    </row>
    <row r="33" spans="1:9" ht="15">
      <c r="A33" s="89"/>
      <c r="B33" s="89"/>
      <c r="C33" s="89"/>
      <c r="D33" s="89"/>
      <c r="E33" s="89"/>
      <c r="F33" s="89"/>
      <c r="G33" s="4"/>
      <c r="H33" s="4"/>
    </row>
    <row r="34" spans="1:9" ht="15">
      <c r="A34" s="89"/>
      <c r="B34" s="101"/>
      <c r="C34" s="101"/>
      <c r="D34" s="101"/>
      <c r="E34" s="101"/>
      <c r="F34" s="101" t="s">
        <v>347</v>
      </c>
      <c r="G34" s="88">
        <f>SUM(G9:G33)</f>
        <v>4030</v>
      </c>
      <c r="H34" s="88">
        <f>SUM(H9:H33)</f>
        <v>4030</v>
      </c>
    </row>
    <row r="35" spans="1:9" ht="15">
      <c r="A35" s="235"/>
      <c r="B35" s="235"/>
      <c r="C35" s="235"/>
      <c r="D35" s="235"/>
      <c r="E35" s="235"/>
      <c r="F35" s="235"/>
      <c r="G35" s="235"/>
      <c r="H35" s="190"/>
      <c r="I35" s="190"/>
    </row>
    <row r="36" spans="1:9" ht="15">
      <c r="A36" s="236" t="s">
        <v>401</v>
      </c>
      <c r="B36" s="236"/>
      <c r="C36" s="235"/>
      <c r="D36" s="235"/>
      <c r="E36" s="235"/>
      <c r="F36" s="235"/>
      <c r="G36" s="235"/>
      <c r="H36" s="190"/>
      <c r="I36" s="190"/>
    </row>
    <row r="37" spans="1:9" ht="15">
      <c r="A37" s="236" t="s">
        <v>346</v>
      </c>
      <c r="B37" s="236"/>
      <c r="C37" s="235"/>
      <c r="D37" s="235"/>
      <c r="E37" s="235"/>
      <c r="F37" s="235"/>
      <c r="G37" s="235"/>
      <c r="H37" s="190"/>
      <c r="I37" s="190"/>
    </row>
    <row r="38" spans="1:9" ht="15">
      <c r="A38" s="236"/>
      <c r="B38" s="236"/>
      <c r="C38" s="190"/>
      <c r="D38" s="190"/>
      <c r="E38" s="190"/>
      <c r="F38" s="190"/>
      <c r="G38" s="190"/>
      <c r="H38" s="190"/>
      <c r="I38" s="190"/>
    </row>
    <row r="39" spans="1:9" ht="15">
      <c r="A39" s="236"/>
      <c r="B39" s="236"/>
      <c r="C39" s="190"/>
      <c r="D39" s="190"/>
      <c r="E39" s="190"/>
      <c r="F39" s="190"/>
      <c r="G39" s="190"/>
      <c r="H39" s="190"/>
      <c r="I39" s="190"/>
    </row>
    <row r="40" spans="1:9">
      <c r="A40" s="232"/>
      <c r="B40" s="232"/>
      <c r="C40" s="232"/>
      <c r="D40" s="232"/>
      <c r="E40" s="232"/>
      <c r="F40" s="232"/>
      <c r="G40" s="232"/>
      <c r="H40" s="232"/>
      <c r="I40" s="232"/>
    </row>
    <row r="41" spans="1:9" ht="15">
      <c r="A41" s="196" t="s">
        <v>107</v>
      </c>
      <c r="B41" s="196"/>
      <c r="C41" s="190"/>
      <c r="D41" s="190"/>
      <c r="E41" s="190"/>
      <c r="F41" s="190"/>
      <c r="G41" s="190"/>
      <c r="H41" s="190"/>
      <c r="I41" s="190"/>
    </row>
    <row r="42" spans="1:9" ht="15">
      <c r="A42" s="190"/>
      <c r="B42" s="190"/>
      <c r="C42" s="190"/>
      <c r="D42" s="190"/>
      <c r="E42" s="190"/>
      <c r="F42" s="190"/>
      <c r="G42" s="190"/>
      <c r="H42" s="190"/>
      <c r="I42" s="190"/>
    </row>
    <row r="43" spans="1:9" ht="15">
      <c r="A43" s="190"/>
      <c r="B43" s="190"/>
      <c r="C43" s="190"/>
      <c r="D43" s="190"/>
      <c r="E43" s="190"/>
      <c r="F43" s="190"/>
      <c r="G43" s="190"/>
      <c r="H43" s="190"/>
      <c r="I43" s="197"/>
    </row>
    <row r="44" spans="1:9" ht="15">
      <c r="A44" s="196"/>
      <c r="B44" s="196"/>
      <c r="C44" s="196" t="s">
        <v>433</v>
      </c>
      <c r="D44" s="196"/>
      <c r="E44" s="235"/>
      <c r="F44" s="196"/>
      <c r="G44" s="196"/>
      <c r="H44" s="190"/>
      <c r="I44" s="197"/>
    </row>
    <row r="45" spans="1:9" ht="15">
      <c r="A45" s="190"/>
      <c r="B45" s="190"/>
      <c r="C45" s="190" t="s">
        <v>270</v>
      </c>
      <c r="D45" s="190"/>
      <c r="E45" s="190"/>
      <c r="F45" s="190"/>
      <c r="G45" s="190"/>
      <c r="H45" s="190"/>
      <c r="I45" s="197"/>
    </row>
    <row r="46" spans="1:9">
      <c r="A46" s="198"/>
      <c r="B46" s="198"/>
      <c r="C46" s="198" t="s">
        <v>139</v>
      </c>
      <c r="D46" s="198"/>
      <c r="E46" s="198"/>
      <c r="F46" s="198"/>
      <c r="G46" s="198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A2:L48"/>
  <sheetViews>
    <sheetView view="pageBreakPreview" zoomScale="85" zoomScaleSheetLayoutView="85" workbookViewId="0">
      <selection activeCell="K3" sqref="K3:L3"/>
    </sheetView>
  </sheetViews>
  <sheetFormatPr defaultRowHeight="12.75"/>
  <cols>
    <col min="1" max="1" width="5.42578125" style="191" customWidth="1"/>
    <col min="2" max="2" width="27.5703125" style="191" customWidth="1"/>
    <col min="3" max="3" width="19.28515625" style="191" customWidth="1"/>
    <col min="4" max="4" width="16.85546875" style="191" customWidth="1"/>
    <col min="5" max="5" width="13.140625" style="191" customWidth="1"/>
    <col min="6" max="6" width="17" style="191" customWidth="1"/>
    <col min="7" max="7" width="13.7109375" style="191" customWidth="1"/>
    <col min="8" max="8" width="19.42578125" style="191" bestFit="1" customWidth="1"/>
    <col min="9" max="9" width="18.5703125" style="191" bestFit="1" customWidth="1"/>
    <col min="10" max="10" width="16.7109375" style="191" customWidth="1"/>
    <col min="11" max="11" width="17.7109375" style="191" customWidth="1"/>
    <col min="12" max="12" width="12.85546875" style="191" customWidth="1"/>
    <col min="13" max="16384" width="9.140625" style="191"/>
  </cols>
  <sheetData>
    <row r="2" spans="1:12" ht="15">
      <c r="A2" s="520" t="s">
        <v>511</v>
      </c>
      <c r="B2" s="520"/>
      <c r="C2" s="520"/>
      <c r="D2" s="520"/>
      <c r="E2" s="396"/>
      <c r="F2" s="79"/>
      <c r="G2" s="79"/>
      <c r="H2" s="79"/>
      <c r="I2" s="79"/>
      <c r="J2" s="397"/>
      <c r="K2" s="398"/>
      <c r="L2" s="398" t="s">
        <v>109</v>
      </c>
    </row>
    <row r="3" spans="1:12" ht="15">
      <c r="A3" s="78" t="s">
        <v>140</v>
      </c>
      <c r="B3" s="76"/>
      <c r="C3" s="79"/>
      <c r="D3" s="79"/>
      <c r="E3" s="79"/>
      <c r="F3" s="79"/>
      <c r="G3" s="79"/>
      <c r="H3" s="79"/>
      <c r="I3" s="79"/>
      <c r="J3" s="397"/>
      <c r="K3" s="513" t="s">
        <v>837</v>
      </c>
      <c r="L3" s="513"/>
    </row>
    <row r="4" spans="1:12" ht="15">
      <c r="A4" s="78"/>
      <c r="B4" s="78"/>
      <c r="C4" s="76"/>
      <c r="D4" s="76"/>
      <c r="E4" s="76"/>
      <c r="F4" s="76"/>
      <c r="G4" s="76"/>
      <c r="H4" s="76"/>
      <c r="I4" s="76"/>
      <c r="J4" s="397"/>
      <c r="K4" s="397"/>
      <c r="L4" s="397"/>
    </row>
    <row r="5" spans="1:12" ht="15">
      <c r="A5" s="79" t="s">
        <v>274</v>
      </c>
      <c r="B5" s="79"/>
      <c r="C5" s="79"/>
      <c r="D5" s="79"/>
      <c r="E5" s="79"/>
      <c r="F5" s="79"/>
      <c r="G5" s="79"/>
      <c r="H5" s="79"/>
      <c r="I5" s="79"/>
      <c r="J5" s="78"/>
      <c r="K5" s="78"/>
      <c r="L5" s="78"/>
    </row>
    <row r="6" spans="1:12" ht="15">
      <c r="A6" s="82" t="str">
        <f>'ფორმა N1'!D4</f>
        <v>საქართველოს კონსერვატიული პარტია</v>
      </c>
      <c r="B6" s="82"/>
      <c r="C6" s="82"/>
      <c r="D6" s="82"/>
      <c r="E6" s="82"/>
      <c r="F6" s="82"/>
      <c r="G6" s="82"/>
      <c r="H6" s="82"/>
      <c r="I6" s="82"/>
      <c r="J6" s="83"/>
      <c r="K6" s="83"/>
    </row>
    <row r="7" spans="1:12" ht="15">
      <c r="A7" s="79"/>
      <c r="B7" s="79"/>
      <c r="C7" s="79"/>
      <c r="D7" s="79"/>
      <c r="E7" s="79"/>
      <c r="F7" s="79"/>
      <c r="G7" s="79"/>
      <c r="H7" s="79"/>
      <c r="I7" s="79"/>
      <c r="J7" s="78"/>
      <c r="K7" s="78"/>
      <c r="L7" s="78"/>
    </row>
    <row r="8" spans="1:12" ht="15">
      <c r="A8" s="394"/>
      <c r="B8" s="394"/>
      <c r="C8" s="394"/>
      <c r="D8" s="394"/>
      <c r="E8" s="394"/>
      <c r="F8" s="394"/>
      <c r="G8" s="394"/>
      <c r="H8" s="394"/>
      <c r="I8" s="394"/>
      <c r="J8" s="80"/>
      <c r="K8" s="80"/>
      <c r="L8" s="80"/>
    </row>
    <row r="9" spans="1:12" ht="45">
      <c r="A9" s="92" t="s">
        <v>64</v>
      </c>
      <c r="B9" s="92" t="s">
        <v>482</v>
      </c>
      <c r="C9" s="92" t="s">
        <v>483</v>
      </c>
      <c r="D9" s="92" t="s">
        <v>484</v>
      </c>
      <c r="E9" s="92" t="s">
        <v>485</v>
      </c>
      <c r="F9" s="92" t="s">
        <v>486</v>
      </c>
      <c r="G9" s="92" t="s">
        <v>487</v>
      </c>
      <c r="H9" s="92" t="s">
        <v>488</v>
      </c>
      <c r="I9" s="92" t="s">
        <v>489</v>
      </c>
      <c r="J9" s="92" t="s">
        <v>490</v>
      </c>
      <c r="K9" s="92" t="s">
        <v>491</v>
      </c>
      <c r="L9" s="92" t="s">
        <v>318</v>
      </c>
    </row>
    <row r="10" spans="1:12" ht="15">
      <c r="A10" s="100">
        <v>1</v>
      </c>
      <c r="B10" s="380"/>
      <c r="C10" s="100"/>
      <c r="D10" s="100"/>
      <c r="E10" s="100"/>
      <c r="F10" s="100"/>
      <c r="G10" s="100"/>
      <c r="H10" s="100"/>
      <c r="I10" s="100"/>
      <c r="J10" s="4"/>
      <c r="K10" s="4"/>
      <c r="L10" s="100"/>
    </row>
    <row r="11" spans="1:12" ht="15">
      <c r="A11" s="100">
        <v>2</v>
      </c>
      <c r="B11" s="380"/>
      <c r="C11" s="100"/>
      <c r="D11" s="100"/>
      <c r="E11" s="100"/>
      <c r="F11" s="100"/>
      <c r="G11" s="100"/>
      <c r="H11" s="100"/>
      <c r="I11" s="100"/>
      <c r="J11" s="4"/>
      <c r="K11" s="4"/>
      <c r="L11" s="100"/>
    </row>
    <row r="12" spans="1:12" ht="15">
      <c r="A12" s="100">
        <v>3</v>
      </c>
      <c r="B12" s="380"/>
      <c r="C12" s="89"/>
      <c r="D12" s="89"/>
      <c r="E12" s="89"/>
      <c r="F12" s="89"/>
      <c r="G12" s="89"/>
      <c r="H12" s="89"/>
      <c r="I12" s="89"/>
      <c r="J12" s="4"/>
      <c r="K12" s="4"/>
      <c r="L12" s="89"/>
    </row>
    <row r="13" spans="1:12" ht="15">
      <c r="A13" s="100">
        <v>4</v>
      </c>
      <c r="B13" s="380"/>
      <c r="C13" s="89"/>
      <c r="D13" s="89"/>
      <c r="E13" s="89"/>
      <c r="F13" s="89"/>
      <c r="G13" s="89"/>
      <c r="H13" s="89"/>
      <c r="I13" s="89"/>
      <c r="J13" s="4"/>
      <c r="K13" s="4"/>
      <c r="L13" s="89"/>
    </row>
    <row r="14" spans="1:12" ht="15">
      <c r="A14" s="100">
        <v>5</v>
      </c>
      <c r="B14" s="380"/>
      <c r="C14" s="89"/>
      <c r="D14" s="89"/>
      <c r="E14" s="89"/>
      <c r="F14" s="89"/>
      <c r="G14" s="89"/>
      <c r="H14" s="89"/>
      <c r="I14" s="89"/>
      <c r="J14" s="4"/>
      <c r="K14" s="4"/>
      <c r="L14" s="89"/>
    </row>
    <row r="15" spans="1:12" ht="15">
      <c r="A15" s="100">
        <v>6</v>
      </c>
      <c r="B15" s="380"/>
      <c r="C15" s="89"/>
      <c r="D15" s="89"/>
      <c r="E15" s="89"/>
      <c r="F15" s="89"/>
      <c r="G15" s="89"/>
      <c r="H15" s="89"/>
      <c r="I15" s="89"/>
      <c r="J15" s="4"/>
      <c r="K15" s="4"/>
      <c r="L15" s="89"/>
    </row>
    <row r="16" spans="1:12" ht="15">
      <c r="A16" s="100">
        <v>7</v>
      </c>
      <c r="B16" s="380"/>
      <c r="C16" s="89"/>
      <c r="D16" s="89"/>
      <c r="E16" s="89"/>
      <c r="F16" s="89"/>
      <c r="G16" s="89"/>
      <c r="H16" s="89"/>
      <c r="I16" s="89"/>
      <c r="J16" s="4"/>
      <c r="K16" s="4"/>
      <c r="L16" s="89"/>
    </row>
    <row r="17" spans="1:12" ht="15">
      <c r="A17" s="100">
        <v>8</v>
      </c>
      <c r="B17" s="380"/>
      <c r="C17" s="89"/>
      <c r="D17" s="89"/>
      <c r="E17" s="89"/>
      <c r="F17" s="89"/>
      <c r="G17" s="89"/>
      <c r="H17" s="89"/>
      <c r="I17" s="89"/>
      <c r="J17" s="4"/>
      <c r="K17" s="4"/>
      <c r="L17" s="89"/>
    </row>
    <row r="18" spans="1:12" ht="15">
      <c r="A18" s="100">
        <v>9</v>
      </c>
      <c r="B18" s="380"/>
      <c r="C18" s="89"/>
      <c r="D18" s="89"/>
      <c r="E18" s="89"/>
      <c r="F18" s="89"/>
      <c r="G18" s="89"/>
      <c r="H18" s="89"/>
      <c r="I18" s="89"/>
      <c r="J18" s="4"/>
      <c r="K18" s="4"/>
      <c r="L18" s="89"/>
    </row>
    <row r="19" spans="1:12" ht="15">
      <c r="A19" s="100">
        <v>10</v>
      </c>
      <c r="B19" s="380"/>
      <c r="C19" s="89"/>
      <c r="D19" s="89"/>
      <c r="E19" s="89"/>
      <c r="F19" s="89"/>
      <c r="G19" s="89"/>
      <c r="H19" s="89"/>
      <c r="I19" s="89"/>
      <c r="J19" s="4"/>
      <c r="K19" s="4"/>
      <c r="L19" s="89"/>
    </row>
    <row r="20" spans="1:12" ht="15">
      <c r="A20" s="100">
        <v>11</v>
      </c>
      <c r="B20" s="380"/>
      <c r="C20" s="89"/>
      <c r="D20" s="89"/>
      <c r="E20" s="89"/>
      <c r="F20" s="89"/>
      <c r="G20" s="89"/>
      <c r="H20" s="89"/>
      <c r="I20" s="89"/>
      <c r="J20" s="4"/>
      <c r="K20" s="4"/>
      <c r="L20" s="89"/>
    </row>
    <row r="21" spans="1:12" ht="15">
      <c r="A21" s="100">
        <v>12</v>
      </c>
      <c r="B21" s="380"/>
      <c r="C21" s="89"/>
      <c r="D21" s="89"/>
      <c r="E21" s="89"/>
      <c r="F21" s="89"/>
      <c r="G21" s="89"/>
      <c r="H21" s="89"/>
      <c r="I21" s="89"/>
      <c r="J21" s="4"/>
      <c r="K21" s="4"/>
      <c r="L21" s="89"/>
    </row>
    <row r="22" spans="1:12" ht="15">
      <c r="A22" s="100">
        <v>13</v>
      </c>
      <c r="B22" s="380"/>
      <c r="C22" s="89"/>
      <c r="D22" s="89"/>
      <c r="E22" s="89"/>
      <c r="F22" s="89"/>
      <c r="G22" s="89"/>
      <c r="H22" s="89"/>
      <c r="I22" s="89"/>
      <c r="J22" s="4"/>
      <c r="K22" s="4"/>
      <c r="L22" s="89"/>
    </row>
    <row r="23" spans="1:12" ht="15">
      <c r="A23" s="100">
        <v>14</v>
      </c>
      <c r="B23" s="380"/>
      <c r="C23" s="89"/>
      <c r="D23" s="89"/>
      <c r="E23" s="89"/>
      <c r="F23" s="89"/>
      <c r="G23" s="89"/>
      <c r="H23" s="89"/>
      <c r="I23" s="89"/>
      <c r="J23" s="4"/>
      <c r="K23" s="4"/>
      <c r="L23" s="89"/>
    </row>
    <row r="24" spans="1:12" ht="15">
      <c r="A24" s="100">
        <v>15</v>
      </c>
      <c r="B24" s="380"/>
      <c r="C24" s="89"/>
      <c r="D24" s="89"/>
      <c r="E24" s="89"/>
      <c r="F24" s="89"/>
      <c r="G24" s="89"/>
      <c r="H24" s="89"/>
      <c r="I24" s="89"/>
      <c r="J24" s="4"/>
      <c r="K24" s="4"/>
      <c r="L24" s="89"/>
    </row>
    <row r="25" spans="1:12" ht="15">
      <c r="A25" s="100">
        <v>16</v>
      </c>
      <c r="B25" s="380"/>
      <c r="C25" s="89"/>
      <c r="D25" s="89"/>
      <c r="E25" s="89"/>
      <c r="F25" s="89"/>
      <c r="G25" s="89"/>
      <c r="H25" s="89"/>
      <c r="I25" s="89"/>
      <c r="J25" s="4"/>
      <c r="K25" s="4"/>
      <c r="L25" s="89"/>
    </row>
    <row r="26" spans="1:12" ht="15">
      <c r="A26" s="100">
        <v>17</v>
      </c>
      <c r="B26" s="380"/>
      <c r="C26" s="89"/>
      <c r="D26" s="89"/>
      <c r="E26" s="89"/>
      <c r="F26" s="89"/>
      <c r="G26" s="89"/>
      <c r="H26" s="89"/>
      <c r="I26" s="89"/>
      <c r="J26" s="4"/>
      <c r="K26" s="4"/>
      <c r="L26" s="89"/>
    </row>
    <row r="27" spans="1:12" ht="15">
      <c r="A27" s="100">
        <v>18</v>
      </c>
      <c r="B27" s="380"/>
      <c r="C27" s="89"/>
      <c r="D27" s="89"/>
      <c r="E27" s="89"/>
      <c r="F27" s="89"/>
      <c r="G27" s="89"/>
      <c r="H27" s="89"/>
      <c r="I27" s="89"/>
      <c r="J27" s="4"/>
      <c r="K27" s="4"/>
      <c r="L27" s="89"/>
    </row>
    <row r="28" spans="1:12" ht="15">
      <c r="A28" s="100">
        <v>19</v>
      </c>
      <c r="B28" s="380"/>
      <c r="C28" s="89"/>
      <c r="D28" s="89"/>
      <c r="E28" s="89"/>
      <c r="F28" s="89"/>
      <c r="G28" s="89"/>
      <c r="H28" s="89"/>
      <c r="I28" s="89"/>
      <c r="J28" s="4"/>
      <c r="K28" s="4"/>
      <c r="L28" s="89"/>
    </row>
    <row r="29" spans="1:12" ht="15">
      <c r="A29" s="100">
        <v>20</v>
      </c>
      <c r="B29" s="380"/>
      <c r="C29" s="89"/>
      <c r="D29" s="89"/>
      <c r="E29" s="89"/>
      <c r="F29" s="89"/>
      <c r="G29" s="89"/>
      <c r="H29" s="89"/>
      <c r="I29" s="89"/>
      <c r="J29" s="4"/>
      <c r="K29" s="4"/>
      <c r="L29" s="89"/>
    </row>
    <row r="30" spans="1:12" ht="15">
      <c r="A30" s="100">
        <v>21</v>
      </c>
      <c r="B30" s="380"/>
      <c r="C30" s="89"/>
      <c r="D30" s="89"/>
      <c r="E30" s="89"/>
      <c r="F30" s="89"/>
      <c r="G30" s="89"/>
      <c r="H30" s="89"/>
      <c r="I30" s="89"/>
      <c r="J30" s="4"/>
      <c r="K30" s="4"/>
      <c r="L30" s="89"/>
    </row>
    <row r="31" spans="1:12" ht="15">
      <c r="A31" s="100">
        <v>22</v>
      </c>
      <c r="B31" s="380"/>
      <c r="C31" s="89"/>
      <c r="D31" s="89"/>
      <c r="E31" s="89"/>
      <c r="F31" s="89"/>
      <c r="G31" s="89"/>
      <c r="H31" s="89"/>
      <c r="I31" s="89"/>
      <c r="J31" s="4"/>
      <c r="K31" s="4"/>
      <c r="L31" s="89"/>
    </row>
    <row r="32" spans="1:12" ht="15">
      <c r="A32" s="100">
        <v>23</v>
      </c>
      <c r="B32" s="380"/>
      <c r="C32" s="89"/>
      <c r="D32" s="89"/>
      <c r="E32" s="89"/>
      <c r="F32" s="89"/>
      <c r="G32" s="89"/>
      <c r="H32" s="89"/>
      <c r="I32" s="89"/>
      <c r="J32" s="4"/>
      <c r="K32" s="4"/>
      <c r="L32" s="89"/>
    </row>
    <row r="33" spans="1:12" ht="15">
      <c r="A33" s="100">
        <v>24</v>
      </c>
      <c r="B33" s="380"/>
      <c r="C33" s="89"/>
      <c r="D33" s="89"/>
      <c r="E33" s="89"/>
      <c r="F33" s="89"/>
      <c r="G33" s="89"/>
      <c r="H33" s="89"/>
      <c r="I33" s="89"/>
      <c r="J33" s="4"/>
      <c r="K33" s="4"/>
      <c r="L33" s="89"/>
    </row>
    <row r="34" spans="1:12" ht="15">
      <c r="A34" s="89" t="s">
        <v>276</v>
      </c>
      <c r="B34" s="380"/>
      <c r="C34" s="89"/>
      <c r="D34" s="89"/>
      <c r="E34" s="89"/>
      <c r="F34" s="89"/>
      <c r="G34" s="89"/>
      <c r="H34" s="89"/>
      <c r="I34" s="89"/>
      <c r="J34" s="4"/>
      <c r="K34" s="4"/>
      <c r="L34" s="89"/>
    </row>
    <row r="35" spans="1:12" ht="15">
      <c r="A35" s="89"/>
      <c r="B35" s="380"/>
      <c r="C35" s="101"/>
      <c r="D35" s="101"/>
      <c r="E35" s="101"/>
      <c r="F35" s="101"/>
      <c r="G35" s="89"/>
      <c r="H35" s="89"/>
      <c r="I35" s="89"/>
      <c r="J35" s="89" t="s">
        <v>492</v>
      </c>
      <c r="K35" s="88">
        <f>SUM(K10:K34)</f>
        <v>0</v>
      </c>
      <c r="L35" s="89"/>
    </row>
    <row r="36" spans="1:12" ht="15">
      <c r="A36" s="235"/>
      <c r="B36" s="235"/>
      <c r="C36" s="235"/>
      <c r="D36" s="235"/>
      <c r="E36" s="235"/>
      <c r="F36" s="235"/>
      <c r="G36" s="235"/>
      <c r="H36" s="235"/>
      <c r="I36" s="235"/>
      <c r="J36" s="235"/>
      <c r="K36" s="190"/>
    </row>
    <row r="37" spans="1:12" ht="15">
      <c r="A37" s="236" t="s">
        <v>493</v>
      </c>
      <c r="B37" s="236"/>
      <c r="C37" s="235"/>
      <c r="D37" s="235"/>
      <c r="E37" s="235"/>
      <c r="F37" s="235"/>
      <c r="G37" s="235"/>
      <c r="H37" s="235"/>
      <c r="I37" s="235"/>
      <c r="J37" s="235"/>
      <c r="K37" s="190"/>
    </row>
    <row r="38" spans="1:12" ht="15">
      <c r="A38" s="236" t="s">
        <v>494</v>
      </c>
      <c r="B38" s="236"/>
      <c r="C38" s="235"/>
      <c r="D38" s="235"/>
      <c r="E38" s="235"/>
      <c r="F38" s="235"/>
      <c r="G38" s="235"/>
      <c r="H38" s="235"/>
      <c r="I38" s="235"/>
      <c r="J38" s="235"/>
      <c r="K38" s="190"/>
    </row>
    <row r="39" spans="1:12" ht="15">
      <c r="A39" s="222" t="s">
        <v>495</v>
      </c>
      <c r="B39" s="236"/>
      <c r="C39" s="190"/>
      <c r="D39" s="190"/>
      <c r="E39" s="190"/>
      <c r="F39" s="190"/>
      <c r="G39" s="190"/>
      <c r="H39" s="190"/>
      <c r="I39" s="190"/>
      <c r="J39" s="190"/>
      <c r="K39" s="190"/>
    </row>
    <row r="40" spans="1:12" ht="15">
      <c r="A40" s="222" t="s">
        <v>512</v>
      </c>
      <c r="B40" s="236"/>
      <c r="C40" s="190"/>
      <c r="D40" s="190"/>
      <c r="E40" s="190"/>
      <c r="F40" s="190"/>
      <c r="G40" s="190"/>
      <c r="H40" s="190"/>
      <c r="I40" s="190"/>
      <c r="J40" s="190"/>
      <c r="K40" s="190"/>
    </row>
    <row r="41" spans="1:12" ht="15.75" customHeight="1">
      <c r="A41" s="525" t="s">
        <v>513</v>
      </c>
      <c r="B41" s="525"/>
      <c r="C41" s="525"/>
      <c r="D41" s="525"/>
      <c r="E41" s="525"/>
      <c r="F41" s="525"/>
      <c r="G41" s="525"/>
      <c r="H41" s="525"/>
      <c r="I41" s="525"/>
      <c r="J41" s="525"/>
      <c r="K41" s="525"/>
    </row>
    <row r="42" spans="1:12" ht="15.75" customHeight="1">
      <c r="A42" s="525"/>
      <c r="B42" s="525"/>
      <c r="C42" s="525"/>
      <c r="D42" s="525"/>
      <c r="E42" s="525"/>
      <c r="F42" s="525"/>
      <c r="G42" s="525"/>
      <c r="H42" s="525"/>
      <c r="I42" s="525"/>
      <c r="J42" s="525"/>
      <c r="K42" s="525"/>
    </row>
    <row r="43" spans="1:12">
      <c r="A43" s="232"/>
      <c r="B43" s="232"/>
      <c r="C43" s="232"/>
      <c r="D43" s="232"/>
      <c r="E43" s="232"/>
      <c r="F43" s="232"/>
      <c r="G43" s="232"/>
      <c r="H43" s="232"/>
      <c r="I43" s="232"/>
      <c r="J43" s="232"/>
      <c r="K43" s="232"/>
    </row>
    <row r="44" spans="1:12" ht="15">
      <c r="A44" s="521" t="s">
        <v>107</v>
      </c>
      <c r="B44" s="521"/>
      <c r="C44" s="381"/>
      <c r="D44" s="382"/>
      <c r="E44" s="382"/>
      <c r="F44" s="381"/>
      <c r="G44" s="381"/>
      <c r="H44" s="381"/>
      <c r="I44" s="381"/>
      <c r="J44" s="381"/>
      <c r="K44" s="190"/>
    </row>
    <row r="45" spans="1:12" ht="15">
      <c r="A45" s="381"/>
      <c r="B45" s="382"/>
      <c r="C45" s="381"/>
      <c r="D45" s="382"/>
      <c r="E45" s="382"/>
      <c r="F45" s="381"/>
      <c r="G45" s="381"/>
      <c r="H45" s="381"/>
      <c r="I45" s="381"/>
      <c r="J45" s="383"/>
      <c r="K45" s="190"/>
    </row>
    <row r="46" spans="1:12" ht="15" customHeight="1">
      <c r="A46" s="381"/>
      <c r="B46" s="382"/>
      <c r="C46" s="522" t="s">
        <v>268</v>
      </c>
      <c r="D46" s="522"/>
      <c r="E46" s="395"/>
      <c r="F46" s="385"/>
      <c r="G46" s="523" t="s">
        <v>497</v>
      </c>
      <c r="H46" s="523"/>
      <c r="I46" s="523"/>
      <c r="J46" s="386"/>
      <c r="K46" s="190"/>
    </row>
    <row r="47" spans="1:12" ht="15">
      <c r="A47" s="381"/>
      <c r="B47" s="382"/>
      <c r="C47" s="381"/>
      <c r="D47" s="382"/>
      <c r="E47" s="382"/>
      <c r="F47" s="381"/>
      <c r="G47" s="524"/>
      <c r="H47" s="524"/>
      <c r="I47" s="524"/>
      <c r="J47" s="386"/>
      <c r="K47" s="190"/>
    </row>
    <row r="48" spans="1:12" ht="15">
      <c r="A48" s="381"/>
      <c r="B48" s="382"/>
      <c r="C48" s="519" t="s">
        <v>139</v>
      </c>
      <c r="D48" s="519"/>
      <c r="E48" s="395"/>
      <c r="F48" s="385"/>
      <c r="G48" s="381"/>
      <c r="H48" s="381"/>
      <c r="I48" s="381"/>
      <c r="J48" s="381"/>
      <c r="K48" s="190"/>
    </row>
  </sheetData>
  <mergeCells count="7">
    <mergeCell ref="C48:D48"/>
    <mergeCell ref="A2:D2"/>
    <mergeCell ref="K3:L3"/>
    <mergeCell ref="A44:B44"/>
    <mergeCell ref="C46:D46"/>
    <mergeCell ref="G46:I47"/>
    <mergeCell ref="A41:K42"/>
  </mergeCells>
  <dataValidations count="1">
    <dataValidation type="list" allowBlank="1" showInputMessage="1" showErrorMessage="1" sqref="B10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29</vt:i4>
      </vt:variant>
      <vt:variant>
        <vt:lpstr>Named Ranges</vt:lpstr>
      </vt:variant>
      <vt:variant>
        <vt:i4>26</vt:i4>
      </vt:variant>
    </vt:vector>
  </HeadingPairs>
  <TitlesOfParts>
    <vt:vector size="55" baseType="lpstr">
      <vt:lpstr>ფორმა N1</vt:lpstr>
      <vt:lpstr>ფორმა N2</vt:lpstr>
      <vt:lpstr>ფორმა N3</vt:lpstr>
      <vt:lpstr>ფორმა N4</vt:lpstr>
      <vt:lpstr>ფორმა N4.1</vt:lpstr>
      <vt:lpstr>ფორმა 4.2</vt:lpstr>
      <vt:lpstr>ფორმა N4.3</vt:lpstr>
      <vt:lpstr>ფორმა 4.4</vt:lpstr>
      <vt:lpstr>ფორმა 4.5</vt:lpstr>
      <vt:lpstr>ფორმა N5</vt:lpstr>
      <vt:lpstr>ფორმა N5.1</vt:lpstr>
      <vt:lpstr>ფორმა 5.2</vt:lpstr>
      <vt:lpstr>ფორმა 5.4</vt:lpstr>
      <vt:lpstr>ფორმა N5.3</vt:lpstr>
      <vt:lpstr>ფორმა 5.5</vt:lpstr>
      <vt:lpstr>ფორმა N6</vt:lpstr>
      <vt:lpstr>ფორმა N6.1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'ფორმა 4.2'!Print_Area</vt:lpstr>
      <vt:lpstr>'ფორმა 4.4'!Print_Area</vt:lpstr>
      <vt:lpstr>'ფორმა 4.5'!Print_Area</vt:lpstr>
      <vt:lpstr>'ფორმა 5.2'!Print_Area</vt:lpstr>
      <vt:lpstr>'ფორმა 5.4'!Print_Area</vt:lpstr>
      <vt:lpstr>'ფორმა 5.5'!Print_Area</vt:lpstr>
      <vt:lpstr>'ფორმა 9.3'!Print_Area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N4.1'!Print_Area</vt:lpstr>
      <vt:lpstr>'ფორმა N5'!Print_Area</vt:lpstr>
      <vt:lpstr>'ფორმა N5.1'!Print_Area</vt:lpstr>
      <vt:lpstr>'ფორმა N6'!Print_Area</vt:lpstr>
      <vt:lpstr>'ფორმა N6.1'!Print_Area</vt:lpstr>
      <vt:lpstr>'ფორმა N7'!Print_Area</vt:lpstr>
      <vt:lpstr>'ფორმა N8'!Print_Area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User</cp:lastModifiedBy>
  <cp:lastPrinted>2016-05-03T11:38:33Z</cp:lastPrinted>
  <dcterms:created xsi:type="dcterms:W3CDTF">2011-12-27T13:20:18Z</dcterms:created>
  <dcterms:modified xsi:type="dcterms:W3CDTF">2017-01-29T21:14:00Z</dcterms:modified>
</cp:coreProperties>
</file>