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56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A5" i="56" l="1"/>
  <c r="I72" i="56"/>
  <c r="H72" i="56"/>
  <c r="G72" i="56"/>
  <c r="A4" i="56"/>
  <c r="I10" i="9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<sst xmlns="http://schemas.openxmlformats.org/spreadsheetml/2006/main" count="1399" uniqueCount="694">
  <si>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</si>
  <si>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</si>
  <si>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</si>
  <si>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</si>
  <si>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</si>
  <si>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</si>
  <si>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</si>
  <si>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</si>
  <si>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</si>
  <si>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</si>
  <si>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</si>
  <si>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</si>
  <si>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</si>
  <si>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</si>
  <si>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</si>
  <si>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</si>
  <si>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</si>
  <si>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</si>
  <si>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</si>
  <si>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</si>
  <si>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</si>
  <si>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</si>
  <si>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</si>
  <si>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</si>
  <si>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</si>
  <si>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</si>
  <si>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</si>
  <si>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</si>
  <si>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</si>
  <si>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</si>
  <si>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</si>
  <si>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</si>
  <si>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</si>
  <si>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</si>
  <si>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</si>
  <si>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</si>
  <si>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</si>
  <si>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</si>
  <si>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</si>
  <si>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</si>
  <si>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</si>
  <si>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</si>
  <si>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</si>
  <si>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</si>
  <si>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</si>
  <si>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</si>
  <si>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</si>
  <si>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</si>
  <si>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</si>
  <si>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</si>
  <si>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</si>
  <si>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</si>
  <si>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</si>
  <si>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</si>
  <si>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</si>
  <si>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</si>
  <si>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</si>
  <si>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</si>
  <si>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</si>
  <si>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</si>
  <si>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</si>
  <si>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</si>
  <si>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</si>
  <si>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</si>
  <si>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</si>
  <si>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</si>
  <si>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</si>
  <si>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</si>
  <si>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</si>
  <si>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</si>
  <si>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</si>
  <si>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</si>
  <si>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</si>
  <si>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</si>
  <si>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</si>
  <si>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</si>
  <si>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</si>
  <si>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</si>
  <si>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</si>
  <si>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</si>
  <si>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</si>
  <si>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</si>
  <si>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</si>
  <si>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</si>
  <si>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</si>
  <si>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</si>
  <si>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</si>
  <si>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</si>
  <si>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</si>
  <si>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</si>
  <si>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</si>
  <si>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</si>
  <si>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</si>
  <si>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</si>
  <si>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</si>
  <si>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</si>
  <si>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</si>
  <si>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</si>
  <si>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</si>
  <si>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</si>
  <si>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</si>
  <si>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</si>
  <si>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</si>
  <si>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</si>
  <si>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</si>
  <si>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</si>
  <si>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</si>
  <si>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</si>
  <si>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</si>
  <si>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</si>
  <si>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</si>
  <si>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</si>
  <si>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</si>
  <si>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</si>
  <si>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</si>
  <si>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</si>
  <si>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</si>
  <si>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</si>
  <si>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</si>
  <si>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</si>
  <si>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</si>
  <si>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</si>
  <si>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</si>
  <si>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</si>
  <si>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</si>
  <si>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</si>
  <si>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</si>
  <si>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</si>
  <si>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</si>
  <si>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</si>
  <si>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</si>
  <si>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</si>
  <si>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</si>
  <si>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</si>
  <si>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</si>
  <si>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</si>
  <si>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</si>
  <si>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</si>
  <si>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</si>
  <si>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</si>
  <si>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</si>
  <si>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</si>
  <si>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</si>
  <si>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</si>
  <si>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</si>
  <si>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</si>
  <si>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</si>
  <si>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</si>
  <si>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</si>
  <si>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</si>
  <si>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</si>
  <si>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</si>
  <si>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</si>
  <si>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</si>
  <si>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</si>
  <si>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</si>
  <si>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</si>
  <si>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</si>
  <si>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</si>
  <si>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</si>
  <si>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</si>
  <si>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</si>
  <si>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</si>
  <si>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</si>
  <si>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</si>
  <si>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</si>
  <si>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</si>
  <si>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</si>
  <si>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</si>
  <si>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</si>
  <si>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</si>
  <si>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</si>
  <si>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</si>
  <si>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</si>
  <si>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</si>
  <si>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</si>
  <si>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</si>
  <si>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</si>
  <si>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</si>
  <si>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</si>
  <si>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</si>
  <si>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</si>
  <si>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</si>
  <si>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</si>
  <si>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</si>
  <si>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</si>
  <si>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</si>
  <si>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</si>
  <si>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</si>
  <si>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</si>
  <si>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</si>
  <si>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</si>
  <si>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</si>
  <si>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</si>
  <si>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</si>
  <si>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</si>
  <si>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</si>
  <si>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</si>
  <si>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</si>
  <si>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</si>
  <si>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</si>
  <si>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</si>
  <si>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</si>
  <si>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</si>
  <si>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</si>
  <si>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</si>
  <si>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</si>
  <si>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</si>
  <si>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</si>
  <si>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</si>
  <si>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</si>
  <si>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</si>
  <si>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</si>
  <si>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</si>
  <si>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</si>
  <si>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</si>
  <si>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</si>
  <si>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</si>
  <si>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</si>
  <si>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</si>
  <si>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</si>
  <si>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</si>
  <si>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</si>
  <si>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</si>
  <si>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</si>
  <si>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</si>
  <si>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</si>
  <si>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</si>
  <si>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</si>
  <si>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</si>
  <si>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</si>
  <si>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</si>
  <si>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</si>
  <si>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</si>
  <si>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</si>
  <si>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</si>
  <si>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</si>
  <si>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</si>
  <si>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</si>
  <si>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</si>
  <si>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</si>
  <si>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</si>
  <si>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</si>
  <si>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</si>
  <si>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</si>
  <si>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</si>
  <si>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</si>
  <si>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</si>
  <si>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</si>
  <si>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</si>
  <si>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</si>
  <si>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</si>
  <si>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</si>
  <si>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</si>
  <si>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</si>
  <si>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</si>
  <si>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</si>
  <si>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</si>
  <si>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</si>
  <si>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</si>
  <si>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</si>
  <si>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</si>
  <si>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</si>
  <si>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</si>
  <si>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</si>
  <si>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</si>
  <si>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</si>
  <si>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</si>
  <si>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</si>
  <si>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</si>
  <si>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</si>
  <si>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</si>
  <si>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</si>
  <si>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</si>
  <si>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</si>
  <si>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</si>
  <si>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</si>
  <si>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</si>
  <si>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</si>
  <si>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</si>
  <si>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</si>
  <si>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</si>
  <si>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</si>
  <si>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</si>
  <si>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</si>
  <si>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</si>
  <si>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</si>
  <si>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</si>
  <si>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</si>
  <si>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</si>
  <si>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</si>
  <si>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</si>
  <si>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</si>
  <si>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</si>
  <si>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</si>
  <si>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</si>
  <si>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</si>
  <si>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</si>
  <si>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</si>
  <si>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</si>
  <si>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</si>
  <si>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</si>
  <si>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</si>
  <si>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</si>
  <si>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</si>
  <si>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</si>
  <si>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</si>
  <si>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</si>
  <si>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</si>
  <si>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</si>
  <si>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</si>
  <si>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</si>
  <si>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</si>
  <si>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</si>
  <si>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</si>
  <si>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</si>
  <si>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</si>
  <si>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</si>
  <si>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</si>
  <si>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</si>
  <si>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</si>
  <si>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</si>
  <si>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</si>
  <si>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</si>
  <si>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</si>
  <si>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</si>
  <si>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</si>
  <si>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</si>
  <si>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</si>
  <si>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</si>
  <si>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</si>
  <si>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</si>
  <si>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</si>
  <si>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</si>
  <si>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</si>
  <si>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</si>
  <si>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</si>
  <si>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</si>
  <si>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</si>
  <si>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</si>
  <si>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</si>
  <si>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</si>
  <si>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</si>
  <si>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</si>
  <si>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</si>
  <si>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</si>
  <si>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</si>
  <si>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</si>
  <si>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</si>
  <si>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</si>
  <si>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</si>
  <si>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</si>
  <si>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</si>
  <si>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</si>
  <si>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</si>
  <si>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</si>
  <si>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</si>
  <si>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</si>
  <si>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</si>
  <si>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</si>
  <si>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</si>
  <si>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</si>
  <si>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</si>
  <si>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</si>
  <si>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</si>
  <si>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</si>
  <si>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</si>
  <si>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</si>
  <si>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</si>
  <si>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</si>
  <si>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</si>
  <si>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</si>
  <si>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</si>
  <si>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</si>
  <si>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</si>
  <si>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</si>
  <si>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</si>
  <si>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</si>
  <si>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</si>
  <si>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</si>
  <si>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</si>
  <si>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</si>
  <si>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</si>
  <si>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</si>
  <si>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</si>
  <si>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</si>
  <si>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</si>
  <si>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</si>
  <si>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</si>
  <si>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</si>
  <si>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</si>
  <si>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</si>
  <si>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</si>
  <si>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</si>
  <si>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</si>
  <si>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</si>
  <si>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</si>
  <si>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</si>
  <si>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</si>
  <si>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</si>
  <si>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</si>
  <si>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</si>
  <si>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</si>
  <si>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</si>
  <si>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</si>
  <si>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</si>
  <si>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</si>
  <si>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</si>
  <si>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</si>
  <si>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</si>
  <si>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</si>
  <si>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</si>
  <si>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</si>
  <si>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</si>
  <si>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</si>
  <si>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</si>
  <si>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</si>
  <si>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</si>
  <si>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</si>
  <si>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</si>
  <si>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</si>
  <si>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</si>
  <si>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</si>
  <si>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</si>
  <si>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</si>
  <si>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</si>
  <si>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</si>
  <si>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</si>
  <si>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</si>
  <si>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</si>
  <si>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</si>
  <si>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</si>
  <si>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</si>
  <si>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</si>
  <si>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</si>
  <si>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</si>
  <si>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</si>
  <si>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</si>
  <si>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</si>
  <si>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</si>
  <si>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</si>
  <si>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</si>
  <si>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</si>
  <si>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</si>
  <si>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</si>
  <si>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</si>
  <si>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</si>
  <si>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</si>
  <si>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</si>
  <si>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</si>
  <si>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</si>
  <si>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</si>
  <si>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</si>
  <si>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</si>
  <si>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</si>
  <si>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</si>
  <si>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</si>
  <si>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</si>
  <si>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</si>
  <si>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</si>
  <si>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</si>
  <si>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</si>
  <si>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</si>
  <si>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</si>
  <si>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</si>
  <si>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</si>
  <si>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</si>
  <si>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</si>
  <si>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</si>
  <si>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</si>
  <si>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</si>
  <si>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</si>
  <si>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</si>
  <si>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</si>
  <si>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</si>
  <si>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</si>
  <si>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</si>
  <si>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</si>
  <si>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</si>
  <si>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</si>
  <si>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</si>
  <si>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</si>
  <si>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</si>
  <si>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</si>
  <si>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</si>
  <si>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</si>
  <si>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</si>
  <si>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</si>
  <si>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</si>
  <si>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</si>
  <si>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</si>
  <si>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</si>
  <si>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</si>
  <si>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</si>
  <si>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</si>
  <si>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</si>
  <si>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</si>
  <si>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</si>
  <si>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</si>
  <si>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</si>
  <si>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</si>
  <si>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</si>
  <si>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</si>
  <si>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</si>
  <si>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</si>
  <si>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</si>
  <si>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</si>
  <si>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</si>
  <si>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</si>
  <si>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</si>
  <si>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</si>
  <si>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</si>
  <si>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</si>
  <si>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</si>
  <si>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</si>
  <si>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„ევროპული საქართველო“</t>
  </si>
  <si>
    <t>ლიბერთი</t>
  </si>
  <si>
    <t>მოქმედი</t>
  </si>
  <si>
    <t>01/01/2016-12/31/2016</t>
  </si>
  <si>
    <t>12/31/2016</t>
  </si>
  <si>
    <t>ბესიკი</t>
  </si>
  <si>
    <t>დონაძე</t>
  </si>
  <si>
    <t>01012002753</t>
  </si>
  <si>
    <t>აღმასრულებელი მდივანი</t>
  </si>
  <si>
    <t>გიორგი</t>
  </si>
  <si>
    <t>გუგუნავა</t>
  </si>
  <si>
    <t>01008005188</t>
  </si>
  <si>
    <t>საერთაშორისო მდივანი</t>
  </si>
  <si>
    <t>ირმა</t>
  </si>
  <si>
    <t>სტეფნაძე-იაშვილი</t>
  </si>
  <si>
    <t>01005009075</t>
  </si>
  <si>
    <t>საზოგადოებასთან ურთიერთობის მდივანი</t>
  </si>
  <si>
    <t>ნინო</t>
  </si>
  <si>
    <t>ბახტაძე</t>
  </si>
  <si>
    <t>01008006698</t>
  </si>
  <si>
    <t>გენდერ ოფიცერი</t>
  </si>
  <si>
    <t>იოსებ</t>
  </si>
  <si>
    <t>ტოროშელიძე</t>
  </si>
  <si>
    <t>01017016970</t>
  </si>
  <si>
    <t>მოწვეული სპეციალისტი</t>
  </si>
  <si>
    <t>ქართველიშვილი</t>
  </si>
  <si>
    <t>57001053621</t>
  </si>
  <si>
    <t>სასწავლო ცენტრის ტრენერი</t>
  </si>
  <si>
    <t>ლევან</t>
  </si>
  <si>
    <t>მიქაბერიძე</t>
  </si>
  <si>
    <t>01013021248</t>
  </si>
  <si>
    <t>დიანა</t>
  </si>
  <si>
    <t>ვართანოვი</t>
  </si>
  <si>
    <t>01030033993</t>
  </si>
  <si>
    <t>რეგიონალური კოორდინატორი</t>
  </si>
  <si>
    <t>მაია</t>
  </si>
  <si>
    <t>ალექსიშვილი</t>
  </si>
  <si>
    <t>01008028114</t>
  </si>
  <si>
    <t>ბუღალტერი</t>
  </si>
  <si>
    <t>თეონა</t>
  </si>
  <si>
    <t>უსტიაშვილი</t>
  </si>
  <si>
    <t>01011030228</t>
  </si>
  <si>
    <t>კესო</t>
  </si>
  <si>
    <t>ლომიძე</t>
  </si>
  <si>
    <t>01019017827</t>
  </si>
  <si>
    <t>მედია მონიტორინგის სპეციალისტი</t>
  </si>
  <si>
    <t>სარაჯევი</t>
  </si>
  <si>
    <t>01015008215</t>
  </si>
  <si>
    <t>ბესარიონ</t>
  </si>
  <si>
    <t>გედენიძე</t>
  </si>
  <si>
    <t>01025012561</t>
  </si>
  <si>
    <t>უსაფრთხოების უფროსი</t>
  </si>
  <si>
    <t>ირაკლი</t>
  </si>
  <si>
    <t>გამრეკელაშვილი</t>
  </si>
  <si>
    <t>18001038017</t>
  </si>
  <si>
    <t>მძღოლი</t>
  </si>
  <si>
    <t>კობა</t>
  </si>
  <si>
    <t>შურღაია</t>
  </si>
  <si>
    <t>39001001944</t>
  </si>
  <si>
    <t>ამირიდონ</t>
  </si>
  <si>
    <t>მიქიაშვილი</t>
  </si>
  <si>
    <t>01010018159</t>
  </si>
  <si>
    <t>მჭედლიშვილი</t>
  </si>
  <si>
    <t>01012000978</t>
  </si>
  <si>
    <t>დავით</t>
  </si>
  <si>
    <t>18001009683</t>
  </si>
  <si>
    <t>სატვირთოს ა/მ მძღოლი</t>
  </si>
  <si>
    <t>ცისანა</t>
  </si>
  <si>
    <t>ჯოხაძე</t>
  </si>
  <si>
    <t>62005018854</t>
  </si>
  <si>
    <t>დამლაგებელი</t>
  </si>
  <si>
    <t>ცქიფურიშვილი</t>
  </si>
  <si>
    <t>01033002819</t>
  </si>
  <si>
    <t>კოორდინატორი</t>
  </si>
  <si>
    <t>გიული</t>
  </si>
  <si>
    <t>მაღლაფერიძე</t>
  </si>
  <si>
    <t>01033003928</t>
  </si>
  <si>
    <t>ხაბაზაშვილი</t>
  </si>
  <si>
    <t>01029017312</t>
  </si>
  <si>
    <t>ხახნელიძე</t>
  </si>
  <si>
    <t>01013017028</t>
  </si>
  <si>
    <t>ლელა</t>
  </si>
  <si>
    <t>იოსელიანი</t>
  </si>
  <si>
    <t>01024008556</t>
  </si>
  <si>
    <t>ლიანა</t>
  </si>
  <si>
    <t>ქვარცხავა</t>
  </si>
  <si>
    <t>01009017631</t>
  </si>
  <si>
    <t>ვახტანგ</t>
  </si>
  <si>
    <t>ძიძიგური</t>
  </si>
  <si>
    <t>01024086666</t>
  </si>
  <si>
    <t>კობახიძე</t>
  </si>
  <si>
    <t>62003015939</t>
  </si>
  <si>
    <t>მარიამ</t>
  </si>
  <si>
    <t>მჭედლიძე</t>
  </si>
  <si>
    <t>01011096292</t>
  </si>
  <si>
    <t>თამარ</t>
  </si>
  <si>
    <t>ძოძუაშვილი</t>
  </si>
  <si>
    <t>01009004222</t>
  </si>
  <si>
    <t>ტრენერ-კოორდინატორი</t>
  </si>
  <si>
    <t>თეა</t>
  </si>
  <si>
    <t>გარდაფხაძე</t>
  </si>
  <si>
    <t>01008019879</t>
  </si>
  <si>
    <t>ლალი</t>
  </si>
  <si>
    <t>რამინაშვილი</t>
  </si>
  <si>
    <t>41001004171</t>
  </si>
  <si>
    <t>ავთანდილ</t>
  </si>
  <si>
    <t>იაკობიძე</t>
  </si>
  <si>
    <t>01027022859</t>
  </si>
  <si>
    <t>ლაზვიაშვილი</t>
  </si>
  <si>
    <t>01024051143</t>
  </si>
  <si>
    <t>თინათინ</t>
  </si>
  <si>
    <t>ასათიანი</t>
  </si>
  <si>
    <t>01008011313</t>
  </si>
  <si>
    <t>ქეთევან</t>
  </si>
  <si>
    <t>ჭელიძე</t>
  </si>
  <si>
    <t>01011072783</t>
  </si>
  <si>
    <t>ამირან</t>
  </si>
  <si>
    <t>რამიშვილი</t>
  </si>
  <si>
    <t>01011095626</t>
  </si>
  <si>
    <t>ნათელა</t>
  </si>
  <si>
    <t>ტყემალაძე</t>
  </si>
  <si>
    <t>01029014591</t>
  </si>
  <si>
    <t>ჩხავლიძე</t>
  </si>
  <si>
    <t>01027072406</t>
  </si>
  <si>
    <t>01010002086</t>
  </si>
  <si>
    <t>თამთა</t>
  </si>
  <si>
    <t>გოგოლაძე</t>
  </si>
  <si>
    <t>01036001615</t>
  </si>
  <si>
    <t>კუტალაძე</t>
  </si>
  <si>
    <t>60001113832</t>
  </si>
  <si>
    <t>ლოლა</t>
  </si>
  <si>
    <t>ოზიაშვილი</t>
  </si>
  <si>
    <t>01017010452</t>
  </si>
  <si>
    <t>ხათუნა</t>
  </si>
  <si>
    <t>ციხისელი</t>
  </si>
  <si>
    <t>01018003375</t>
  </si>
  <si>
    <t>მარინე</t>
  </si>
  <si>
    <t>გძელიშვილი</t>
  </si>
  <si>
    <t>01018002806</t>
  </si>
  <si>
    <t>მექოშვილი</t>
  </si>
  <si>
    <t>01017035795</t>
  </si>
  <si>
    <t>ლერი</t>
  </si>
  <si>
    <t>გორგოძე</t>
  </si>
  <si>
    <t>01017008287</t>
  </si>
  <si>
    <t>01005008429</t>
  </si>
  <si>
    <t>ვერიკო</t>
  </si>
  <si>
    <t>აბრამიძე</t>
  </si>
  <si>
    <t>01017036388</t>
  </si>
  <si>
    <t>რუსუდან</t>
  </si>
  <si>
    <t>ჩილინდრიშვილი</t>
  </si>
  <si>
    <t>01018004759</t>
  </si>
  <si>
    <t>ეკატერინე</t>
  </si>
  <si>
    <t>01008020918</t>
  </si>
  <si>
    <t>ლევანი</t>
  </si>
  <si>
    <t>მერებაშვილი</t>
  </si>
  <si>
    <t>59001002240</t>
  </si>
  <si>
    <t>როინიშვილი</t>
  </si>
  <si>
    <t>01018003120</t>
  </si>
  <si>
    <t>ჭიჭინაძე</t>
  </si>
  <si>
    <t>01017027139</t>
  </si>
  <si>
    <t>პაატა</t>
  </si>
  <si>
    <t>კაპანაძე</t>
  </si>
  <si>
    <t>01031003467</t>
  </si>
  <si>
    <t>ლექვინაძე</t>
  </si>
  <si>
    <t>01024024859</t>
  </si>
  <si>
    <t>თედეიშვილი</t>
  </si>
  <si>
    <t>01003017126</t>
  </si>
  <si>
    <t>ნანული</t>
  </si>
  <si>
    <t>არჩვაძე</t>
  </si>
  <si>
    <t>01002021417</t>
  </si>
  <si>
    <t>ნარგიზ</t>
  </si>
  <si>
    <t>ნათელაური</t>
  </si>
  <si>
    <t>01002005658</t>
  </si>
  <si>
    <t>ხატია</t>
  </si>
  <si>
    <t>კუბლაშვილი</t>
  </si>
  <si>
    <t>01001071324</t>
  </si>
  <si>
    <t>დავითიანი</t>
  </si>
  <si>
    <t>01017025161</t>
  </si>
  <si>
    <t>GE27LB0123110265015000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</si>
</sst>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Border="1" applyProtection="1"/>
    <xf numFmtId="0" fontId="21" fillId="5" borderId="0" xfId="0" applyFont="1" applyFill="1" applyBorder="1" applyProtection="1"/>
    <xf numFmtId="0" fontId="21" fillId="5" borderId="0" xfId="3" applyFont="1" applyFill="1" applyProtection="1"/>
    <xf numFmtId="0" fontId="15" fillId="0" borderId="0" xfId="3" applyFont="1" applyFill="1" applyProtection="1"/>
    <xf numFmtId="0" fontId="21" fillId="0" borderId="43" xfId="0" applyFont="1" applyFill="1" applyBorder="1" applyAlignment="1">
      <alignment vertical="center"/>
    </xf>
    <xf numFmtId="0" fontId="18" fillId="0" borderId="0" xfId="9" applyFont="1" applyFill="1" applyBorder="1" applyAlignment="1" applyProtection="1">
      <alignment horizontal="center" vertical="center"/>
      <protection locked="0"/>
    </xf>
    <xf numFmtId="0" fontId="18" fillId="0" borderId="42" xfId="9" applyFont="1" applyFill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80</xdr:row>
      <xdr:rowOff>171450</xdr:rowOff>
    </xdr:from>
    <xdr:to>
      <xdr:col>2</xdr:col>
      <xdr:colOff>1495425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576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_EUR_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R22" sqref="R22"/>
    </sheetView>
  </sheetViews>
  <sheetFormatPr defaultRowHeight="15" x14ac:dyDescent="0.2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 x14ac:dyDescent="0.2">
      <c r="A1" s="376" t="s">
        <v>307</v>
      </c>
      <c r="B1" s="362"/>
      <c r="C1" s="362"/>
      <c r="D1" s="362"/>
      <c r="E1" s="363"/>
      <c r="F1" s="357"/>
      <c r="G1" s="363"/>
      <c r="H1" s="375"/>
      <c r="I1" s="362"/>
      <c r="J1" s="363"/>
      <c r="K1" s="363"/>
      <c r="L1" s="374" t="s">
        <v>109</v>
      </c>
    </row>
    <row r="2" spans="1:12" s="308" customFormat="1" x14ac:dyDescent="0.2">
      <c r="A2" s="373" t="s">
        <v>140</v>
      </c>
      <c r="B2" s="362"/>
      <c r="C2" s="362"/>
      <c r="D2" s="362"/>
      <c r="E2" s="363"/>
      <c r="F2" s="357"/>
      <c r="G2" s="363"/>
      <c r="H2" s="372"/>
      <c r="I2" s="362"/>
      <c r="J2" s="363"/>
      <c r="K2" s="419" t="s">
        <v>518</v>
      </c>
      <c r="L2" s="420"/>
    </row>
    <row r="3" spans="1:12" s="308" customFormat="1" x14ac:dyDescent="0.2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362"/>
      <c r="L3" s="361"/>
    </row>
    <row r="4" spans="1:12" s="308" customFormat="1" x14ac:dyDescent="0.2">
      <c r="A4" s="407" t="s">
        <v>274</v>
      </c>
      <c r="B4" s="357"/>
      <c r="C4" s="357"/>
      <c r="D4" s="409" t="s">
        <v>515</v>
      </c>
      <c r="E4" s="399"/>
      <c r="F4" s="307"/>
      <c r="G4" s="300"/>
      <c r="H4" s="400"/>
      <c r="I4" s="399"/>
      <c r="J4" s="401"/>
      <c r="K4" s="300"/>
      <c r="L4" s="402"/>
    </row>
    <row r="5" spans="1:12" s="308" customFormat="1" ht="15.75" thickBot="1" x14ac:dyDescent="0.25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 x14ac:dyDescent="0.25">
      <c r="A6" s="360"/>
      <c r="B6" s="359"/>
      <c r="C6" s="358"/>
      <c r="D6" s="358"/>
      <c r="E6" s="358"/>
      <c r="F6" s="357"/>
      <c r="G6" s="357"/>
      <c r="H6" s="357"/>
      <c r="I6" s="423" t="s">
        <v>475</v>
      </c>
      <c r="J6" s="424"/>
      <c r="K6" s="425"/>
      <c r="L6" s="356"/>
    </row>
    <row r="7" spans="1:12" s="344" customFormat="1" ht="51.75" thickBot="1" x14ac:dyDescent="0.25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 x14ac:dyDescent="0.25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x14ac:dyDescent="0.2">
      <c r="A9" s="337">
        <v>1</v>
      </c>
      <c r="B9" s="328"/>
      <c r="C9" s="327"/>
      <c r="D9" s="336"/>
      <c r="E9" s="335"/>
      <c r="F9" s="324"/>
      <c r="G9" s="334"/>
      <c r="H9" s="334"/>
      <c r="I9" s="333"/>
      <c r="J9" s="332"/>
      <c r="K9" s="331"/>
      <c r="L9" s="330"/>
    </row>
    <row r="10" spans="1:12" x14ac:dyDescent="0.2">
      <c r="A10" s="329">
        <v>2</v>
      </c>
      <c r="B10" s="328"/>
      <c r="C10" s="327"/>
      <c r="D10" s="326"/>
      <c r="E10" s="325"/>
      <c r="F10" s="324"/>
      <c r="G10" s="324"/>
      <c r="H10" s="324"/>
      <c r="I10" s="323"/>
      <c r="J10" s="322"/>
      <c r="K10" s="321"/>
      <c r="L10" s="320"/>
    </row>
    <row r="11" spans="1:12" x14ac:dyDescent="0.2">
      <c r="A11" s="329">
        <v>3</v>
      </c>
      <c r="B11" s="328"/>
      <c r="C11" s="327"/>
      <c r="D11" s="326"/>
      <c r="E11" s="325"/>
      <c r="F11" s="364"/>
      <c r="G11" s="324"/>
      <c r="H11" s="324"/>
      <c r="I11" s="323"/>
      <c r="J11" s="322"/>
      <c r="K11" s="321"/>
      <c r="L11" s="320"/>
    </row>
    <row r="12" spans="1:12" x14ac:dyDescent="0.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 x14ac:dyDescent="0.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 x14ac:dyDescent="0.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 x14ac:dyDescent="0.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 x14ac:dyDescent="0.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 x14ac:dyDescent="0.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 x14ac:dyDescent="0.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 x14ac:dyDescent="0.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 x14ac:dyDescent="0.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 x14ac:dyDescent="0.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 x14ac:dyDescent="0.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 x14ac:dyDescent="0.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 x14ac:dyDescent="0.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 x14ac:dyDescent="0.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 x14ac:dyDescent="0.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 x14ac:dyDescent="0.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 x14ac:dyDescent="0.25">
      <c r="A28" s="319" t="s">
        <v>276</v>
      </c>
      <c r="B28" s="318"/>
      <c r="C28" s="317"/>
      <c r="D28" s="316"/>
      <c r="E28" s="315"/>
      <c r="F28" s="314"/>
      <c r="G28" s="314"/>
      <c r="H28" s="314"/>
      <c r="I28" s="313"/>
      <c r="J28" s="312"/>
      <c r="K28" s="311"/>
      <c r="L28" s="310"/>
    </row>
    <row r="29" spans="1:12" x14ac:dyDescent="0.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 x14ac:dyDescent="0.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 x14ac:dyDescent="0.2">
      <c r="A31" s="422" t="s">
        <v>433</v>
      </c>
      <c r="B31" s="422"/>
      <c r="C31" s="422"/>
      <c r="D31" s="422"/>
      <c r="E31" s="422"/>
      <c r="F31" s="422"/>
      <c r="G31" s="422"/>
      <c r="H31" s="422"/>
      <c r="I31" s="422"/>
      <c r="J31" s="422"/>
      <c r="K31" s="422"/>
      <c r="L31" s="422"/>
    </row>
    <row r="32" spans="1:12" s="309" customFormat="1" ht="12.75" x14ac:dyDescent="0.2">
      <c r="A32" s="422" t="s">
        <v>470</v>
      </c>
      <c r="B32" s="422"/>
      <c r="C32" s="422"/>
      <c r="D32" s="422"/>
      <c r="E32" s="422"/>
      <c r="F32" s="422"/>
      <c r="G32" s="422"/>
      <c r="H32" s="422"/>
      <c r="I32" s="422"/>
      <c r="J32" s="422"/>
      <c r="K32" s="422"/>
      <c r="L32" s="422"/>
    </row>
    <row r="33" spans="1:12" s="309" customFormat="1" ht="12.75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</row>
    <row r="34" spans="1:12" s="308" customFormat="1" x14ac:dyDescent="0.2">
      <c r="A34" s="422" t="s">
        <v>469</v>
      </c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</row>
    <row r="35" spans="1:12" s="308" customFormat="1" x14ac:dyDescent="0.2">
      <c r="A35" s="422"/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</row>
    <row r="36" spans="1:12" s="308" customFormat="1" x14ac:dyDescent="0.2">
      <c r="A36" s="422" t="s">
        <v>468</v>
      </c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</row>
    <row r="37" spans="1:12" s="308" customFormat="1" x14ac:dyDescent="0.2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 x14ac:dyDescent="0.2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 x14ac:dyDescent="0.2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 x14ac:dyDescent="0.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 x14ac:dyDescent="0.2">
      <c r="A41" s="428" t="s">
        <v>107</v>
      </c>
      <c r="B41" s="428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 x14ac:dyDescent="0.2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 x14ac:dyDescent="0.2">
      <c r="A43" s="301"/>
      <c r="B43" s="300"/>
      <c r="C43" s="421" t="s">
        <v>268</v>
      </c>
      <c r="D43" s="421"/>
      <c r="E43" s="421"/>
      <c r="F43" s="301"/>
      <c r="G43" s="300"/>
      <c r="H43" s="426" t="s">
        <v>467</v>
      </c>
      <c r="I43" s="303"/>
      <c r="J43" s="300"/>
      <c r="K43" s="301"/>
      <c r="L43" s="300"/>
    </row>
    <row r="44" spans="1:12" s="302" customFormat="1" x14ac:dyDescent="0.2">
      <c r="A44" s="301"/>
      <c r="B44" s="300"/>
      <c r="C44" s="301"/>
      <c r="D44" s="300"/>
      <c r="E44" s="301"/>
      <c r="F44" s="301"/>
      <c r="G44" s="300"/>
      <c r="H44" s="427"/>
      <c r="I44" s="303"/>
      <c r="J44" s="300"/>
      <c r="K44" s="301"/>
      <c r="L44" s="300"/>
    </row>
    <row r="45" spans="1:12" s="299" customFormat="1" x14ac:dyDescent="0.2">
      <c r="A45" s="301"/>
      <c r="B45" s="300"/>
      <c r="C45" s="421" t="s">
        <v>139</v>
      </c>
      <c r="D45" s="421"/>
      <c r="E45" s="421"/>
      <c r="F45" s="301"/>
      <c r="G45" s="300"/>
      <c r="H45" s="301"/>
      <c r="I45" s="301"/>
      <c r="J45" s="300"/>
      <c r="K45" s="301"/>
      <c r="L45" s="300"/>
    </row>
    <row r="46" spans="1:12" s="299" customFormat="1" x14ac:dyDescent="0.2">
      <c r="E46" s="297"/>
    </row>
    <row r="47" spans="1:12" s="299" customFormat="1" x14ac:dyDescent="0.2">
      <c r="E47" s="297"/>
    </row>
    <row r="48" spans="1:12" s="299" customFormat="1" x14ac:dyDescent="0.2">
      <c r="E48" s="297"/>
    </row>
    <row r="49" spans="5:5" s="299" customFormat="1" x14ac:dyDescent="0.2">
      <c r="E49" s="297"/>
    </row>
    <row r="50" spans="5:5" s="299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topLeftCell="A46" zoomScale="80" zoomScaleSheetLayoutView="80" workbookViewId="0">
      <selection activeCell="G8" sqref="G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29" t="s">
        <v>109</v>
      </c>
      <c r="D1" s="429"/>
      <c r="E1" s="156"/>
    </row>
    <row r="2" spans="1:12" x14ac:dyDescent="0.3">
      <c r="A2" s="79" t="s">
        <v>140</v>
      </c>
      <c r="B2" s="117"/>
      <c r="C2" s="419" t="s">
        <v>518</v>
      </c>
      <c r="D2" s="420"/>
      <c r="E2" s="156"/>
    </row>
    <row r="3" spans="1:12" x14ac:dyDescent="0.3">
      <c r="A3" s="79"/>
      <c r="B3" s="117"/>
      <c r="C3" s="378"/>
      <c r="D3" s="378"/>
      <c r="E3" s="156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მპგ „ევროპული საქართველო“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7"/>
      <c r="B7" s="377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250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281</v>
      </c>
      <c r="B20" s="17" t="s">
        <v>22</v>
      </c>
      <c r="C20" s="38"/>
      <c r="D20" s="41"/>
      <c r="E20" s="156"/>
    </row>
    <row r="21" spans="1:5" x14ac:dyDescent="0.3">
      <c r="A21" s="17" t="s">
        <v>282</v>
      </c>
      <c r="B21" s="17" t="s">
        <v>15</v>
      </c>
      <c r="C21" s="38"/>
      <c r="D21" s="41"/>
      <c r="E21" s="156"/>
    </row>
    <row r="22" spans="1:5" x14ac:dyDescent="0.3">
      <c r="A22" s="17" t="s">
        <v>283</v>
      </c>
      <c r="B22" s="17" t="s">
        <v>16</v>
      </c>
      <c r="C22" s="38"/>
      <c r="D22" s="41"/>
      <c r="E22" s="156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6"/>
    </row>
    <row r="28" spans="1:5" x14ac:dyDescent="0.3">
      <c r="A28" s="17" t="s">
        <v>289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371</v>
      </c>
      <c r="B48" s="100" t="s">
        <v>374</v>
      </c>
      <c r="C48" s="34"/>
      <c r="D48" s="35"/>
      <c r="E48" s="156"/>
    </row>
    <row r="49" spans="1:5" x14ac:dyDescent="0.3">
      <c r="A49" s="100" t="s">
        <v>372</v>
      </c>
      <c r="B49" s="100" t="s">
        <v>373</v>
      </c>
      <c r="C49" s="34"/>
      <c r="D49" s="35"/>
      <c r="E49" s="156"/>
    </row>
    <row r="50" spans="1:5" x14ac:dyDescent="0.3">
      <c r="A50" s="100" t="s">
        <v>375</v>
      </c>
      <c r="B50" s="100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297</v>
      </c>
      <c r="B59" s="47" t="s">
        <v>52</v>
      </c>
      <c r="C59" s="38"/>
      <c r="D59" s="41"/>
      <c r="E59" s="156"/>
    </row>
    <row r="60" spans="1:5" ht="30" x14ac:dyDescent="0.3">
      <c r="A60" s="16" t="s">
        <v>298</v>
      </c>
      <c r="B60" s="47" t="s">
        <v>54</v>
      </c>
      <c r="C60" s="38"/>
      <c r="D60" s="41"/>
      <c r="E60" s="156"/>
    </row>
    <row r="61" spans="1:5" x14ac:dyDescent="0.3">
      <c r="A61" s="16" t="s">
        <v>299</v>
      </c>
      <c r="B61" s="47" t="s">
        <v>53</v>
      </c>
      <c r="C61" s="41"/>
      <c r="D61" s="41"/>
      <c r="E61" s="156"/>
    </row>
    <row r="62" spans="1:5" x14ac:dyDescent="0.3">
      <c r="A62" s="16" t="s">
        <v>300</v>
      </c>
      <c r="B62" s="47" t="s">
        <v>27</v>
      </c>
      <c r="C62" s="38"/>
      <c r="D62" s="41"/>
      <c r="E62" s="156"/>
    </row>
    <row r="63" spans="1:5" x14ac:dyDescent="0.3">
      <c r="A63" s="16" t="s">
        <v>337</v>
      </c>
      <c r="B63" s="223" t="s">
        <v>338</v>
      </c>
      <c r="C63" s="38"/>
      <c r="D63" s="224"/>
      <c r="E63" s="156"/>
    </row>
    <row r="64" spans="1:5" x14ac:dyDescent="0.3">
      <c r="A64" s="13">
        <v>2</v>
      </c>
      <c r="B64" s="48" t="s">
        <v>106</v>
      </c>
      <c r="C64" s="288"/>
      <c r="D64" s="121">
        <f>SUM(D65:D70)</f>
        <v>0</v>
      </c>
      <c r="E64" s="156"/>
    </row>
    <row r="65" spans="1:5" x14ac:dyDescent="0.3">
      <c r="A65" s="15">
        <v>2.1</v>
      </c>
      <c r="B65" s="49" t="s">
        <v>100</v>
      </c>
      <c r="C65" s="288"/>
      <c r="D65" s="43"/>
      <c r="E65" s="156"/>
    </row>
    <row r="66" spans="1:5" x14ac:dyDescent="0.3">
      <c r="A66" s="15">
        <v>2.2000000000000002</v>
      </c>
      <c r="B66" s="49" t="s">
        <v>104</v>
      </c>
      <c r="C66" s="290"/>
      <c r="D66" s="44"/>
      <c r="E66" s="156"/>
    </row>
    <row r="67" spans="1:5" x14ac:dyDescent="0.3">
      <c r="A67" s="15">
        <v>2.2999999999999998</v>
      </c>
      <c r="B67" s="49" t="s">
        <v>103</v>
      </c>
      <c r="C67" s="290"/>
      <c r="D67" s="44"/>
      <c r="E67" s="156"/>
    </row>
    <row r="68" spans="1:5" x14ac:dyDescent="0.3">
      <c r="A68" s="15">
        <v>2.4</v>
      </c>
      <c r="B68" s="49" t="s">
        <v>105</v>
      </c>
      <c r="C68" s="290"/>
      <c r="D68" s="44"/>
      <c r="E68" s="156"/>
    </row>
    <row r="69" spans="1:5" x14ac:dyDescent="0.3">
      <c r="A69" s="15">
        <v>2.5</v>
      </c>
      <c r="B69" s="49" t="s">
        <v>101</v>
      </c>
      <c r="C69" s="290"/>
      <c r="D69" s="44"/>
      <c r="E69" s="156"/>
    </row>
    <row r="70" spans="1:5" x14ac:dyDescent="0.3">
      <c r="A70" s="15">
        <v>2.6</v>
      </c>
      <c r="B70" s="49" t="s">
        <v>102</v>
      </c>
      <c r="C70" s="290"/>
      <c r="D70" s="44"/>
      <c r="E70" s="156"/>
    </row>
    <row r="71" spans="1:5" s="2" customFormat="1" x14ac:dyDescent="0.3">
      <c r="A71" s="13">
        <v>3</v>
      </c>
      <c r="B71" s="286" t="s">
        <v>451</v>
      </c>
      <c r="C71" s="289"/>
      <c r="D71" s="287"/>
      <c r="E71" s="108"/>
    </row>
    <row r="72" spans="1:5" s="2" customFormat="1" x14ac:dyDescent="0.3">
      <c r="A72" s="13">
        <v>4</v>
      </c>
      <c r="B72" s="13" t="s">
        <v>252</v>
      </c>
      <c r="C72" s="289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84" t="s">
        <v>279</v>
      </c>
      <c r="C75" s="8"/>
      <c r="D75" s="88"/>
      <c r="E75" s="108"/>
    </row>
    <row r="76" spans="1:5" s="2" customFormat="1" x14ac:dyDescent="0.3">
      <c r="A76" s="387"/>
      <c r="B76" s="387"/>
      <c r="C76" s="12"/>
      <c r="D76" s="12"/>
      <c r="E76" s="108"/>
    </row>
    <row r="77" spans="1:5" s="2" customFormat="1" x14ac:dyDescent="0.3">
      <c r="A77" s="430" t="s">
        <v>501</v>
      </c>
      <c r="B77" s="430"/>
      <c r="C77" s="430"/>
      <c r="D77" s="430"/>
      <c r="E77" s="108"/>
    </row>
    <row r="78" spans="1:5" s="2" customFormat="1" x14ac:dyDescent="0.3">
      <c r="A78" s="387"/>
      <c r="B78" s="38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0" t="s">
        <v>503</v>
      </c>
      <c r="C84" s="440"/>
      <c r="D84" s="440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40" t="s">
        <v>505</v>
      </c>
      <c r="C86" s="440"/>
      <c r="D86" s="44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29" t="s">
        <v>109</v>
      </c>
      <c r="D1" s="429"/>
      <c r="E1" s="94"/>
    </row>
    <row r="2" spans="1:5" s="6" customFormat="1" x14ac:dyDescent="0.3">
      <c r="A2" s="77" t="s">
        <v>328</v>
      </c>
      <c r="B2" s="80"/>
      <c r="C2" s="419" t="s">
        <v>518</v>
      </c>
      <c r="D2" s="420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414" t="str">
        <f>'ფორმა N1'!D4</f>
        <v>მპგ „ევროპული საქართველო“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2" t="s">
        <v>420</v>
      </c>
    </row>
    <row r="30" spans="1:5" x14ac:dyDescent="0.3">
      <c r="A30" s="222"/>
    </row>
    <row r="31" spans="1:5" x14ac:dyDescent="0.3">
      <c r="A31" s="222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295"/>
      <c r="H1" s="295"/>
      <c r="I1" s="429" t="s">
        <v>109</v>
      </c>
      <c r="J1" s="429"/>
    </row>
    <row r="2" spans="1:10" ht="15" x14ac:dyDescent="0.3">
      <c r="A2" s="79" t="s">
        <v>140</v>
      </c>
      <c r="B2" s="77"/>
      <c r="C2" s="80"/>
      <c r="D2" s="80"/>
      <c r="E2" s="80"/>
      <c r="F2" s="80"/>
      <c r="G2" s="295"/>
      <c r="H2" s="295"/>
      <c r="I2" s="419" t="s">
        <v>518</v>
      </c>
      <c r="J2" s="420"/>
    </row>
    <row r="3" spans="1:10" ht="15" x14ac:dyDescent="0.3">
      <c r="A3" s="79"/>
      <c r="B3" s="79"/>
      <c r="C3" s="77"/>
      <c r="D3" s="77"/>
      <c r="E3" s="77"/>
      <c r="F3" s="77"/>
      <c r="G3" s="295"/>
      <c r="H3" s="295"/>
      <c r="I3" s="295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414" t="str">
        <f>'ფორმა N1'!D4</f>
        <v>მპგ „ევროპული საქართველო“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4"/>
      <c r="B7" s="294"/>
      <c r="C7" s="294"/>
      <c r="D7" s="294"/>
      <c r="E7" s="294"/>
      <c r="F7" s="294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4"/>
      <c r="B26" s="234"/>
      <c r="C26" s="234"/>
      <c r="D26" s="234"/>
      <c r="E26" s="234"/>
      <c r="F26" s="234"/>
      <c r="G26" s="234"/>
      <c r="H26" s="191"/>
      <c r="I26" s="191"/>
    </row>
    <row r="27" spans="1:9" ht="15" x14ac:dyDescent="0.3">
      <c r="A27" s="235" t="s">
        <v>477</v>
      </c>
      <c r="B27" s="235"/>
      <c r="C27" s="234"/>
      <c r="D27" s="234"/>
      <c r="E27" s="234"/>
      <c r="F27" s="234"/>
      <c r="G27" s="234"/>
      <c r="H27" s="191"/>
      <c r="I27" s="191"/>
    </row>
    <row r="28" spans="1:9" ht="15" x14ac:dyDescent="0.3">
      <c r="A28" s="235"/>
      <c r="B28" s="235"/>
      <c r="C28" s="234"/>
      <c r="D28" s="234"/>
      <c r="E28" s="234"/>
      <c r="F28" s="234"/>
      <c r="G28" s="234"/>
      <c r="H28" s="191"/>
      <c r="I28" s="191"/>
    </row>
    <row r="29" spans="1:9" ht="15" x14ac:dyDescent="0.3">
      <c r="A29" s="235"/>
      <c r="B29" s="235"/>
      <c r="C29" s="191"/>
      <c r="D29" s="191"/>
      <c r="E29" s="191"/>
      <c r="F29" s="191"/>
      <c r="G29" s="191"/>
      <c r="H29" s="191"/>
      <c r="I29" s="191"/>
    </row>
    <row r="30" spans="1:9" ht="15" x14ac:dyDescent="0.3">
      <c r="A30" s="235"/>
      <c r="B30" s="235"/>
      <c r="C30" s="191"/>
      <c r="D30" s="191"/>
      <c r="E30" s="191"/>
      <c r="F30" s="191"/>
      <c r="G30" s="191"/>
      <c r="H30" s="191"/>
      <c r="I30" s="191"/>
    </row>
    <row r="31" spans="1:9" x14ac:dyDescent="0.2">
      <c r="A31" s="232"/>
      <c r="B31" s="232"/>
      <c r="C31" s="232"/>
      <c r="D31" s="232"/>
      <c r="E31" s="232"/>
      <c r="F31" s="232"/>
      <c r="G31" s="232"/>
      <c r="H31" s="232"/>
      <c r="I31" s="232"/>
    </row>
    <row r="32" spans="1:9" ht="15" x14ac:dyDescent="0.3">
      <c r="A32" s="197" t="s">
        <v>107</v>
      </c>
      <c r="B32" s="197"/>
      <c r="C32" s="191"/>
      <c r="D32" s="191"/>
      <c r="E32" s="191"/>
      <c r="F32" s="191"/>
      <c r="G32" s="191"/>
      <c r="H32" s="191"/>
      <c r="I32" s="191"/>
    </row>
    <row r="33" spans="1:9" ht="15" x14ac:dyDescent="0.3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 x14ac:dyDescent="0.3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 x14ac:dyDescent="0.3">
      <c r="A35" s="197"/>
      <c r="B35" s="197"/>
      <c r="C35" s="197" t="s">
        <v>395</v>
      </c>
      <c r="D35" s="197"/>
      <c r="E35" s="197"/>
      <c r="F35" s="197"/>
      <c r="G35" s="197"/>
      <c r="H35" s="191"/>
      <c r="I35" s="191"/>
    </row>
    <row r="36" spans="1:9" ht="15" x14ac:dyDescent="0.3">
      <c r="A36" s="191"/>
      <c r="B36" s="191"/>
      <c r="C36" s="191" t="s">
        <v>394</v>
      </c>
      <c r="D36" s="191"/>
      <c r="E36" s="191"/>
      <c r="F36" s="191"/>
      <c r="G36" s="191"/>
      <c r="H36" s="191"/>
      <c r="I36" s="191"/>
    </row>
    <row r="37" spans="1:9" x14ac:dyDescent="0.2">
      <c r="A37" s="199"/>
      <c r="B37" s="199"/>
      <c r="C37" s="199" t="s">
        <v>139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29" t="s">
        <v>109</v>
      </c>
      <c r="H1" s="429"/>
      <c r="I1" s="392"/>
    </row>
    <row r="2" spans="1:9" ht="15" x14ac:dyDescent="0.3">
      <c r="A2" s="79" t="s">
        <v>140</v>
      </c>
      <c r="B2" s="80"/>
      <c r="C2" s="80"/>
      <c r="D2" s="80"/>
      <c r="E2" s="80"/>
      <c r="F2" s="80"/>
      <c r="G2" s="419" t="s">
        <v>518</v>
      </c>
      <c r="H2" s="420"/>
      <c r="I2" s="79"/>
    </row>
    <row r="3" spans="1:9" ht="15" x14ac:dyDescent="0.3">
      <c r="A3" s="79"/>
      <c r="B3" s="79"/>
      <c r="C3" s="79"/>
      <c r="D3" s="79"/>
      <c r="E3" s="79"/>
      <c r="F3" s="79"/>
      <c r="G3" s="295"/>
      <c r="H3" s="295"/>
      <c r="I3" s="392"/>
    </row>
    <row r="4" spans="1:9" ht="15" x14ac:dyDescent="0.3">
      <c r="A4" s="415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414" t="str">
        <f>'ფორმა N1'!D4</f>
        <v>მპგ „ევროპული საქართველო“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4"/>
      <c r="B7" s="294"/>
      <c r="C7" s="294"/>
      <c r="D7" s="294"/>
      <c r="E7" s="294"/>
      <c r="F7" s="294"/>
      <c r="G7" s="81"/>
      <c r="H7" s="81"/>
      <c r="I7" s="392"/>
    </row>
    <row r="8" spans="1:9" ht="45" x14ac:dyDescent="0.2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89"/>
      <c r="B9" s="390"/>
      <c r="C9" s="101"/>
      <c r="D9" s="101"/>
      <c r="E9" s="101"/>
      <c r="F9" s="101"/>
      <c r="G9" s="101"/>
      <c r="H9" s="4"/>
      <c r="I9" s="4"/>
    </row>
    <row r="10" spans="1:9" ht="15" x14ac:dyDescent="0.2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 x14ac:dyDescent="0.2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 x14ac:dyDescent="0.2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 x14ac:dyDescent="0.2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 x14ac:dyDescent="0.2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 x14ac:dyDescent="0.2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 x14ac:dyDescent="0.2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 x14ac:dyDescent="0.2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 x14ac:dyDescent="0.2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 x14ac:dyDescent="0.2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 x14ac:dyDescent="0.2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 x14ac:dyDescent="0.2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 x14ac:dyDescent="0.2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 x14ac:dyDescent="0.2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 x14ac:dyDescent="0.2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 x14ac:dyDescent="0.2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 x14ac:dyDescent="0.2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 x14ac:dyDescent="0.2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 x14ac:dyDescent="0.2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 x14ac:dyDescent="0.2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 x14ac:dyDescent="0.2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 x14ac:dyDescent="0.2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 x14ac:dyDescent="0.2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 x14ac:dyDescent="0.3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2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2"/>
      <c r="B37" s="45"/>
      <c r="C37" s="45"/>
      <c r="D37" s="45"/>
      <c r="E37" s="45"/>
      <c r="F37" s="45"/>
      <c r="G37" s="2"/>
      <c r="H37" s="2"/>
    </row>
    <row r="38" spans="1:9" ht="15" x14ac:dyDescent="0.3">
      <c r="A38" s="222"/>
      <c r="B38" s="2"/>
      <c r="C38" s="2"/>
      <c r="D38" s="2"/>
      <c r="E38" s="2"/>
      <c r="F38" s="2"/>
      <c r="G38" s="2"/>
      <c r="H38" s="2"/>
    </row>
    <row r="39" spans="1:9" ht="15" x14ac:dyDescent="0.3">
      <c r="A39" s="222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29" t="s">
        <v>109</v>
      </c>
      <c r="H1" s="429"/>
    </row>
    <row r="2" spans="1:10" ht="15" x14ac:dyDescent="0.3">
      <c r="A2" s="79" t="s">
        <v>140</v>
      </c>
      <c r="B2" s="77"/>
      <c r="C2" s="80"/>
      <c r="D2" s="80"/>
      <c r="E2" s="80"/>
      <c r="F2" s="80"/>
      <c r="G2" s="419" t="s">
        <v>518</v>
      </c>
      <c r="H2" s="420"/>
    </row>
    <row r="3" spans="1:10" ht="15" x14ac:dyDescent="0.3">
      <c r="A3" s="79"/>
      <c r="B3" s="79"/>
      <c r="C3" s="79"/>
      <c r="D3" s="79"/>
      <c r="E3" s="79"/>
      <c r="F3" s="79"/>
      <c r="G3" s="295"/>
      <c r="H3" s="295"/>
    </row>
    <row r="4" spans="1:10" ht="15" x14ac:dyDescent="0.3">
      <c r="A4" s="415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414" t="str">
        <f>'ფორმა N1'!D4</f>
        <v>მპგ „ევროპული საქართველო“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4"/>
      <c r="B7" s="294"/>
      <c r="C7" s="294"/>
      <c r="D7" s="294"/>
      <c r="E7" s="294"/>
      <c r="F7" s="294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1"/>
      <c r="I35" s="191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91"/>
      <c r="I36" s="191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1"/>
      <c r="I37" s="191"/>
    </row>
    <row r="38" spans="1:9" ht="15" x14ac:dyDescent="0.3">
      <c r="A38" s="235"/>
      <c r="B38" s="235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5"/>
      <c r="B39" s="235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434</v>
      </c>
      <c r="D44" s="197"/>
      <c r="E44" s="234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 x14ac:dyDescent="0.3">
      <c r="A2" s="434" t="s">
        <v>482</v>
      </c>
      <c r="B2" s="434"/>
      <c r="C2" s="434"/>
      <c r="D2" s="434"/>
      <c r="E2" s="379"/>
      <c r="F2" s="80"/>
      <c r="G2" s="80"/>
      <c r="H2" s="80"/>
      <c r="I2" s="80"/>
      <c r="J2" s="295"/>
      <c r="K2" s="296"/>
      <c r="L2" s="296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5"/>
      <c r="K3" s="419" t="s">
        <v>518</v>
      </c>
      <c r="L3" s="420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5"/>
      <c r="K4" s="295"/>
      <c r="L4" s="295"/>
    </row>
    <row r="5" spans="1:12" ht="15" x14ac:dyDescent="0.3">
      <c r="A5" s="415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414" t="str">
        <f>'ფორმა N1'!D4</f>
        <v>მპგ „ევროპული საქართველო“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4"/>
      <c r="B8" s="294"/>
      <c r="C8" s="294"/>
      <c r="D8" s="294"/>
      <c r="E8" s="294"/>
      <c r="F8" s="294"/>
      <c r="G8" s="294"/>
      <c r="H8" s="294"/>
      <c r="I8" s="294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1"/>
    </row>
    <row r="37" spans="1:12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1"/>
    </row>
    <row r="38" spans="1:12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1"/>
    </row>
    <row r="39" spans="1:12" ht="15" x14ac:dyDescent="0.3">
      <c r="A39" s="222" t="s">
        <v>496</v>
      </c>
      <c r="B39" s="235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 x14ac:dyDescent="0.3">
      <c r="A40" s="222" t="s">
        <v>497</v>
      </c>
      <c r="B40" s="235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 x14ac:dyDescent="0.2">
      <c r="A41" s="439" t="s">
        <v>514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</row>
    <row r="42" spans="1:12" ht="15" customHeight="1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</row>
    <row r="43" spans="1:12" ht="12.75" customHeight="1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</row>
    <row r="44" spans="1:12" ht="15" x14ac:dyDescent="0.3">
      <c r="A44" s="435" t="s">
        <v>107</v>
      </c>
      <c r="B44" s="435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 x14ac:dyDescent="0.3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 x14ac:dyDescent="0.3">
      <c r="A46" s="381"/>
      <c r="B46" s="382"/>
      <c r="C46" s="436" t="s">
        <v>268</v>
      </c>
      <c r="D46" s="436"/>
      <c r="E46" s="384"/>
      <c r="F46" s="385"/>
      <c r="G46" s="437" t="s">
        <v>498</v>
      </c>
      <c r="H46" s="437"/>
      <c r="I46" s="437"/>
      <c r="J46" s="386"/>
      <c r="K46" s="191"/>
    </row>
    <row r="47" spans="1:12" ht="15" x14ac:dyDescent="0.3">
      <c r="A47" s="381"/>
      <c r="B47" s="382"/>
      <c r="C47" s="381"/>
      <c r="D47" s="382"/>
      <c r="E47" s="382"/>
      <c r="F47" s="381"/>
      <c r="G47" s="438"/>
      <c r="H47" s="438"/>
      <c r="I47" s="438"/>
      <c r="J47" s="386"/>
      <c r="K47" s="191"/>
    </row>
    <row r="48" spans="1:12" ht="15" x14ac:dyDescent="0.3">
      <c r="A48" s="381"/>
      <c r="B48" s="382"/>
      <c r="C48" s="433" t="s">
        <v>139</v>
      </c>
      <c r="D48" s="433"/>
      <c r="E48" s="384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2" sqref="C2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41" t="s">
        <v>109</v>
      </c>
      <c r="D1" s="441"/>
    </row>
    <row r="2" spans="1:5" x14ac:dyDescent="0.3">
      <c r="A2" s="77" t="s">
        <v>459</v>
      </c>
      <c r="B2" s="79"/>
      <c r="C2" s="419" t="s">
        <v>518</v>
      </c>
      <c r="D2" s="420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415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მპგ „ევროპული საქართველო“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20785</v>
      </c>
      <c r="D10" s="85">
        <f>SUM(D11,D14,D17,D20:D22)</f>
        <v>20785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20785</v>
      </c>
      <c r="D14" s="85">
        <f>SUM(D15:D16)</f>
        <v>20785</v>
      </c>
    </row>
    <row r="15" spans="1:5" x14ac:dyDescent="0.3">
      <c r="A15" s="16" t="s">
        <v>32</v>
      </c>
      <c r="B15" s="16" t="s">
        <v>72</v>
      </c>
      <c r="C15" s="34">
        <v>20785</v>
      </c>
      <c r="D15" s="35">
        <v>20785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B11" sqref="B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29" t="s">
        <v>109</v>
      </c>
      <c r="D1" s="429"/>
      <c r="E1" s="94"/>
    </row>
    <row r="2" spans="1:5" s="6" customFormat="1" x14ac:dyDescent="0.3">
      <c r="A2" s="77" t="s">
        <v>457</v>
      </c>
      <c r="B2" s="80"/>
      <c r="C2" s="419" t="s">
        <v>518</v>
      </c>
      <c r="D2" s="420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415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414" t="str">
        <f>'ფორმა N1'!D4</f>
        <v>მპგ „ევროპული საქართველო“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2"/>
    </row>
    <row r="22" spans="1:9" x14ac:dyDescent="0.3">
      <c r="A22" s="222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42" t="s">
        <v>198</v>
      </c>
      <c r="D1" s="442"/>
      <c r="E1" s="108"/>
    </row>
    <row r="2" spans="1:5" x14ac:dyDescent="0.3">
      <c r="A2" s="79" t="s">
        <v>140</v>
      </c>
      <c r="B2" s="124"/>
      <c r="C2" s="419" t="s">
        <v>519</v>
      </c>
      <c r="D2" s="420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მპგ „ევროპული საქართველო“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191</v>
      </c>
      <c r="B10" s="53"/>
      <c r="C10" s="128">
        <f>SUM(C11,C34)</f>
        <v>0</v>
      </c>
      <c r="D10" s="128">
        <f>SUM(D11,D34)</f>
        <v>62</v>
      </c>
      <c r="E10" s="108"/>
    </row>
    <row r="11" spans="1:5" x14ac:dyDescent="0.3">
      <c r="A11" s="54" t="s">
        <v>192</v>
      </c>
      <c r="B11" s="55"/>
      <c r="C11" s="88">
        <f>SUM(C12:C32)</f>
        <v>0</v>
      </c>
      <c r="D11" s="88">
        <f>SUM(D12:D32)</f>
        <v>62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/>
      <c r="D14" s="8">
        <v>62</v>
      </c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0</v>
      </c>
      <c r="D44" s="88">
        <f>SUM(D45,D64)</f>
        <v>62</v>
      </c>
      <c r="E44" s="108"/>
    </row>
    <row r="45" spans="1:5" x14ac:dyDescent="0.3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62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>
        <v>62</v>
      </c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C12" sqref="C12"/>
    </sheetView>
  </sheetViews>
  <sheetFormatPr defaultRowHeight="15" x14ac:dyDescent="0.3"/>
  <cols>
    <col min="1" max="1" width="4.85546875" style="2" customWidth="1"/>
    <col min="2" max="2" width="17.7109375" style="2" customWidth="1"/>
    <col min="3" max="3" width="32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29" t="s">
        <v>109</v>
      </c>
      <c r="J1" s="429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19" t="s">
        <v>518</v>
      </c>
      <c r="J2" s="420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9" t="str">
        <f>'ფორმა N1'!D4</f>
        <v>მპგ „ევროპული საქართველო“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2">
        <v>1</v>
      </c>
      <c r="B10" s="64" t="s">
        <v>516</v>
      </c>
      <c r="C10" s="163" t="s">
        <v>693</v>
      </c>
      <c r="D10" s="164" t="s">
        <v>221</v>
      </c>
      <c r="E10" s="160"/>
      <c r="F10" s="28">
        <v>0</v>
      </c>
      <c r="G10" s="28">
        <v>125287</v>
      </c>
      <c r="H10" s="28">
        <v>125225</v>
      </c>
      <c r="I10" s="28">
        <f>F10+G10-H10</f>
        <v>62</v>
      </c>
      <c r="J10" s="28" t="s">
        <v>517</v>
      </c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9" t="s">
        <v>107</v>
      </c>
      <c r="C15" s="107"/>
      <c r="D15" s="107"/>
      <c r="E15" s="107"/>
      <c r="F15" s="240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2"/>
      <c r="D17" s="107"/>
      <c r="E17" s="107"/>
      <c r="F17" s="292"/>
      <c r="G17" s="293"/>
      <c r="H17" s="293"/>
      <c r="I17" s="104"/>
      <c r="J17" s="104"/>
    </row>
    <row r="18" spans="1:10" x14ac:dyDescent="0.3">
      <c r="A18" s="104"/>
      <c r="B18" s="107"/>
      <c r="C18" s="241" t="s">
        <v>268</v>
      </c>
      <c r="D18" s="241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2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2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7" zoomScale="80" zoomScaleNormal="100" zoomScaleSheetLayoutView="80" workbookViewId="0">
      <selection activeCell="C18" sqref="C18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29" t="s">
        <v>109</v>
      </c>
      <c r="D1" s="429"/>
      <c r="E1" s="111"/>
    </row>
    <row r="2" spans="1:7" x14ac:dyDescent="0.3">
      <c r="A2" s="79" t="s">
        <v>140</v>
      </c>
      <c r="B2" s="79"/>
      <c r="C2" s="419" t="s">
        <v>518</v>
      </c>
      <c r="D2" s="420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08" t="str">
        <f>'ფორმა N1'!D4</f>
        <v>მპგ „ევროპული საქართველო“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6">
        <v>1</v>
      </c>
      <c r="B9" s="246" t="s">
        <v>65</v>
      </c>
      <c r="C9" s="88">
        <f>SUM(C10,C26)</f>
        <v>125287</v>
      </c>
      <c r="D9" s="88">
        <f>SUM(D10,D26)</f>
        <v>125287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125287</v>
      </c>
      <c r="D10" s="88">
        <f>SUM(D11,D12,D16,D19,D24,D25)</f>
        <v>125287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125287</v>
      </c>
      <c r="D16" s="110">
        <f>SUM(D17:D18)</f>
        <v>125287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>
        <v>104502</v>
      </c>
      <c r="D17" s="8">
        <v>104502</v>
      </c>
      <c r="E17" s="111"/>
    </row>
    <row r="18" spans="1:5" s="3" customFormat="1" ht="30" x14ac:dyDescent="0.3">
      <c r="A18" s="100" t="s">
        <v>85</v>
      </c>
      <c r="B18" s="100" t="s">
        <v>110</v>
      </c>
      <c r="C18" s="8">
        <v>20785</v>
      </c>
      <c r="D18" s="8">
        <v>20785</v>
      </c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3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4" t="s">
        <v>98</v>
      </c>
      <c r="B28" s="254" t="s">
        <v>309</v>
      </c>
      <c r="C28" s="8"/>
      <c r="D28" s="8"/>
      <c r="E28" s="111"/>
    </row>
    <row r="29" spans="1:5" x14ac:dyDescent="0.3">
      <c r="A29" s="254" t="s">
        <v>99</v>
      </c>
      <c r="B29" s="254" t="s">
        <v>312</v>
      </c>
      <c r="C29" s="8"/>
      <c r="D29" s="8"/>
      <c r="E29" s="111"/>
    </row>
    <row r="30" spans="1:5" x14ac:dyDescent="0.3">
      <c r="A30" s="254" t="s">
        <v>455</v>
      </c>
      <c r="B30" s="254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4" t="s">
        <v>12</v>
      </c>
      <c r="B32" s="254" t="s">
        <v>509</v>
      </c>
      <c r="C32" s="8"/>
      <c r="D32" s="8"/>
      <c r="E32" s="111"/>
    </row>
    <row r="33" spans="1:9" x14ac:dyDescent="0.3">
      <c r="A33" s="254" t="s">
        <v>13</v>
      </c>
      <c r="B33" s="254" t="s">
        <v>510</v>
      </c>
      <c r="C33" s="8"/>
      <c r="D33" s="8"/>
      <c r="E33" s="111"/>
    </row>
    <row r="34" spans="1:9" x14ac:dyDescent="0.3">
      <c r="A34" s="254" t="s">
        <v>281</v>
      </c>
      <c r="B34" s="254" t="s">
        <v>511</v>
      </c>
      <c r="C34" s="8"/>
      <c r="D34" s="8"/>
      <c r="E34" s="111"/>
    </row>
    <row r="35" spans="1:9" x14ac:dyDescent="0.3">
      <c r="A35" s="91" t="s">
        <v>34</v>
      </c>
      <c r="B35" s="268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 x14ac:dyDescent="0.3">
      <c r="A2" s="79" t="s">
        <v>140</v>
      </c>
      <c r="B2" s="79"/>
      <c r="C2" s="79"/>
      <c r="D2" s="79"/>
      <c r="E2" s="79"/>
      <c r="F2" s="79"/>
      <c r="G2" s="419" t="s">
        <v>518</v>
      </c>
      <c r="H2" s="420"/>
    </row>
    <row r="3" spans="1:8" x14ac:dyDescent="0.3">
      <c r="A3" s="79"/>
      <c r="B3" s="79"/>
      <c r="C3" s="79"/>
      <c r="D3" s="79"/>
      <c r="E3" s="79"/>
      <c r="F3" s="79"/>
      <c r="G3" s="105"/>
      <c r="H3" s="172"/>
    </row>
    <row r="4" spans="1:8" x14ac:dyDescent="0.3">
      <c r="A4" s="415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9" t="str">
        <f>'ფორმა N1'!D4</f>
        <v>მპგ „ევროპული საქართველო“</v>
      </c>
      <c r="B5" s="229"/>
      <c r="C5" s="229"/>
      <c r="D5" s="229"/>
      <c r="E5" s="229"/>
      <c r="F5" s="229"/>
      <c r="G5" s="229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 x14ac:dyDescent="0.3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 x14ac:dyDescent="0.3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 x14ac:dyDescent="0.3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 x14ac:dyDescent="0.3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 x14ac:dyDescent="0.3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 x14ac:dyDescent="0.3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 x14ac:dyDescent="0.3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 x14ac:dyDescent="0.3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 x14ac:dyDescent="0.3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 x14ac:dyDescent="0.3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 x14ac:dyDescent="0.3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 x14ac:dyDescent="0.3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 x14ac:dyDescent="0.3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 x14ac:dyDescent="0.3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 x14ac:dyDescent="0.3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 x14ac:dyDescent="0.3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 x14ac:dyDescent="0.3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 x14ac:dyDescent="0.3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 x14ac:dyDescent="0.3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 x14ac:dyDescent="0.3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 x14ac:dyDescent="0.3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 x14ac:dyDescent="0.3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 x14ac:dyDescent="0.3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 x14ac:dyDescent="0.3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 x14ac:dyDescent="0.3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 x14ac:dyDescent="0.3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 x14ac:dyDescent="0.3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 x14ac:dyDescent="0.3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 x14ac:dyDescent="0.3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 x14ac:dyDescent="0.3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 x14ac:dyDescent="0.3">
      <c r="A39" s="176" t="s">
        <v>278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 x14ac:dyDescent="0.3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 x14ac:dyDescent="0.3">
      <c r="B44" s="193" t="s">
        <v>107</v>
      </c>
      <c r="F44" s="194"/>
    </row>
    <row r="45" spans="1:10" x14ac:dyDescent="0.3">
      <c r="F45" s="192"/>
      <c r="G45" s="192"/>
      <c r="H45" s="192"/>
      <c r="I45" s="192"/>
      <c r="J45" s="192"/>
    </row>
    <row r="46" spans="1:10" x14ac:dyDescent="0.3">
      <c r="C46" s="195"/>
      <c r="F46" s="195"/>
      <c r="G46" s="196"/>
      <c r="H46" s="192"/>
      <c r="I46" s="192"/>
      <c r="J46" s="192"/>
    </row>
    <row r="47" spans="1:10" x14ac:dyDescent="0.3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 x14ac:dyDescent="0.3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 x14ac:dyDescent="0.3">
      <c r="B49" s="191"/>
    </row>
    <row r="50" spans="2:2" s="192" customFormat="1" ht="12.75" x14ac:dyDescent="0.2"/>
    <row r="51" spans="2:2" s="192" customFormat="1" ht="12.75" x14ac:dyDescent="0.2"/>
    <row r="52" spans="2:2" s="192" customFormat="1" ht="12.75" x14ac:dyDescent="0.2"/>
    <row r="53" spans="2:2" s="19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41" t="s">
        <v>109</v>
      </c>
      <c r="J1" s="441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19" t="s">
        <v>518</v>
      </c>
      <c r="J2" s="420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მპგ „ევროპული საქართველო“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43" t="s">
        <v>220</v>
      </c>
      <c r="C7" s="443"/>
      <c r="D7" s="443" t="s">
        <v>292</v>
      </c>
      <c r="E7" s="443"/>
      <c r="F7" s="443" t="s">
        <v>293</v>
      </c>
      <c r="G7" s="443"/>
      <c r="H7" s="159" t="s">
        <v>279</v>
      </c>
      <c r="I7" s="443" t="s">
        <v>223</v>
      </c>
      <c r="J7" s="443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L7" sqref="L7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419" t="s">
        <v>519</v>
      </c>
      <c r="H2" s="420"/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მპგ „ევროპული საქართველო“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G2:H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3" t="s">
        <v>198</v>
      </c>
      <c r="J1" s="154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419" t="s">
        <v>519</v>
      </c>
      <c r="I2" s="420"/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მპგ „ევროპული საქართველო“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H2:I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 x14ac:dyDescent="0.2">
      <c r="A1" s="200" t="s">
        <v>326</v>
      </c>
      <c r="B1" s="201"/>
      <c r="C1" s="201"/>
      <c r="D1" s="201"/>
      <c r="E1" s="201"/>
      <c r="F1" s="81"/>
      <c r="G1" s="81" t="s">
        <v>109</v>
      </c>
      <c r="H1" s="204"/>
    </row>
    <row r="2" spans="1:8" s="203" customFormat="1" ht="15" x14ac:dyDescent="0.2">
      <c r="A2" s="204" t="s">
        <v>317</v>
      </c>
      <c r="B2" s="201"/>
      <c r="C2" s="201"/>
      <c r="D2" s="201"/>
      <c r="E2" s="202"/>
      <c r="F2" s="202"/>
      <c r="G2" s="419" t="s">
        <v>518</v>
      </c>
      <c r="H2" s="420"/>
    </row>
    <row r="3" spans="1:8" s="203" customFormat="1" x14ac:dyDescent="0.2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 x14ac:dyDescent="0.3">
      <c r="A4" s="416" t="s">
        <v>274</v>
      </c>
      <c r="B4" s="201"/>
      <c r="C4" s="201"/>
      <c r="D4" s="201"/>
      <c r="E4" s="205"/>
      <c r="F4" s="205"/>
      <c r="G4" s="202"/>
      <c r="H4" s="204"/>
    </row>
    <row r="5" spans="1:8" s="203" customFormat="1" x14ac:dyDescent="0.2">
      <c r="A5" s="417" t="str">
        <f>'ფორმა N1'!D4</f>
        <v>მპგ „ევროპული საქართველო“</v>
      </c>
      <c r="B5" s="206"/>
      <c r="C5" s="206"/>
      <c r="D5" s="206"/>
      <c r="E5" s="206"/>
      <c r="F5" s="206"/>
      <c r="G5" s="207"/>
      <c r="H5" s="204"/>
    </row>
    <row r="6" spans="1:8" s="220" customFormat="1" x14ac:dyDescent="0.2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 x14ac:dyDescent="0.2">
      <c r="A7" s="238" t="s">
        <v>64</v>
      </c>
      <c r="B7" s="211" t="s">
        <v>321</v>
      </c>
      <c r="C7" s="211" t="s">
        <v>322</v>
      </c>
      <c r="D7" s="211" t="s">
        <v>323</v>
      </c>
      <c r="E7" s="211" t="s">
        <v>324</v>
      </c>
      <c r="F7" s="211" t="s">
        <v>325</v>
      </c>
      <c r="G7" s="211" t="s">
        <v>318</v>
      </c>
      <c r="H7" s="204"/>
    </row>
    <row r="8" spans="1:8" s="203" customFormat="1" x14ac:dyDescent="0.2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 x14ac:dyDescent="0.2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 x14ac:dyDescent="0.2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 x14ac:dyDescent="0.2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 x14ac:dyDescent="0.2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 x14ac:dyDescent="0.2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 x14ac:dyDescent="0.2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 x14ac:dyDescent="0.2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 x14ac:dyDescent="0.2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 x14ac:dyDescent="0.2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 x14ac:dyDescent="0.2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 x14ac:dyDescent="0.2">
      <c r="A19" s="221" t="s">
        <v>276</v>
      </c>
      <c r="B19" s="212"/>
      <c r="C19" s="212"/>
      <c r="D19" s="213"/>
      <c r="E19" s="212"/>
      <c r="F19" s="212"/>
      <c r="G19" s="212"/>
      <c r="H19" s="204"/>
    </row>
    <row r="22" spans="1:11" s="203" customFormat="1" x14ac:dyDescent="0.2"/>
    <row r="23" spans="1:11" s="203" customFormat="1" x14ac:dyDescent="0.2"/>
    <row r="24" spans="1:11" s="21" customFormat="1" ht="15" x14ac:dyDescent="0.3">
      <c r="B24" s="214" t="s">
        <v>107</v>
      </c>
      <c r="C24" s="214"/>
    </row>
    <row r="25" spans="1:11" s="21" customFormat="1" ht="15" x14ac:dyDescent="0.3">
      <c r="B25" s="214"/>
      <c r="C25" s="214"/>
    </row>
    <row r="26" spans="1:11" s="21" customFormat="1" ht="15" x14ac:dyDescent="0.3">
      <c r="C26" s="216"/>
      <c r="F26" s="216"/>
      <c r="G26" s="216"/>
      <c r="H26" s="215"/>
    </row>
    <row r="27" spans="1:11" s="21" customFormat="1" ht="15" x14ac:dyDescent="0.3">
      <c r="C27" s="217" t="s">
        <v>268</v>
      </c>
      <c r="F27" s="214" t="s">
        <v>319</v>
      </c>
      <c r="J27" s="215"/>
      <c r="K27" s="215"/>
    </row>
    <row r="28" spans="1:11" s="21" customFormat="1" ht="15" x14ac:dyDescent="0.3">
      <c r="C28" s="217" t="s">
        <v>139</v>
      </c>
      <c r="F28" s="218" t="s">
        <v>269</v>
      </c>
      <c r="J28" s="215"/>
      <c r="K28" s="215"/>
    </row>
    <row r="29" spans="1:11" s="203" customFormat="1" ht="15" x14ac:dyDescent="0.3">
      <c r="C29" s="217"/>
      <c r="J29" s="220"/>
      <c r="K29" s="22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J2" sqref="J2: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419" t="s">
        <v>518</v>
      </c>
      <c r="K2" s="420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 x14ac:dyDescent="0.3">
      <c r="A5" s="229" t="str">
        <f>'ფორმა N1'!D4</f>
        <v>მპგ „ევროპული საქართველო“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4"/>
      <c r="D32" s="444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2">
    <mergeCell ref="C32:D32"/>
    <mergeCell ref="J2:K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2" sqref="K2:L2"/>
    </sheetView>
  </sheetViews>
  <sheetFormatPr defaultRowHeight="12.75" x14ac:dyDescent="0.2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419" t="s">
        <v>518</v>
      </c>
      <c r="L2" s="420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9" t="str">
        <f>'ფორმა N1'!D4</f>
        <v>მპგ „ევროპული საქართველო“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 x14ac:dyDescent="0.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 x14ac:dyDescent="0.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 x14ac:dyDescent="0.3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 x14ac:dyDescent="0.3">
      <c r="A32" s="191"/>
      <c r="B32" s="191"/>
      <c r="C32" s="191"/>
      <c r="D32" s="195"/>
      <c r="E32" s="191"/>
      <c r="G32" s="195"/>
      <c r="H32" s="237"/>
    </row>
    <row r="33" spans="3:7" ht="15" x14ac:dyDescent="0.3">
      <c r="C33" s="191"/>
      <c r="D33" s="197" t="s">
        <v>268</v>
      </c>
      <c r="E33" s="191"/>
      <c r="G33" s="198" t="s">
        <v>273</v>
      </c>
    </row>
    <row r="34" spans="3:7" ht="15" x14ac:dyDescent="0.3">
      <c r="C34" s="191"/>
      <c r="D34" s="199" t="s">
        <v>139</v>
      </c>
      <c r="E34" s="191"/>
      <c r="G34" s="191" t="s">
        <v>269</v>
      </c>
    </row>
    <row r="35" spans="3:7" ht="15" x14ac:dyDescent="0.3">
      <c r="C35" s="191"/>
      <c r="D35" s="199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419" t="s">
        <v>518</v>
      </c>
      <c r="I2" s="420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9" t="str">
        <f>'ფორმა N1'!D4</f>
        <v>მპგ „ევროპული საქართველო“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27"/>
      <c r="G27" s="227"/>
      <c r="H27" s="227"/>
      <c r="I27" s="26"/>
    </row>
    <row r="28" spans="1:9" x14ac:dyDescent="0.2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 x14ac:dyDescent="0.2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 x14ac:dyDescent="0.2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 x14ac:dyDescent="0.3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 x14ac:dyDescent="0.3">
      <c r="A32" s="191"/>
      <c r="B32" s="191"/>
      <c r="C32" s="195"/>
      <c r="D32" s="191"/>
      <c r="F32" s="195"/>
      <c r="G32" s="237"/>
    </row>
    <row r="33" spans="2:6" ht="15" x14ac:dyDescent="0.3">
      <c r="B33" s="191"/>
      <c r="C33" s="197" t="s">
        <v>268</v>
      </c>
      <c r="D33" s="191"/>
      <c r="F33" s="198" t="s">
        <v>273</v>
      </c>
    </row>
    <row r="34" spans="2:6" ht="15" x14ac:dyDescent="0.3">
      <c r="B34" s="191"/>
      <c r="C34" s="199" t="s">
        <v>139</v>
      </c>
      <c r="D34" s="191"/>
      <c r="F34" s="191" t="s">
        <v>269</v>
      </c>
    </row>
    <row r="35" spans="2:6" ht="15" x14ac:dyDescent="0.3">
      <c r="B35" s="191"/>
      <c r="C35" s="199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19" t="s">
        <v>519</v>
      </c>
      <c r="J2" s="42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415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9" t="str">
        <f>'ფორმა N1'!D4</f>
        <v>მპგ „ევროპული საქართველო“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3" t="s">
        <v>64</v>
      </c>
      <c r="B8" s="403" t="s">
        <v>377</v>
      </c>
      <c r="C8" s="404" t="s">
        <v>439</v>
      </c>
      <c r="D8" s="404" t="s">
        <v>440</v>
      </c>
      <c r="E8" s="404" t="s">
        <v>378</v>
      </c>
      <c r="F8" s="404" t="s">
        <v>397</v>
      </c>
      <c r="G8" s="404" t="s">
        <v>398</v>
      </c>
      <c r="H8" s="404" t="s">
        <v>444</v>
      </c>
      <c r="I8" s="174" t="s">
        <v>399</v>
      </c>
      <c r="J8" s="108"/>
    </row>
    <row r="9" spans="1:10" x14ac:dyDescent="0.3">
      <c r="A9" s="176">
        <v>1</v>
      </c>
      <c r="B9" s="213"/>
      <c r="C9" s="181"/>
      <c r="D9" s="181"/>
      <c r="E9" s="180"/>
      <c r="F9" s="180"/>
      <c r="G9" s="180"/>
      <c r="H9" s="180"/>
      <c r="I9" s="180"/>
      <c r="J9" s="108"/>
    </row>
    <row r="10" spans="1:10" x14ac:dyDescent="0.3">
      <c r="A10" s="176">
        <v>2</v>
      </c>
      <c r="B10" s="213"/>
      <c r="C10" s="181"/>
      <c r="D10" s="181"/>
      <c r="E10" s="180"/>
      <c r="F10" s="180"/>
      <c r="G10" s="180"/>
      <c r="H10" s="180"/>
      <c r="I10" s="180"/>
      <c r="J10" s="108"/>
    </row>
    <row r="11" spans="1:10" x14ac:dyDescent="0.3">
      <c r="A11" s="176">
        <v>3</v>
      </c>
      <c r="B11" s="213"/>
      <c r="C11" s="181"/>
      <c r="D11" s="181"/>
      <c r="E11" s="180"/>
      <c r="F11" s="180"/>
      <c r="G11" s="180"/>
      <c r="H11" s="180"/>
      <c r="I11" s="180"/>
      <c r="J11" s="108"/>
    </row>
    <row r="12" spans="1:10" x14ac:dyDescent="0.3">
      <c r="A12" s="176">
        <v>4</v>
      </c>
      <c r="B12" s="213"/>
      <c r="C12" s="181"/>
      <c r="D12" s="181"/>
      <c r="E12" s="180"/>
      <c r="F12" s="180"/>
      <c r="G12" s="180"/>
      <c r="H12" s="180"/>
      <c r="I12" s="180"/>
      <c r="J12" s="108"/>
    </row>
    <row r="13" spans="1:10" x14ac:dyDescent="0.3">
      <c r="A13" s="176">
        <v>5</v>
      </c>
      <c r="B13" s="213"/>
      <c r="C13" s="181"/>
      <c r="D13" s="181"/>
      <c r="E13" s="180"/>
      <c r="F13" s="180"/>
      <c r="G13" s="180"/>
      <c r="H13" s="180"/>
      <c r="I13" s="180"/>
      <c r="J13" s="108"/>
    </row>
    <row r="14" spans="1:10" x14ac:dyDescent="0.3">
      <c r="A14" s="176">
        <v>6</v>
      </c>
      <c r="B14" s="213"/>
      <c r="C14" s="181"/>
      <c r="D14" s="181"/>
      <c r="E14" s="180"/>
      <c r="F14" s="180"/>
      <c r="G14" s="180"/>
      <c r="H14" s="180"/>
      <c r="I14" s="180"/>
      <c r="J14" s="108"/>
    </row>
    <row r="15" spans="1:10" x14ac:dyDescent="0.3">
      <c r="A15" s="176">
        <v>7</v>
      </c>
      <c r="B15" s="213"/>
      <c r="C15" s="181"/>
      <c r="D15" s="181"/>
      <c r="E15" s="180"/>
      <c r="F15" s="180"/>
      <c r="G15" s="180"/>
      <c r="H15" s="180"/>
      <c r="I15" s="180"/>
      <c r="J15" s="108"/>
    </row>
    <row r="16" spans="1:10" x14ac:dyDescent="0.3">
      <c r="A16" s="176">
        <v>8</v>
      </c>
      <c r="B16" s="213"/>
      <c r="C16" s="181"/>
      <c r="D16" s="181"/>
      <c r="E16" s="180"/>
      <c r="F16" s="180"/>
      <c r="G16" s="180"/>
      <c r="H16" s="180"/>
      <c r="I16" s="180"/>
      <c r="J16" s="108"/>
    </row>
    <row r="17" spans="1:10" x14ac:dyDescent="0.3">
      <c r="A17" s="176">
        <v>9</v>
      </c>
      <c r="B17" s="213"/>
      <c r="C17" s="181"/>
      <c r="D17" s="181"/>
      <c r="E17" s="180"/>
      <c r="F17" s="180"/>
      <c r="G17" s="180"/>
      <c r="H17" s="180"/>
      <c r="I17" s="180"/>
      <c r="J17" s="108"/>
    </row>
    <row r="18" spans="1:10" x14ac:dyDescent="0.3">
      <c r="A18" s="176">
        <v>10</v>
      </c>
      <c r="B18" s="213"/>
      <c r="C18" s="181"/>
      <c r="D18" s="181"/>
      <c r="E18" s="180"/>
      <c r="F18" s="180"/>
      <c r="G18" s="180"/>
      <c r="H18" s="180"/>
      <c r="I18" s="180"/>
      <c r="J18" s="108"/>
    </row>
    <row r="19" spans="1:10" x14ac:dyDescent="0.3">
      <c r="A19" s="176">
        <v>11</v>
      </c>
      <c r="B19" s="213"/>
      <c r="C19" s="181"/>
      <c r="D19" s="181"/>
      <c r="E19" s="180"/>
      <c r="F19" s="180"/>
      <c r="G19" s="180"/>
      <c r="H19" s="180"/>
      <c r="I19" s="180"/>
      <c r="J19" s="108"/>
    </row>
    <row r="20" spans="1:10" x14ac:dyDescent="0.3">
      <c r="A20" s="176">
        <v>12</v>
      </c>
      <c r="B20" s="213"/>
      <c r="C20" s="181"/>
      <c r="D20" s="181"/>
      <c r="E20" s="180"/>
      <c r="F20" s="180"/>
      <c r="G20" s="180"/>
      <c r="H20" s="180"/>
      <c r="I20" s="180"/>
      <c r="J20" s="108"/>
    </row>
    <row r="21" spans="1:10" x14ac:dyDescent="0.3">
      <c r="A21" s="176">
        <v>13</v>
      </c>
      <c r="B21" s="213"/>
      <c r="C21" s="181"/>
      <c r="D21" s="181"/>
      <c r="E21" s="180"/>
      <c r="F21" s="180"/>
      <c r="G21" s="180"/>
      <c r="H21" s="180"/>
      <c r="I21" s="180"/>
      <c r="J21" s="108"/>
    </row>
    <row r="22" spans="1:10" x14ac:dyDescent="0.3">
      <c r="A22" s="176">
        <v>14</v>
      </c>
      <c r="B22" s="213"/>
      <c r="C22" s="181"/>
      <c r="D22" s="181"/>
      <c r="E22" s="180"/>
      <c r="F22" s="180"/>
      <c r="G22" s="180"/>
      <c r="H22" s="180"/>
      <c r="I22" s="180"/>
      <c r="J22" s="108"/>
    </row>
    <row r="23" spans="1:10" x14ac:dyDescent="0.3">
      <c r="A23" s="176">
        <v>15</v>
      </c>
      <c r="B23" s="213"/>
      <c r="C23" s="181"/>
      <c r="D23" s="181"/>
      <c r="E23" s="180"/>
      <c r="F23" s="180"/>
      <c r="G23" s="180"/>
      <c r="H23" s="180"/>
      <c r="I23" s="180"/>
      <c r="J23" s="108"/>
    </row>
    <row r="24" spans="1:10" x14ac:dyDescent="0.3">
      <c r="A24" s="176">
        <v>16</v>
      </c>
      <c r="B24" s="213"/>
      <c r="C24" s="181"/>
      <c r="D24" s="181"/>
      <c r="E24" s="180"/>
      <c r="F24" s="180"/>
      <c r="G24" s="180"/>
      <c r="H24" s="180"/>
      <c r="I24" s="180"/>
      <c r="J24" s="108"/>
    </row>
    <row r="25" spans="1:10" x14ac:dyDescent="0.3">
      <c r="A25" s="176">
        <v>17</v>
      </c>
      <c r="B25" s="213"/>
      <c r="C25" s="181"/>
      <c r="D25" s="181"/>
      <c r="E25" s="180"/>
      <c r="F25" s="180"/>
      <c r="G25" s="180"/>
      <c r="H25" s="180"/>
      <c r="I25" s="180"/>
      <c r="J25" s="108"/>
    </row>
    <row r="26" spans="1:10" x14ac:dyDescent="0.3">
      <c r="A26" s="176">
        <v>18</v>
      </c>
      <c r="B26" s="213"/>
      <c r="C26" s="181"/>
      <c r="D26" s="181"/>
      <c r="E26" s="180"/>
      <c r="F26" s="180"/>
      <c r="G26" s="180"/>
      <c r="H26" s="180"/>
      <c r="I26" s="180"/>
      <c r="J26" s="108"/>
    </row>
    <row r="27" spans="1:10" x14ac:dyDescent="0.3">
      <c r="A27" s="176">
        <v>19</v>
      </c>
      <c r="B27" s="213"/>
      <c r="C27" s="181"/>
      <c r="D27" s="181"/>
      <c r="E27" s="180"/>
      <c r="F27" s="180"/>
      <c r="G27" s="180"/>
      <c r="H27" s="180"/>
      <c r="I27" s="180"/>
      <c r="J27" s="108"/>
    </row>
    <row r="28" spans="1:10" x14ac:dyDescent="0.3">
      <c r="A28" s="176">
        <v>20</v>
      </c>
      <c r="B28" s="213"/>
      <c r="C28" s="181"/>
      <c r="D28" s="181"/>
      <c r="E28" s="180"/>
      <c r="F28" s="180"/>
      <c r="G28" s="180"/>
      <c r="H28" s="180"/>
      <c r="I28" s="180"/>
      <c r="J28" s="108"/>
    </row>
    <row r="29" spans="1:10" x14ac:dyDescent="0.3">
      <c r="A29" s="176">
        <v>21</v>
      </c>
      <c r="B29" s="213"/>
      <c r="C29" s="184"/>
      <c r="D29" s="184"/>
      <c r="E29" s="183"/>
      <c r="F29" s="183"/>
      <c r="G29" s="183"/>
      <c r="H29" s="281"/>
      <c r="I29" s="180"/>
      <c r="J29" s="108"/>
    </row>
    <row r="30" spans="1:10" x14ac:dyDescent="0.3">
      <c r="A30" s="176">
        <v>22</v>
      </c>
      <c r="B30" s="213"/>
      <c r="C30" s="184"/>
      <c r="D30" s="184"/>
      <c r="E30" s="183"/>
      <c r="F30" s="183"/>
      <c r="G30" s="183"/>
      <c r="H30" s="281"/>
      <c r="I30" s="180"/>
      <c r="J30" s="108"/>
    </row>
    <row r="31" spans="1:10" x14ac:dyDescent="0.3">
      <c r="A31" s="176">
        <v>23</v>
      </c>
      <c r="B31" s="213"/>
      <c r="C31" s="184"/>
      <c r="D31" s="184"/>
      <c r="E31" s="183"/>
      <c r="F31" s="183"/>
      <c r="G31" s="183"/>
      <c r="H31" s="281"/>
      <c r="I31" s="180"/>
      <c r="J31" s="108"/>
    </row>
    <row r="32" spans="1:10" x14ac:dyDescent="0.3">
      <c r="A32" s="176">
        <v>24</v>
      </c>
      <c r="B32" s="213"/>
      <c r="C32" s="184"/>
      <c r="D32" s="184"/>
      <c r="E32" s="183"/>
      <c r="F32" s="183"/>
      <c r="G32" s="183"/>
      <c r="H32" s="281"/>
      <c r="I32" s="180"/>
      <c r="J32" s="108"/>
    </row>
    <row r="33" spans="1:12" x14ac:dyDescent="0.3">
      <c r="A33" s="176">
        <v>25</v>
      </c>
      <c r="B33" s="213"/>
      <c r="C33" s="184"/>
      <c r="D33" s="184"/>
      <c r="E33" s="183"/>
      <c r="F33" s="183"/>
      <c r="G33" s="183"/>
      <c r="H33" s="281"/>
      <c r="I33" s="180"/>
      <c r="J33" s="108"/>
    </row>
    <row r="34" spans="1:12" x14ac:dyDescent="0.3">
      <c r="A34" s="176">
        <v>26</v>
      </c>
      <c r="B34" s="213"/>
      <c r="C34" s="184"/>
      <c r="D34" s="184"/>
      <c r="E34" s="183"/>
      <c r="F34" s="183"/>
      <c r="G34" s="183"/>
      <c r="H34" s="281"/>
      <c r="I34" s="180"/>
      <c r="J34" s="108"/>
    </row>
    <row r="35" spans="1:12" x14ac:dyDescent="0.3">
      <c r="A35" s="176">
        <v>27</v>
      </c>
      <c r="B35" s="213"/>
      <c r="C35" s="184"/>
      <c r="D35" s="184"/>
      <c r="E35" s="183"/>
      <c r="F35" s="183"/>
      <c r="G35" s="183"/>
      <c r="H35" s="281"/>
      <c r="I35" s="180"/>
      <c r="J35" s="108"/>
    </row>
    <row r="36" spans="1:12" x14ac:dyDescent="0.3">
      <c r="A36" s="176">
        <v>28</v>
      </c>
      <c r="B36" s="213"/>
      <c r="C36" s="184"/>
      <c r="D36" s="184"/>
      <c r="E36" s="183"/>
      <c r="F36" s="183"/>
      <c r="G36" s="183"/>
      <c r="H36" s="281"/>
      <c r="I36" s="180"/>
      <c r="J36" s="108"/>
    </row>
    <row r="37" spans="1:12" x14ac:dyDescent="0.3">
      <c r="A37" s="176">
        <v>29</v>
      </c>
      <c r="B37" s="213"/>
      <c r="C37" s="184"/>
      <c r="D37" s="184"/>
      <c r="E37" s="183"/>
      <c r="F37" s="183"/>
      <c r="G37" s="183"/>
      <c r="H37" s="281"/>
      <c r="I37" s="180"/>
      <c r="J37" s="108"/>
    </row>
    <row r="38" spans="1:12" x14ac:dyDescent="0.3">
      <c r="A38" s="176" t="s">
        <v>278</v>
      </c>
      <c r="B38" s="213"/>
      <c r="C38" s="184"/>
      <c r="D38" s="184"/>
      <c r="E38" s="183"/>
      <c r="F38" s="183"/>
      <c r="G38" s="282"/>
      <c r="H38" s="291" t="s">
        <v>432</v>
      </c>
      <c r="I38" s="410">
        <f>SUM(I9:I37)</f>
        <v>0</v>
      </c>
      <c r="J38" s="108"/>
    </row>
    <row r="40" spans="1:12" x14ac:dyDescent="0.3">
      <c r="A40" s="191" t="s">
        <v>464</v>
      </c>
    </row>
    <row r="42" spans="1:12" x14ac:dyDescent="0.3">
      <c r="B42" s="193" t="s">
        <v>107</v>
      </c>
      <c r="F42" s="194"/>
    </row>
    <row r="43" spans="1:12" x14ac:dyDescent="0.3">
      <c r="F43" s="192"/>
      <c r="I43" s="192"/>
      <c r="J43" s="192"/>
      <c r="K43" s="192"/>
      <c r="L43" s="192"/>
    </row>
    <row r="44" spans="1:12" x14ac:dyDescent="0.3">
      <c r="C44" s="195"/>
      <c r="F44" s="195"/>
      <c r="G44" s="195"/>
      <c r="H44" s="198"/>
      <c r="I44" s="196"/>
      <c r="J44" s="192"/>
      <c r="K44" s="192"/>
      <c r="L44" s="192"/>
    </row>
    <row r="45" spans="1:12" x14ac:dyDescent="0.3">
      <c r="A45" s="192"/>
      <c r="C45" s="197" t="s">
        <v>268</v>
      </c>
      <c r="F45" s="198" t="s">
        <v>273</v>
      </c>
      <c r="G45" s="197"/>
      <c r="H45" s="197"/>
      <c r="I45" s="196"/>
      <c r="J45" s="192"/>
      <c r="K45" s="192"/>
      <c r="L45" s="192"/>
    </row>
    <row r="46" spans="1:12" x14ac:dyDescent="0.3">
      <c r="A46" s="192"/>
      <c r="C46" s="199" t="s">
        <v>139</v>
      </c>
      <c r="F46" s="191" t="s">
        <v>269</v>
      </c>
      <c r="I46" s="192"/>
      <c r="J46" s="192"/>
      <c r="K46" s="192"/>
      <c r="L46" s="192"/>
    </row>
    <row r="47" spans="1:12" s="192" customFormat="1" x14ac:dyDescent="0.3">
      <c r="B47" s="191"/>
      <c r="C47" s="199"/>
      <c r="G47" s="199"/>
      <c r="H47" s="199"/>
    </row>
    <row r="48" spans="1:12" s="192" customFormat="1" ht="12.75" x14ac:dyDescent="0.2"/>
    <row r="49" s="192" customFormat="1" ht="12.75" x14ac:dyDescent="0.2"/>
    <row r="50" s="192" customFormat="1" ht="12.75" x14ac:dyDescent="0.2"/>
    <row r="51" s="192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 J2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 x14ac:dyDescent="0.2">
      <c r="A1" s="200" t="s">
        <v>466</v>
      </c>
      <c r="B1" s="201"/>
      <c r="C1" s="201"/>
      <c r="D1" s="201"/>
      <c r="E1" s="201"/>
      <c r="F1" s="201"/>
      <c r="G1" s="201"/>
      <c r="H1" s="201"/>
      <c r="I1" s="204"/>
      <c r="J1" s="269"/>
      <c r="K1" s="269"/>
      <c r="L1" s="269"/>
      <c r="M1" s="269" t="s">
        <v>421</v>
      </c>
      <c r="N1" s="204"/>
    </row>
    <row r="2" spans="1:14" ht="15" x14ac:dyDescent="0.2">
      <c r="A2" s="204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419" t="s">
        <v>519</v>
      </c>
      <c r="M2" s="420"/>
      <c r="N2" s="204"/>
    </row>
    <row r="3" spans="1:14" x14ac:dyDescent="0.2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 ht="15" x14ac:dyDescent="0.3">
      <c r="A4" s="416" t="s">
        <v>274</v>
      </c>
      <c r="B4" s="201"/>
      <c r="C4" s="201"/>
      <c r="D4" s="205"/>
      <c r="E4" s="270"/>
      <c r="F4" s="205"/>
      <c r="G4" s="202"/>
      <c r="H4" s="202"/>
      <c r="I4" s="202"/>
      <c r="J4" s="202"/>
      <c r="K4" s="202"/>
      <c r="L4" s="201"/>
      <c r="M4" s="202"/>
      <c r="N4" s="204"/>
    </row>
    <row r="5" spans="1:14" x14ac:dyDescent="0.2">
      <c r="A5" s="417" t="str">
        <f>'ფორმა N1'!D4</f>
        <v>მპგ „ევროპული საქართველო“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4"/>
    </row>
    <row r="7" spans="1:14" ht="51" x14ac:dyDescent="0.2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4"/>
    </row>
    <row r="8" spans="1:14" x14ac:dyDescent="0.2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 x14ac:dyDescent="0.25">
      <c r="A9" s="212">
        <v>1</v>
      </c>
      <c r="B9" s="213"/>
      <c r="C9" s="277"/>
      <c r="D9" s="212"/>
      <c r="E9" s="212"/>
      <c r="F9" s="212"/>
      <c r="G9" s="212"/>
      <c r="H9" s="212"/>
      <c r="I9" s="212"/>
      <c r="J9" s="212"/>
      <c r="K9" s="212"/>
      <c r="L9" s="212"/>
      <c r="M9" s="278" t="str">
        <f t="shared" ref="M9:M33" si="0">IF(ISBLANK(B9),"",$M$2)</f>
        <v/>
      </c>
      <c r="N9" s="204"/>
    </row>
    <row r="10" spans="1:14" ht="15" x14ac:dyDescent="0.25">
      <c r="A10" s="212">
        <v>2</v>
      </c>
      <c r="B10" s="213"/>
      <c r="C10" s="277"/>
      <c r="D10" s="212"/>
      <c r="E10" s="212"/>
      <c r="F10" s="212"/>
      <c r="G10" s="212"/>
      <c r="H10" s="212"/>
      <c r="I10" s="212"/>
      <c r="J10" s="212"/>
      <c r="K10" s="212"/>
      <c r="L10" s="212"/>
      <c r="M10" s="278" t="str">
        <f t="shared" si="0"/>
        <v/>
      </c>
      <c r="N10" s="204"/>
    </row>
    <row r="11" spans="1:14" ht="15" x14ac:dyDescent="0.25">
      <c r="A11" s="212">
        <v>3</v>
      </c>
      <c r="B11" s="213"/>
      <c r="C11" s="277"/>
      <c r="D11" s="212"/>
      <c r="E11" s="212"/>
      <c r="F11" s="212"/>
      <c r="G11" s="212"/>
      <c r="H11" s="212"/>
      <c r="I11" s="212"/>
      <c r="J11" s="212"/>
      <c r="K11" s="212"/>
      <c r="L11" s="212"/>
      <c r="M11" s="278" t="str">
        <f t="shared" si="0"/>
        <v/>
      </c>
      <c r="N11" s="204"/>
    </row>
    <row r="12" spans="1:14" ht="15" x14ac:dyDescent="0.25">
      <c r="A12" s="212">
        <v>4</v>
      </c>
      <c r="B12" s="213"/>
      <c r="C12" s="277"/>
      <c r="D12" s="212"/>
      <c r="E12" s="212"/>
      <c r="F12" s="212"/>
      <c r="G12" s="212"/>
      <c r="H12" s="212"/>
      <c r="I12" s="212"/>
      <c r="J12" s="212"/>
      <c r="K12" s="212"/>
      <c r="L12" s="212"/>
      <c r="M12" s="278" t="str">
        <f t="shared" si="0"/>
        <v/>
      </c>
      <c r="N12" s="204"/>
    </row>
    <row r="13" spans="1:14" ht="15" x14ac:dyDescent="0.25">
      <c r="A13" s="212">
        <v>5</v>
      </c>
      <c r="B13" s="213"/>
      <c r="C13" s="277"/>
      <c r="D13" s="212"/>
      <c r="E13" s="212"/>
      <c r="F13" s="212"/>
      <c r="G13" s="212"/>
      <c r="H13" s="212"/>
      <c r="I13" s="212"/>
      <c r="J13" s="212"/>
      <c r="K13" s="212"/>
      <c r="L13" s="212"/>
      <c r="M13" s="278" t="str">
        <f t="shared" si="0"/>
        <v/>
      </c>
      <c r="N13" s="204"/>
    </row>
    <row r="14" spans="1:14" ht="15" x14ac:dyDescent="0.25">
      <c r="A14" s="212">
        <v>6</v>
      </c>
      <c r="B14" s="213"/>
      <c r="C14" s="277"/>
      <c r="D14" s="212"/>
      <c r="E14" s="212"/>
      <c r="F14" s="212"/>
      <c r="G14" s="212"/>
      <c r="H14" s="212"/>
      <c r="I14" s="212"/>
      <c r="J14" s="212"/>
      <c r="K14" s="212"/>
      <c r="L14" s="212"/>
      <c r="M14" s="278" t="str">
        <f t="shared" si="0"/>
        <v/>
      </c>
      <c r="N14" s="204"/>
    </row>
    <row r="15" spans="1:14" ht="15" x14ac:dyDescent="0.25">
      <c r="A15" s="212">
        <v>7</v>
      </c>
      <c r="B15" s="213"/>
      <c r="C15" s="277"/>
      <c r="D15" s="212"/>
      <c r="E15" s="212"/>
      <c r="F15" s="212"/>
      <c r="G15" s="212"/>
      <c r="H15" s="212"/>
      <c r="I15" s="212"/>
      <c r="J15" s="212"/>
      <c r="K15" s="212"/>
      <c r="L15" s="212"/>
      <c r="M15" s="278" t="str">
        <f t="shared" si="0"/>
        <v/>
      </c>
      <c r="N15" s="204"/>
    </row>
    <row r="16" spans="1:14" ht="15" x14ac:dyDescent="0.25">
      <c r="A16" s="212">
        <v>8</v>
      </c>
      <c r="B16" s="213"/>
      <c r="C16" s="277"/>
      <c r="D16" s="212"/>
      <c r="E16" s="212"/>
      <c r="F16" s="212"/>
      <c r="G16" s="212"/>
      <c r="H16" s="212"/>
      <c r="I16" s="212"/>
      <c r="J16" s="212"/>
      <c r="K16" s="212"/>
      <c r="L16" s="212"/>
      <c r="M16" s="278" t="str">
        <f t="shared" si="0"/>
        <v/>
      </c>
      <c r="N16" s="204"/>
    </row>
    <row r="17" spans="1:14" ht="15" x14ac:dyDescent="0.25">
      <c r="A17" s="212">
        <v>9</v>
      </c>
      <c r="B17" s="213"/>
      <c r="C17" s="277"/>
      <c r="D17" s="212"/>
      <c r="E17" s="212"/>
      <c r="F17" s="212"/>
      <c r="G17" s="212"/>
      <c r="H17" s="212"/>
      <c r="I17" s="212"/>
      <c r="J17" s="212"/>
      <c r="K17" s="212"/>
      <c r="L17" s="212"/>
      <c r="M17" s="278" t="str">
        <f t="shared" si="0"/>
        <v/>
      </c>
      <c r="N17" s="204"/>
    </row>
    <row r="18" spans="1:14" ht="15" x14ac:dyDescent="0.25">
      <c r="A18" s="212">
        <v>10</v>
      </c>
      <c r="B18" s="213"/>
      <c r="C18" s="277"/>
      <c r="D18" s="212"/>
      <c r="E18" s="212"/>
      <c r="F18" s="212"/>
      <c r="G18" s="212"/>
      <c r="H18" s="212"/>
      <c r="I18" s="212"/>
      <c r="J18" s="212"/>
      <c r="K18" s="212"/>
      <c r="L18" s="212"/>
      <c r="M18" s="278" t="str">
        <f t="shared" si="0"/>
        <v/>
      </c>
      <c r="N18" s="204"/>
    </row>
    <row r="19" spans="1:14" ht="15" x14ac:dyDescent="0.25">
      <c r="A19" s="212">
        <v>11</v>
      </c>
      <c r="B19" s="213"/>
      <c r="C19" s="277"/>
      <c r="D19" s="212"/>
      <c r="E19" s="212"/>
      <c r="F19" s="212"/>
      <c r="G19" s="212"/>
      <c r="H19" s="212"/>
      <c r="I19" s="212"/>
      <c r="J19" s="212"/>
      <c r="K19" s="212"/>
      <c r="L19" s="212"/>
      <c r="M19" s="278" t="str">
        <f t="shared" si="0"/>
        <v/>
      </c>
      <c r="N19" s="204"/>
    </row>
    <row r="20" spans="1:14" ht="15" x14ac:dyDescent="0.25">
      <c r="A20" s="212">
        <v>12</v>
      </c>
      <c r="B20" s="213"/>
      <c r="C20" s="277"/>
      <c r="D20" s="212"/>
      <c r="E20" s="212"/>
      <c r="F20" s="212"/>
      <c r="G20" s="212"/>
      <c r="H20" s="212"/>
      <c r="I20" s="212"/>
      <c r="J20" s="212"/>
      <c r="K20" s="212"/>
      <c r="L20" s="212"/>
      <c r="M20" s="278" t="str">
        <f t="shared" si="0"/>
        <v/>
      </c>
      <c r="N20" s="204"/>
    </row>
    <row r="21" spans="1:14" ht="15" x14ac:dyDescent="0.25">
      <c r="A21" s="212">
        <v>13</v>
      </c>
      <c r="B21" s="213"/>
      <c r="C21" s="277"/>
      <c r="D21" s="212"/>
      <c r="E21" s="212"/>
      <c r="F21" s="212"/>
      <c r="G21" s="212"/>
      <c r="H21" s="212"/>
      <c r="I21" s="212"/>
      <c r="J21" s="212"/>
      <c r="K21" s="212"/>
      <c r="L21" s="212"/>
      <c r="M21" s="278" t="str">
        <f t="shared" si="0"/>
        <v/>
      </c>
      <c r="N21" s="204"/>
    </row>
    <row r="22" spans="1:14" ht="15" x14ac:dyDescent="0.25">
      <c r="A22" s="212">
        <v>14</v>
      </c>
      <c r="B22" s="213"/>
      <c r="C22" s="277"/>
      <c r="D22" s="212"/>
      <c r="E22" s="212"/>
      <c r="F22" s="212"/>
      <c r="G22" s="212"/>
      <c r="H22" s="212"/>
      <c r="I22" s="212"/>
      <c r="J22" s="212"/>
      <c r="K22" s="212"/>
      <c r="L22" s="212"/>
      <c r="M22" s="278" t="str">
        <f t="shared" si="0"/>
        <v/>
      </c>
      <c r="N22" s="204"/>
    </row>
    <row r="23" spans="1:14" ht="15" x14ac:dyDescent="0.25">
      <c r="A23" s="212">
        <v>15</v>
      </c>
      <c r="B23" s="213"/>
      <c r="C23" s="277"/>
      <c r="D23" s="212"/>
      <c r="E23" s="212"/>
      <c r="F23" s="212"/>
      <c r="G23" s="212"/>
      <c r="H23" s="212"/>
      <c r="I23" s="212"/>
      <c r="J23" s="212"/>
      <c r="K23" s="212"/>
      <c r="L23" s="212"/>
      <c r="M23" s="278" t="str">
        <f t="shared" si="0"/>
        <v/>
      </c>
      <c r="N23" s="204"/>
    </row>
    <row r="24" spans="1:14" ht="15" x14ac:dyDescent="0.25">
      <c r="A24" s="212">
        <v>16</v>
      </c>
      <c r="B24" s="213"/>
      <c r="C24" s="277"/>
      <c r="D24" s="212"/>
      <c r="E24" s="212"/>
      <c r="F24" s="212"/>
      <c r="G24" s="212"/>
      <c r="H24" s="212"/>
      <c r="I24" s="212"/>
      <c r="J24" s="212"/>
      <c r="K24" s="212"/>
      <c r="L24" s="212"/>
      <c r="M24" s="278" t="str">
        <f t="shared" si="0"/>
        <v/>
      </c>
      <c r="N24" s="204"/>
    </row>
    <row r="25" spans="1:14" ht="15" x14ac:dyDescent="0.25">
      <c r="A25" s="212">
        <v>17</v>
      </c>
      <c r="B25" s="213"/>
      <c r="C25" s="277"/>
      <c r="D25" s="212"/>
      <c r="E25" s="212"/>
      <c r="F25" s="212"/>
      <c r="G25" s="212"/>
      <c r="H25" s="212"/>
      <c r="I25" s="212"/>
      <c r="J25" s="212"/>
      <c r="K25" s="212"/>
      <c r="L25" s="212"/>
      <c r="M25" s="278" t="str">
        <f t="shared" si="0"/>
        <v/>
      </c>
      <c r="N25" s="204"/>
    </row>
    <row r="26" spans="1:14" ht="15" x14ac:dyDescent="0.25">
      <c r="A26" s="212">
        <v>18</v>
      </c>
      <c r="B26" s="213"/>
      <c r="C26" s="277"/>
      <c r="D26" s="212"/>
      <c r="E26" s="212"/>
      <c r="F26" s="212"/>
      <c r="G26" s="212"/>
      <c r="H26" s="212"/>
      <c r="I26" s="212"/>
      <c r="J26" s="212"/>
      <c r="K26" s="212"/>
      <c r="L26" s="212"/>
      <c r="M26" s="278" t="str">
        <f t="shared" si="0"/>
        <v/>
      </c>
      <c r="N26" s="204"/>
    </row>
    <row r="27" spans="1:14" ht="15" x14ac:dyDescent="0.25">
      <c r="A27" s="212">
        <v>19</v>
      </c>
      <c r="B27" s="213"/>
      <c r="C27" s="277"/>
      <c r="D27" s="212"/>
      <c r="E27" s="212"/>
      <c r="F27" s="212"/>
      <c r="G27" s="212"/>
      <c r="H27" s="212"/>
      <c r="I27" s="212"/>
      <c r="J27" s="212"/>
      <c r="K27" s="212"/>
      <c r="L27" s="212"/>
      <c r="M27" s="278" t="str">
        <f t="shared" si="0"/>
        <v/>
      </c>
      <c r="N27" s="204"/>
    </row>
    <row r="28" spans="1:14" ht="15" x14ac:dyDescent="0.25">
      <c r="A28" s="212">
        <v>20</v>
      </c>
      <c r="B28" s="213"/>
      <c r="C28" s="277"/>
      <c r="D28" s="212"/>
      <c r="E28" s="212"/>
      <c r="F28" s="212"/>
      <c r="G28" s="212"/>
      <c r="H28" s="212"/>
      <c r="I28" s="212"/>
      <c r="J28" s="212"/>
      <c r="K28" s="212"/>
      <c r="L28" s="212"/>
      <c r="M28" s="278" t="str">
        <f t="shared" si="0"/>
        <v/>
      </c>
      <c r="N28" s="204"/>
    </row>
    <row r="29" spans="1:14" ht="15" x14ac:dyDescent="0.25">
      <c r="A29" s="212">
        <v>21</v>
      </c>
      <c r="B29" s="213"/>
      <c r="C29" s="277"/>
      <c r="D29" s="212"/>
      <c r="E29" s="212"/>
      <c r="F29" s="212"/>
      <c r="G29" s="212"/>
      <c r="H29" s="212"/>
      <c r="I29" s="212"/>
      <c r="J29" s="212"/>
      <c r="K29" s="212"/>
      <c r="L29" s="212"/>
      <c r="M29" s="278" t="str">
        <f t="shared" si="0"/>
        <v/>
      </c>
      <c r="N29" s="204"/>
    </row>
    <row r="30" spans="1:14" ht="15" x14ac:dyDescent="0.25">
      <c r="A30" s="212">
        <v>22</v>
      </c>
      <c r="B30" s="213"/>
      <c r="C30" s="277"/>
      <c r="D30" s="212"/>
      <c r="E30" s="212"/>
      <c r="F30" s="212"/>
      <c r="G30" s="212"/>
      <c r="H30" s="212"/>
      <c r="I30" s="212"/>
      <c r="J30" s="212"/>
      <c r="K30" s="212"/>
      <c r="L30" s="212"/>
      <c r="M30" s="278" t="str">
        <f t="shared" si="0"/>
        <v/>
      </c>
      <c r="N30" s="204"/>
    </row>
    <row r="31" spans="1:14" ht="15" x14ac:dyDescent="0.25">
      <c r="A31" s="212">
        <v>23</v>
      </c>
      <c r="B31" s="213"/>
      <c r="C31" s="277"/>
      <c r="D31" s="212"/>
      <c r="E31" s="212"/>
      <c r="F31" s="212"/>
      <c r="G31" s="212"/>
      <c r="H31" s="212"/>
      <c r="I31" s="212"/>
      <c r="J31" s="212"/>
      <c r="K31" s="212"/>
      <c r="L31" s="212"/>
      <c r="M31" s="278" t="str">
        <f t="shared" si="0"/>
        <v/>
      </c>
      <c r="N31" s="204"/>
    </row>
    <row r="32" spans="1:14" ht="15" x14ac:dyDescent="0.25">
      <c r="A32" s="212">
        <v>24</v>
      </c>
      <c r="B32" s="213"/>
      <c r="C32" s="277"/>
      <c r="D32" s="212"/>
      <c r="E32" s="212"/>
      <c r="F32" s="212"/>
      <c r="G32" s="212"/>
      <c r="H32" s="212"/>
      <c r="I32" s="212"/>
      <c r="J32" s="212"/>
      <c r="K32" s="212"/>
      <c r="L32" s="212"/>
      <c r="M32" s="278" t="str">
        <f t="shared" si="0"/>
        <v/>
      </c>
      <c r="N32" s="204"/>
    </row>
    <row r="33" spans="1:14" ht="15" x14ac:dyDescent="0.25">
      <c r="A33" s="279" t="s">
        <v>278</v>
      </c>
      <c r="B33" s="213"/>
      <c r="C33" s="277"/>
      <c r="D33" s="212"/>
      <c r="E33" s="212"/>
      <c r="F33" s="212"/>
      <c r="G33" s="212"/>
      <c r="H33" s="212"/>
      <c r="I33" s="212"/>
      <c r="J33" s="212"/>
      <c r="K33" s="212"/>
      <c r="L33" s="212"/>
      <c r="M33" s="278" t="str">
        <f t="shared" si="0"/>
        <v/>
      </c>
      <c r="N33" s="204"/>
    </row>
    <row r="34" spans="1:14" s="219" customFormat="1" x14ac:dyDescent="0.2"/>
    <row r="37" spans="1:14" s="21" customFormat="1" ht="15" x14ac:dyDescent="0.3">
      <c r="B37" s="214" t="s">
        <v>107</v>
      </c>
    </row>
    <row r="38" spans="1:14" s="21" customFormat="1" ht="15" x14ac:dyDescent="0.3">
      <c r="B38" s="214"/>
    </row>
    <row r="39" spans="1:14" s="21" customFormat="1" ht="15" x14ac:dyDescent="0.3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 x14ac:dyDescent="0.3">
      <c r="C40" s="217" t="s">
        <v>268</v>
      </c>
      <c r="D40" s="215"/>
      <c r="E40" s="215"/>
      <c r="H40" s="214" t="s">
        <v>319</v>
      </c>
      <c r="M40" s="215"/>
    </row>
    <row r="41" spans="1:14" s="21" customFormat="1" ht="15" x14ac:dyDescent="0.3">
      <c r="C41" s="217" t="s">
        <v>139</v>
      </c>
      <c r="D41" s="215"/>
      <c r="E41" s="215"/>
      <c r="H41" s="218" t="s">
        <v>269</v>
      </c>
      <c r="M41" s="215"/>
    </row>
    <row r="42" spans="1:14" ht="15" x14ac:dyDescent="0.3">
      <c r="C42" s="217"/>
      <c r="F42" s="218"/>
      <c r="J42" s="220"/>
      <c r="K42" s="220"/>
      <c r="L42" s="220"/>
      <c r="M42" s="220"/>
    </row>
    <row r="43" spans="1:14" ht="15" x14ac:dyDescent="0.3">
      <c r="C43" s="217"/>
    </row>
  </sheetData>
  <sheetProtection insertColumns="0" insertRows="0" deleteRows="0"/>
  <mergeCells count="1"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59"/>
      <c r="C1" s="429" t="s">
        <v>109</v>
      </c>
      <c r="D1" s="429"/>
      <c r="E1" s="116"/>
    </row>
    <row r="2" spans="1:12" s="6" customFormat="1" x14ac:dyDescent="0.3">
      <c r="A2" s="79" t="s">
        <v>140</v>
      </c>
      <c r="B2" s="259"/>
      <c r="C2" s="419" t="s">
        <v>518</v>
      </c>
      <c r="D2" s="420"/>
      <c r="E2" s="116"/>
    </row>
    <row r="3" spans="1:12" s="6" customFormat="1" x14ac:dyDescent="0.3">
      <c r="A3" s="79"/>
      <c r="B3" s="259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0"/>
      <c r="C4" s="79"/>
      <c r="D4" s="79"/>
      <c r="E4" s="111"/>
      <c r="L4" s="6"/>
    </row>
    <row r="5" spans="1:12" s="2" customFormat="1" x14ac:dyDescent="0.3">
      <c r="A5" s="122" t="str">
        <f>'ფორმა N1'!D4</f>
        <v>მპგ „ევროპული საქართველო“</v>
      </c>
      <c r="B5" s="261"/>
      <c r="C5" s="60"/>
      <c r="D5" s="60"/>
      <c r="E5" s="111"/>
    </row>
    <row r="6" spans="1:12" s="2" customFormat="1" x14ac:dyDescent="0.3">
      <c r="A6" s="80"/>
      <c r="B6" s="260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6">
        <v>1</v>
      </c>
      <c r="B9" s="246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3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4" t="s">
        <v>98</v>
      </c>
      <c r="B28" s="254" t="s">
        <v>309</v>
      </c>
      <c r="C28" s="8"/>
      <c r="D28" s="8"/>
      <c r="E28" s="116"/>
    </row>
    <row r="29" spans="1:5" x14ac:dyDescent="0.3">
      <c r="A29" s="254" t="s">
        <v>99</v>
      </c>
      <c r="B29" s="254" t="s">
        <v>312</v>
      </c>
      <c r="C29" s="8"/>
      <c r="D29" s="8"/>
      <c r="E29" s="116"/>
    </row>
    <row r="30" spans="1:5" x14ac:dyDescent="0.3">
      <c r="A30" s="254" t="s">
        <v>455</v>
      </c>
      <c r="B30" s="254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4" t="s">
        <v>12</v>
      </c>
      <c r="B32" s="254" t="s">
        <v>509</v>
      </c>
      <c r="C32" s="8"/>
      <c r="D32" s="8"/>
      <c r="E32" s="116"/>
    </row>
    <row r="33" spans="1:9" x14ac:dyDescent="0.3">
      <c r="A33" s="254" t="s">
        <v>13</v>
      </c>
      <c r="B33" s="254" t="s">
        <v>510</v>
      </c>
      <c r="C33" s="8"/>
      <c r="D33" s="8"/>
      <c r="E33" s="116"/>
    </row>
    <row r="34" spans="1:9" x14ac:dyDescent="0.3">
      <c r="A34" s="254" t="s">
        <v>281</v>
      </c>
      <c r="B34" s="254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68" t="s">
        <v>452</v>
      </c>
      <c r="C35" s="8"/>
      <c r="D35" s="8"/>
    </row>
    <row r="36" spans="1:9" s="2" customFormat="1" x14ac:dyDescent="0.3">
      <c r="A36" s="1"/>
      <c r="B36" s="262"/>
      <c r="E36" s="5"/>
    </row>
    <row r="37" spans="1:9" s="2" customFormat="1" x14ac:dyDescent="0.3">
      <c r="B37" s="26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2"/>
      <c r="E40" s="5"/>
    </row>
    <row r="41" spans="1:9" s="2" customFormat="1" x14ac:dyDescent="0.3">
      <c r="B41" s="262"/>
      <c r="E41"/>
      <c r="F41"/>
      <c r="G41"/>
      <c r="H41"/>
      <c r="I41"/>
    </row>
    <row r="42" spans="1:9" s="2" customFormat="1" x14ac:dyDescent="0.3">
      <c r="B42" s="262"/>
      <c r="D42" s="12"/>
      <c r="E42"/>
      <c r="F42"/>
      <c r="G42"/>
      <c r="H42"/>
      <c r="I42"/>
    </row>
    <row r="43" spans="1:9" s="2" customFormat="1" x14ac:dyDescent="0.3">
      <c r="A43"/>
      <c r="B43" s="264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2" t="s">
        <v>270</v>
      </c>
      <c r="D44" s="12"/>
      <c r="E44"/>
      <c r="F44"/>
      <c r="G44"/>
      <c r="H44"/>
      <c r="I44"/>
    </row>
    <row r="45" spans="1:9" customFormat="1" ht="12.75" x14ac:dyDescent="0.2">
      <c r="B45" s="265" t="s">
        <v>139</v>
      </c>
    </row>
    <row r="46" spans="1:9" customFormat="1" ht="12.75" x14ac:dyDescent="0.2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view="pageBreakPreview" topLeftCell="A7" zoomScale="80" zoomScaleNormal="100" zoomScaleSheetLayoutView="8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3"/>
      <c r="C1" s="429" t="s">
        <v>109</v>
      </c>
      <c r="D1" s="429"/>
      <c r="E1" s="94"/>
    </row>
    <row r="2" spans="1:5" s="6" customFormat="1" x14ac:dyDescent="0.3">
      <c r="A2" s="77" t="s">
        <v>407</v>
      </c>
      <c r="B2" s="243"/>
      <c r="C2" s="419" t="s">
        <v>518</v>
      </c>
      <c r="D2" s="420"/>
      <c r="E2" s="94"/>
    </row>
    <row r="3" spans="1:5" s="6" customFormat="1" x14ac:dyDescent="0.3">
      <c r="A3" s="77" t="s">
        <v>408</v>
      </c>
      <c r="B3" s="243"/>
      <c r="C3" s="244"/>
      <c r="D3" s="244"/>
      <c r="E3" s="94"/>
    </row>
    <row r="4" spans="1:5" s="6" customFormat="1" x14ac:dyDescent="0.3">
      <c r="A4" s="79" t="s">
        <v>140</v>
      </c>
      <c r="B4" s="243"/>
      <c r="C4" s="244"/>
      <c r="D4" s="244"/>
      <c r="E4" s="94"/>
    </row>
    <row r="5" spans="1:5" s="6" customFormat="1" x14ac:dyDescent="0.3">
      <c r="A5" s="79"/>
      <c r="B5" s="243"/>
      <c r="C5" s="244"/>
      <c r="D5" s="244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5" t="str">
        <f>'ფორმა N1'!D4</f>
        <v>მპგ „ევროპული საქართველო“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3"/>
      <c r="B9" s="243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6">
        <v>1</v>
      </c>
      <c r="B11" s="246" t="s">
        <v>57</v>
      </c>
      <c r="C11" s="85">
        <f>SUM(C12,C15,C55,C58,C59,C60,C78)</f>
        <v>125225</v>
      </c>
      <c r="D11" s="85">
        <f>SUM(D12,D15,D55,D58,D59,D60,D66,D74,D75)</f>
        <v>125225</v>
      </c>
      <c r="E11" s="247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125225</v>
      </c>
      <c r="D12" s="86">
        <f>SUM(D13:D14)</f>
        <v>125225</v>
      </c>
      <c r="E12" s="96"/>
    </row>
    <row r="13" spans="1:5" s="10" customFormat="1" x14ac:dyDescent="0.2">
      <c r="A13" s="91" t="s">
        <v>30</v>
      </c>
      <c r="B13" s="91" t="s">
        <v>59</v>
      </c>
      <c r="C13" s="34">
        <v>125225</v>
      </c>
      <c r="D13" s="34">
        <v>125225</v>
      </c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7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48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48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9"/>
      <c r="F19" s="250"/>
    </row>
    <row r="20" spans="1:6" s="253" customFormat="1" ht="30" x14ac:dyDescent="0.2">
      <c r="A20" s="100" t="s">
        <v>12</v>
      </c>
      <c r="B20" s="100" t="s">
        <v>250</v>
      </c>
      <c r="C20" s="251"/>
      <c r="D20" s="39"/>
      <c r="E20" s="252"/>
    </row>
    <row r="21" spans="1:6" s="253" customFormat="1" x14ac:dyDescent="0.2">
      <c r="A21" s="100" t="s">
        <v>13</v>
      </c>
      <c r="B21" s="100" t="s">
        <v>14</v>
      </c>
      <c r="C21" s="251"/>
      <c r="D21" s="40"/>
      <c r="E21" s="252"/>
    </row>
    <row r="22" spans="1:6" s="253" customFormat="1" ht="30" x14ac:dyDescent="0.2">
      <c r="A22" s="100" t="s">
        <v>281</v>
      </c>
      <c r="B22" s="100" t="s">
        <v>22</v>
      </c>
      <c r="C22" s="251"/>
      <c r="D22" s="41"/>
      <c r="E22" s="252"/>
    </row>
    <row r="23" spans="1:6" s="253" customFormat="1" ht="16.5" customHeight="1" x14ac:dyDescent="0.2">
      <c r="A23" s="100" t="s">
        <v>282</v>
      </c>
      <c r="B23" s="100" t="s">
        <v>15</v>
      </c>
      <c r="C23" s="251"/>
      <c r="D23" s="41"/>
      <c r="E23" s="252"/>
    </row>
    <row r="24" spans="1:6" s="253" customFormat="1" ht="16.5" customHeight="1" x14ac:dyDescent="0.2">
      <c r="A24" s="100" t="s">
        <v>283</v>
      </c>
      <c r="B24" s="100" t="s">
        <v>16</v>
      </c>
      <c r="C24" s="251"/>
      <c r="D24" s="41"/>
      <c r="E24" s="252"/>
    </row>
    <row r="25" spans="1:6" s="253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2"/>
    </row>
    <row r="26" spans="1:6" s="253" customFormat="1" ht="16.5" customHeight="1" x14ac:dyDescent="0.2">
      <c r="A26" s="254" t="s">
        <v>285</v>
      </c>
      <c r="B26" s="254" t="s">
        <v>18</v>
      </c>
      <c r="C26" s="251"/>
      <c r="D26" s="41"/>
      <c r="E26" s="252"/>
    </row>
    <row r="27" spans="1:6" s="253" customFormat="1" ht="16.5" customHeight="1" x14ac:dyDescent="0.2">
      <c r="A27" s="254" t="s">
        <v>286</v>
      </c>
      <c r="B27" s="254" t="s">
        <v>19</v>
      </c>
      <c r="C27" s="251"/>
      <c r="D27" s="41"/>
      <c r="E27" s="252"/>
    </row>
    <row r="28" spans="1:6" s="253" customFormat="1" ht="16.5" customHeight="1" x14ac:dyDescent="0.2">
      <c r="A28" s="254" t="s">
        <v>287</v>
      </c>
      <c r="B28" s="254" t="s">
        <v>20</v>
      </c>
      <c r="C28" s="251"/>
      <c r="D28" s="41"/>
      <c r="E28" s="252"/>
    </row>
    <row r="29" spans="1:6" s="253" customFormat="1" ht="16.5" customHeight="1" x14ac:dyDescent="0.2">
      <c r="A29" s="254" t="s">
        <v>288</v>
      </c>
      <c r="B29" s="254" t="s">
        <v>23</v>
      </c>
      <c r="C29" s="251"/>
      <c r="D29" s="42"/>
      <c r="E29" s="252"/>
    </row>
    <row r="30" spans="1:6" s="253" customFormat="1" ht="16.5" customHeight="1" x14ac:dyDescent="0.2">
      <c r="A30" s="100" t="s">
        <v>289</v>
      </c>
      <c r="B30" s="100" t="s">
        <v>21</v>
      </c>
      <c r="C30" s="251"/>
      <c r="D30" s="42"/>
      <c r="E30" s="252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8"/>
      <c r="E31" s="249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8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8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48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48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8"/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8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8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8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8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8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8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8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8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8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8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48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48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48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8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8"/>
      <c r="E54" s="249"/>
      <c r="F54" s="250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49"/>
      <c r="F55" s="250"/>
    </row>
    <row r="56" spans="1:6" s="3" customFormat="1" ht="30" x14ac:dyDescent="0.2">
      <c r="A56" s="91" t="s">
        <v>50</v>
      </c>
      <c r="B56" s="91" t="s">
        <v>48</v>
      </c>
      <c r="C56" s="4"/>
      <c r="D56" s="248"/>
      <c r="E56" s="249"/>
      <c r="F56" s="250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8"/>
      <c r="E57" s="249"/>
      <c r="F57" s="250"/>
    </row>
    <row r="58" spans="1:6" s="3" customFormat="1" x14ac:dyDescent="0.2">
      <c r="A58" s="90">
        <v>1.4</v>
      </c>
      <c r="B58" s="90" t="s">
        <v>417</v>
      </c>
      <c r="C58" s="4"/>
      <c r="D58" s="248"/>
      <c r="E58" s="249"/>
      <c r="F58" s="250"/>
    </row>
    <row r="59" spans="1:6" s="253" customFormat="1" x14ac:dyDescent="0.2">
      <c r="A59" s="90">
        <v>1.5</v>
      </c>
      <c r="B59" s="90" t="s">
        <v>7</v>
      </c>
      <c r="C59" s="251"/>
      <c r="D59" s="41"/>
      <c r="E59" s="252"/>
    </row>
    <row r="60" spans="1:6" s="253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2"/>
    </row>
    <row r="61" spans="1:6" s="253" customFormat="1" x14ac:dyDescent="0.2">
      <c r="A61" s="91" t="s">
        <v>297</v>
      </c>
      <c r="B61" s="47" t="s">
        <v>52</v>
      </c>
      <c r="C61" s="251"/>
      <c r="D61" s="41"/>
      <c r="E61" s="252"/>
    </row>
    <row r="62" spans="1:6" s="253" customFormat="1" ht="30" x14ac:dyDescent="0.2">
      <c r="A62" s="91" t="s">
        <v>298</v>
      </c>
      <c r="B62" s="47" t="s">
        <v>54</v>
      </c>
      <c r="C62" s="251"/>
      <c r="D62" s="41"/>
      <c r="E62" s="252"/>
    </row>
    <row r="63" spans="1:6" s="253" customFormat="1" x14ac:dyDescent="0.2">
      <c r="A63" s="91" t="s">
        <v>299</v>
      </c>
      <c r="B63" s="47" t="s">
        <v>53</v>
      </c>
      <c r="C63" s="41"/>
      <c r="D63" s="41"/>
      <c r="E63" s="252"/>
    </row>
    <row r="64" spans="1:6" s="253" customFormat="1" x14ac:dyDescent="0.2">
      <c r="A64" s="91" t="s">
        <v>300</v>
      </c>
      <c r="B64" s="47" t="s">
        <v>27</v>
      </c>
      <c r="C64" s="251"/>
      <c r="D64" s="41"/>
      <c r="E64" s="252"/>
    </row>
    <row r="65" spans="1:5" s="253" customFormat="1" x14ac:dyDescent="0.2">
      <c r="A65" s="91" t="s">
        <v>337</v>
      </c>
      <c r="B65" s="47" t="s">
        <v>338</v>
      </c>
      <c r="C65" s="251"/>
      <c r="D65" s="41"/>
      <c r="E65" s="252"/>
    </row>
    <row r="66" spans="1:5" x14ac:dyDescent="0.3">
      <c r="A66" s="246">
        <v>2</v>
      </c>
      <c r="B66" s="246" t="s">
        <v>411</v>
      </c>
      <c r="C66" s="255"/>
      <c r="D66" s="88">
        <f>SUM(D67:D73)</f>
        <v>0</v>
      </c>
      <c r="E66" s="99"/>
    </row>
    <row r="67" spans="1:5" x14ac:dyDescent="0.3">
      <c r="A67" s="101">
        <v>2.1</v>
      </c>
      <c r="B67" s="256" t="s">
        <v>100</v>
      </c>
      <c r="C67" s="257"/>
      <c r="D67" s="22"/>
      <c r="E67" s="99"/>
    </row>
    <row r="68" spans="1:5" x14ac:dyDescent="0.3">
      <c r="A68" s="101">
        <v>2.2000000000000002</v>
      </c>
      <c r="B68" s="256" t="s">
        <v>412</v>
      </c>
      <c r="C68" s="257"/>
      <c r="D68" s="22"/>
      <c r="E68" s="99"/>
    </row>
    <row r="69" spans="1:5" x14ac:dyDescent="0.3">
      <c r="A69" s="101">
        <v>2.2999999999999998</v>
      </c>
      <c r="B69" s="256" t="s">
        <v>104</v>
      </c>
      <c r="C69" s="257"/>
      <c r="D69" s="22"/>
      <c r="E69" s="99"/>
    </row>
    <row r="70" spans="1:5" x14ac:dyDescent="0.3">
      <c r="A70" s="101">
        <v>2.4</v>
      </c>
      <c r="B70" s="256" t="s">
        <v>103</v>
      </c>
      <c r="C70" s="257"/>
      <c r="D70" s="22"/>
      <c r="E70" s="99"/>
    </row>
    <row r="71" spans="1:5" x14ac:dyDescent="0.3">
      <c r="A71" s="101">
        <v>2.5</v>
      </c>
      <c r="B71" s="256" t="s">
        <v>413</v>
      </c>
      <c r="C71" s="257"/>
      <c r="D71" s="22"/>
      <c r="E71" s="99"/>
    </row>
    <row r="72" spans="1:5" x14ac:dyDescent="0.3">
      <c r="A72" s="101">
        <v>2.6</v>
      </c>
      <c r="B72" s="256" t="s">
        <v>101</v>
      </c>
      <c r="C72" s="257"/>
      <c r="D72" s="22"/>
      <c r="E72" s="99"/>
    </row>
    <row r="73" spans="1:5" x14ac:dyDescent="0.3">
      <c r="A73" s="101">
        <v>2.7</v>
      </c>
      <c r="B73" s="256" t="s">
        <v>102</v>
      </c>
      <c r="C73" s="258"/>
      <c r="D73" s="22"/>
      <c r="E73" s="99"/>
    </row>
    <row r="74" spans="1:5" x14ac:dyDescent="0.3">
      <c r="A74" s="246">
        <v>3</v>
      </c>
      <c r="B74" s="246" t="s">
        <v>451</v>
      </c>
      <c r="C74" s="88"/>
      <c r="D74" s="22"/>
      <c r="E74" s="99"/>
    </row>
    <row r="75" spans="1:5" x14ac:dyDescent="0.3">
      <c r="A75" s="246">
        <v>4</v>
      </c>
      <c r="B75" s="246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57"/>
      <c r="D76" s="8"/>
      <c r="E76" s="99"/>
    </row>
    <row r="77" spans="1:5" x14ac:dyDescent="0.3">
      <c r="A77" s="101">
        <v>4.2</v>
      </c>
      <c r="B77" s="101" t="s">
        <v>254</v>
      </c>
      <c r="C77" s="258"/>
      <c r="D77" s="8"/>
      <c r="E77" s="99"/>
    </row>
    <row r="78" spans="1:5" x14ac:dyDescent="0.3">
      <c r="A78" s="246">
        <v>5</v>
      </c>
      <c r="B78" s="246" t="s">
        <v>279</v>
      </c>
      <c r="C78" s="285"/>
      <c r="D78" s="258"/>
      <c r="E78" s="99"/>
    </row>
    <row r="79" spans="1:5" x14ac:dyDescent="0.3">
      <c r="B79" s="45"/>
    </row>
    <row r="80" spans="1:5" x14ac:dyDescent="0.3">
      <c r="A80" s="430" t="s">
        <v>501</v>
      </c>
      <c r="B80" s="430"/>
      <c r="C80" s="430"/>
      <c r="D80" s="430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29" t="s">
        <v>109</v>
      </c>
      <c r="D1" s="429"/>
      <c r="E1" s="94"/>
    </row>
    <row r="2" spans="1:5" s="6" customFormat="1" x14ac:dyDescent="0.3">
      <c r="A2" s="77" t="s">
        <v>328</v>
      </c>
      <c r="B2" s="80"/>
      <c r="C2" s="419" t="s">
        <v>518</v>
      </c>
      <c r="D2" s="420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414" t="str">
        <f>'ფორმა N1'!D4</f>
        <v>მპგ „ევროპული საქართველო“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67" t="s">
        <v>441</v>
      </c>
      <c r="E26" s="5"/>
    </row>
    <row r="27" spans="1:5" x14ac:dyDescent="0.3">
      <c r="A27" s="2" t="s">
        <v>442</v>
      </c>
    </row>
    <row r="28" spans="1:5" x14ac:dyDescent="0.3">
      <c r="A28" s="222" t="s">
        <v>443</v>
      </c>
    </row>
    <row r="29" spans="1:5" x14ac:dyDescent="0.3">
      <c r="A29" s="222"/>
    </row>
    <row r="30" spans="1:5" x14ac:dyDescent="0.3">
      <c r="A30" s="222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view="pageBreakPreview" zoomScale="80" zoomScaleNormal="100" zoomScaleSheetLayoutView="80" workbookViewId="0">
      <selection activeCell="E25" sqref="E25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49.425781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413"/>
      <c r="H1" s="413"/>
      <c r="I1" s="429" t="s">
        <v>109</v>
      </c>
      <c r="J1" s="429"/>
    </row>
    <row r="2" spans="1:10" ht="15" x14ac:dyDescent="0.3">
      <c r="A2" s="79" t="s">
        <v>140</v>
      </c>
      <c r="B2" s="77"/>
      <c r="C2" s="80"/>
      <c r="D2" s="80"/>
      <c r="E2" s="80"/>
      <c r="F2" s="80"/>
      <c r="G2" s="413"/>
      <c r="H2" s="413"/>
      <c r="I2" s="431" t="s">
        <v>518</v>
      </c>
      <c r="J2" s="432"/>
    </row>
    <row r="3" spans="1:10" ht="15" x14ac:dyDescent="0.3">
      <c r="A3" s="79"/>
      <c r="B3" s="79"/>
      <c r="C3" s="77"/>
      <c r="D3" s="77"/>
      <c r="E3" s="77"/>
      <c r="F3" s="77"/>
      <c r="G3" s="413"/>
      <c r="H3" s="413"/>
      <c r="I3" s="413"/>
    </row>
    <row r="4" spans="1:10" ht="15" x14ac:dyDescent="0.3">
      <c r="A4" s="415" t="str">
        <f>'[2]ფორმა N2'!A4</f>
        <v>ანგარიშვალდებული პირის დასახელება:</v>
      </c>
      <c r="B4" s="415"/>
      <c r="C4" s="80"/>
      <c r="D4" s="80"/>
      <c r="E4" s="80"/>
      <c r="F4" s="80"/>
      <c r="G4" s="79"/>
      <c r="H4" s="79"/>
      <c r="I4" s="79"/>
    </row>
    <row r="5" spans="1:10" ht="15" x14ac:dyDescent="0.3">
      <c r="A5" s="418" t="str">
        <f>'ფორმა N1'!D4</f>
        <v>მპგ „ევროპული საქართველო“</v>
      </c>
      <c r="B5" s="414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412"/>
      <c r="B7" s="412"/>
      <c r="C7" s="412"/>
      <c r="D7" s="412"/>
      <c r="E7" s="412"/>
      <c r="F7" s="412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6" t="s">
        <v>348</v>
      </c>
    </row>
    <row r="9" spans="1:10" ht="15" x14ac:dyDescent="0.2">
      <c r="A9" s="101">
        <v>1</v>
      </c>
      <c r="B9" s="101" t="s">
        <v>520</v>
      </c>
      <c r="C9" s="101" t="s">
        <v>521</v>
      </c>
      <c r="D9" s="101" t="s">
        <v>522</v>
      </c>
      <c r="E9" s="101" t="s">
        <v>523</v>
      </c>
      <c r="F9" s="101" t="s">
        <v>348</v>
      </c>
      <c r="G9" s="4">
        <v>6000</v>
      </c>
      <c r="H9" s="4">
        <v>6000</v>
      </c>
      <c r="I9" s="4">
        <v>1200</v>
      </c>
      <c r="J9" s="236" t="s">
        <v>0</v>
      </c>
    </row>
    <row r="10" spans="1:10" ht="15" x14ac:dyDescent="0.2">
      <c r="A10" s="101">
        <v>2</v>
      </c>
      <c r="B10" s="101" t="s">
        <v>524</v>
      </c>
      <c r="C10" s="101" t="s">
        <v>525</v>
      </c>
      <c r="D10" s="101" t="s">
        <v>526</v>
      </c>
      <c r="E10" s="101" t="s">
        <v>527</v>
      </c>
      <c r="F10" s="101" t="s">
        <v>348</v>
      </c>
      <c r="G10" s="4">
        <v>1000</v>
      </c>
      <c r="H10" s="4">
        <v>1000</v>
      </c>
      <c r="I10" s="4">
        <v>200</v>
      </c>
      <c r="J10" s="236"/>
    </row>
    <row r="11" spans="1:10" ht="15" x14ac:dyDescent="0.2">
      <c r="A11" s="101">
        <v>3</v>
      </c>
      <c r="B11" s="101" t="s">
        <v>528</v>
      </c>
      <c r="C11" s="101" t="s">
        <v>529</v>
      </c>
      <c r="D11" s="101" t="s">
        <v>530</v>
      </c>
      <c r="E11" s="101" t="s">
        <v>531</v>
      </c>
      <c r="F11" s="101" t="s">
        <v>348</v>
      </c>
      <c r="G11" s="4">
        <v>1000</v>
      </c>
      <c r="H11" s="4">
        <v>1000</v>
      </c>
      <c r="I11" s="4">
        <v>200</v>
      </c>
      <c r="J11" s="236"/>
    </row>
    <row r="12" spans="1:10" ht="15" x14ac:dyDescent="0.2">
      <c r="A12" s="101">
        <v>4</v>
      </c>
      <c r="B12" s="101" t="s">
        <v>532</v>
      </c>
      <c r="C12" s="101" t="s">
        <v>533</v>
      </c>
      <c r="D12" s="101" t="s">
        <v>534</v>
      </c>
      <c r="E12" s="101" t="s">
        <v>535</v>
      </c>
      <c r="F12" s="101" t="s">
        <v>348</v>
      </c>
      <c r="G12" s="4">
        <v>1000</v>
      </c>
      <c r="H12" s="4">
        <v>1000</v>
      </c>
      <c r="I12" s="4">
        <v>200</v>
      </c>
      <c r="J12" s="236"/>
    </row>
    <row r="13" spans="1:10" ht="15" x14ac:dyDescent="0.2">
      <c r="A13" s="101">
        <v>5</v>
      </c>
      <c r="B13" s="101" t="s">
        <v>536</v>
      </c>
      <c r="C13" s="101" t="s">
        <v>537</v>
      </c>
      <c r="D13" s="101" t="s">
        <v>538</v>
      </c>
      <c r="E13" s="101" t="s">
        <v>539</v>
      </c>
      <c r="F13" s="101" t="s">
        <v>348</v>
      </c>
      <c r="G13" s="4">
        <v>1000</v>
      </c>
      <c r="H13" s="4">
        <v>1000</v>
      </c>
      <c r="I13" s="4">
        <v>200</v>
      </c>
      <c r="J13" s="236"/>
    </row>
    <row r="14" spans="1:10" ht="15" x14ac:dyDescent="0.2">
      <c r="A14" s="101">
        <v>6</v>
      </c>
      <c r="B14" s="101" t="s">
        <v>524</v>
      </c>
      <c r="C14" s="101" t="s">
        <v>540</v>
      </c>
      <c r="D14" s="101" t="s">
        <v>541</v>
      </c>
      <c r="E14" s="101" t="s">
        <v>542</v>
      </c>
      <c r="F14" s="101" t="s">
        <v>348</v>
      </c>
      <c r="G14" s="4">
        <v>1000</v>
      </c>
      <c r="H14" s="4">
        <v>1000</v>
      </c>
      <c r="I14" s="4">
        <v>200</v>
      </c>
      <c r="J14" s="236"/>
    </row>
    <row r="15" spans="1:10" ht="15" x14ac:dyDescent="0.2">
      <c r="A15" s="101">
        <v>7</v>
      </c>
      <c r="B15" s="101" t="s">
        <v>543</v>
      </c>
      <c r="C15" s="101" t="s">
        <v>544</v>
      </c>
      <c r="D15" s="101" t="s">
        <v>545</v>
      </c>
      <c r="E15" s="101" t="s">
        <v>539</v>
      </c>
      <c r="F15" s="101" t="s">
        <v>348</v>
      </c>
      <c r="G15" s="4">
        <v>1000</v>
      </c>
      <c r="H15" s="4">
        <v>1000</v>
      </c>
      <c r="I15" s="4">
        <v>200</v>
      </c>
      <c r="J15" s="236"/>
    </row>
    <row r="16" spans="1:10" ht="15" x14ac:dyDescent="0.2">
      <c r="A16" s="101">
        <v>8</v>
      </c>
      <c r="B16" s="101" t="s">
        <v>546</v>
      </c>
      <c r="C16" s="101" t="s">
        <v>547</v>
      </c>
      <c r="D16" s="101" t="s">
        <v>548</v>
      </c>
      <c r="E16" s="101" t="s">
        <v>549</v>
      </c>
      <c r="F16" s="101" t="s">
        <v>348</v>
      </c>
      <c r="G16" s="4">
        <v>2625</v>
      </c>
      <c r="H16" s="4">
        <v>2625</v>
      </c>
      <c r="I16" s="4">
        <v>525</v>
      </c>
      <c r="J16" s="236"/>
    </row>
    <row r="17" spans="1:10" ht="15" x14ac:dyDescent="0.2">
      <c r="A17" s="101">
        <v>9</v>
      </c>
      <c r="B17" s="101" t="s">
        <v>550</v>
      </c>
      <c r="C17" s="101" t="s">
        <v>551</v>
      </c>
      <c r="D17" s="101" t="s">
        <v>552</v>
      </c>
      <c r="E17" s="101" t="s">
        <v>553</v>
      </c>
      <c r="F17" s="101" t="s">
        <v>348</v>
      </c>
      <c r="G17" s="4">
        <v>875</v>
      </c>
      <c r="H17" s="4">
        <v>875</v>
      </c>
      <c r="I17" s="4">
        <v>175</v>
      </c>
      <c r="J17" s="236"/>
    </row>
    <row r="18" spans="1:10" ht="15" x14ac:dyDescent="0.2">
      <c r="A18" s="101">
        <v>10</v>
      </c>
      <c r="B18" s="101" t="s">
        <v>550</v>
      </c>
      <c r="C18" s="101" t="s">
        <v>551</v>
      </c>
      <c r="D18" s="101" t="s">
        <v>552</v>
      </c>
      <c r="E18" s="101" t="s">
        <v>553</v>
      </c>
      <c r="F18" s="101" t="s">
        <v>0</v>
      </c>
      <c r="G18" s="4">
        <v>500</v>
      </c>
      <c r="H18" s="4">
        <v>500</v>
      </c>
      <c r="I18" s="4">
        <v>100</v>
      </c>
      <c r="J18" s="236"/>
    </row>
    <row r="19" spans="1:10" ht="15" x14ac:dyDescent="0.2">
      <c r="A19" s="101">
        <v>11</v>
      </c>
      <c r="B19" s="101" t="s">
        <v>554</v>
      </c>
      <c r="C19" s="101" t="s">
        <v>555</v>
      </c>
      <c r="D19" s="101" t="s">
        <v>556</v>
      </c>
      <c r="E19" s="101" t="s">
        <v>539</v>
      </c>
      <c r="F19" s="101" t="s">
        <v>348</v>
      </c>
      <c r="G19" s="4">
        <v>800</v>
      </c>
      <c r="H19" s="4">
        <v>800</v>
      </c>
      <c r="I19" s="4">
        <v>160</v>
      </c>
      <c r="J19" s="236"/>
    </row>
    <row r="20" spans="1:10" ht="15" x14ac:dyDescent="0.2">
      <c r="A20" s="101">
        <v>12</v>
      </c>
      <c r="B20" s="101" t="s">
        <v>557</v>
      </c>
      <c r="C20" s="101" t="s">
        <v>558</v>
      </c>
      <c r="D20" s="101" t="s">
        <v>559</v>
      </c>
      <c r="E20" s="101" t="s">
        <v>560</v>
      </c>
      <c r="F20" s="101" t="s">
        <v>348</v>
      </c>
      <c r="G20" s="4">
        <v>750</v>
      </c>
      <c r="H20" s="4">
        <v>750</v>
      </c>
      <c r="I20" s="4">
        <v>150</v>
      </c>
      <c r="J20" s="236"/>
    </row>
    <row r="21" spans="1:10" ht="15" x14ac:dyDescent="0.2">
      <c r="A21" s="101">
        <v>13</v>
      </c>
      <c r="B21" s="101" t="s">
        <v>543</v>
      </c>
      <c r="C21" s="101" t="s">
        <v>561</v>
      </c>
      <c r="D21" s="101" t="s">
        <v>562</v>
      </c>
      <c r="E21" s="101" t="s">
        <v>539</v>
      </c>
      <c r="F21" s="101" t="s">
        <v>348</v>
      </c>
      <c r="G21" s="4">
        <v>500</v>
      </c>
      <c r="H21" s="4">
        <v>500</v>
      </c>
      <c r="I21" s="4">
        <v>100</v>
      </c>
      <c r="J21" s="236"/>
    </row>
    <row r="22" spans="1:10" ht="15" x14ac:dyDescent="0.2">
      <c r="A22" s="101">
        <v>14</v>
      </c>
      <c r="B22" s="101" t="s">
        <v>563</v>
      </c>
      <c r="C22" s="101" t="s">
        <v>564</v>
      </c>
      <c r="D22" s="101" t="s">
        <v>565</v>
      </c>
      <c r="E22" s="101" t="s">
        <v>566</v>
      </c>
      <c r="F22" s="101" t="s">
        <v>348</v>
      </c>
      <c r="G22" s="4">
        <v>1000</v>
      </c>
      <c r="H22" s="4">
        <v>1000</v>
      </c>
      <c r="I22" s="4">
        <v>200</v>
      </c>
      <c r="J22" s="236"/>
    </row>
    <row r="23" spans="1:10" ht="15" x14ac:dyDescent="0.2">
      <c r="A23" s="101">
        <v>15</v>
      </c>
      <c r="B23" s="101" t="s">
        <v>563</v>
      </c>
      <c r="C23" s="101" t="s">
        <v>564</v>
      </c>
      <c r="D23" s="101" t="s">
        <v>565</v>
      </c>
      <c r="E23" s="101" t="s">
        <v>566</v>
      </c>
      <c r="F23" s="101" t="s">
        <v>0</v>
      </c>
      <c r="G23" s="4">
        <v>1500</v>
      </c>
      <c r="H23" s="4">
        <v>1500</v>
      </c>
      <c r="I23" s="4">
        <v>300</v>
      </c>
      <c r="J23" s="236"/>
    </row>
    <row r="24" spans="1:10" ht="15" x14ac:dyDescent="0.2">
      <c r="A24" s="101">
        <v>16</v>
      </c>
      <c r="B24" s="101" t="s">
        <v>567</v>
      </c>
      <c r="C24" s="101" t="s">
        <v>568</v>
      </c>
      <c r="D24" s="101" t="s">
        <v>569</v>
      </c>
      <c r="E24" s="101" t="s">
        <v>570</v>
      </c>
      <c r="F24" s="101" t="s">
        <v>348</v>
      </c>
      <c r="G24" s="4">
        <v>625</v>
      </c>
      <c r="H24" s="4">
        <v>625</v>
      </c>
      <c r="I24" s="4">
        <v>125</v>
      </c>
      <c r="J24" s="236"/>
    </row>
    <row r="25" spans="1:10" ht="15" x14ac:dyDescent="0.2">
      <c r="A25" s="101">
        <v>17</v>
      </c>
      <c r="B25" s="101" t="s">
        <v>571</v>
      </c>
      <c r="C25" s="101" t="s">
        <v>572</v>
      </c>
      <c r="D25" s="101" t="s">
        <v>573</v>
      </c>
      <c r="E25" s="101" t="s">
        <v>570</v>
      </c>
      <c r="F25" s="101" t="s">
        <v>348</v>
      </c>
      <c r="G25" s="4">
        <v>625</v>
      </c>
      <c r="H25" s="4">
        <v>625</v>
      </c>
      <c r="I25" s="4">
        <v>125</v>
      </c>
      <c r="J25" s="236"/>
    </row>
    <row r="26" spans="1:10" ht="15" x14ac:dyDescent="0.2">
      <c r="A26" s="101">
        <v>18</v>
      </c>
      <c r="B26" s="101" t="s">
        <v>574</v>
      </c>
      <c r="C26" s="101" t="s">
        <v>575</v>
      </c>
      <c r="D26" s="101" t="s">
        <v>576</v>
      </c>
      <c r="E26" s="101" t="s">
        <v>570</v>
      </c>
      <c r="F26" s="101" t="s">
        <v>348</v>
      </c>
      <c r="G26" s="4">
        <v>625</v>
      </c>
      <c r="H26" s="4">
        <v>625</v>
      </c>
      <c r="I26" s="4">
        <v>125</v>
      </c>
      <c r="J26" s="236"/>
    </row>
    <row r="27" spans="1:10" ht="15" x14ac:dyDescent="0.2">
      <c r="A27" s="101">
        <v>19</v>
      </c>
      <c r="B27" s="101" t="s">
        <v>567</v>
      </c>
      <c r="C27" s="101" t="s">
        <v>577</v>
      </c>
      <c r="D27" s="101" t="s">
        <v>578</v>
      </c>
      <c r="E27" s="101" t="s">
        <v>570</v>
      </c>
      <c r="F27" s="101" t="s">
        <v>348</v>
      </c>
      <c r="G27" s="4">
        <v>625</v>
      </c>
      <c r="H27" s="4">
        <v>625</v>
      </c>
      <c r="I27" s="4">
        <v>125</v>
      </c>
      <c r="J27" s="236"/>
    </row>
    <row r="28" spans="1:10" ht="15" x14ac:dyDescent="0.2">
      <c r="A28" s="101">
        <v>20</v>
      </c>
      <c r="B28" s="101" t="s">
        <v>579</v>
      </c>
      <c r="C28" s="101" t="s">
        <v>568</v>
      </c>
      <c r="D28" s="101" t="s">
        <v>580</v>
      </c>
      <c r="E28" s="101" t="s">
        <v>581</v>
      </c>
      <c r="F28" s="101" t="s">
        <v>348</v>
      </c>
      <c r="G28" s="4">
        <v>1000</v>
      </c>
      <c r="H28" s="4">
        <v>1000</v>
      </c>
      <c r="I28" s="4">
        <v>200</v>
      </c>
      <c r="J28" s="236"/>
    </row>
    <row r="29" spans="1:10" ht="15" x14ac:dyDescent="0.2">
      <c r="A29" s="101">
        <v>21</v>
      </c>
      <c r="B29" s="101" t="s">
        <v>582</v>
      </c>
      <c r="C29" s="101" t="s">
        <v>583</v>
      </c>
      <c r="D29" s="101" t="s">
        <v>584</v>
      </c>
      <c r="E29" s="101" t="s">
        <v>585</v>
      </c>
      <c r="F29" s="101" t="s">
        <v>348</v>
      </c>
      <c r="G29" s="4">
        <v>375</v>
      </c>
      <c r="H29" s="4">
        <v>375</v>
      </c>
      <c r="I29" s="4">
        <v>75</v>
      </c>
      <c r="J29" s="236"/>
    </row>
    <row r="30" spans="1:10" ht="15" x14ac:dyDescent="0.2">
      <c r="A30" s="101">
        <v>22</v>
      </c>
      <c r="B30" s="101" t="s">
        <v>524</v>
      </c>
      <c r="C30" s="101" t="s">
        <v>586</v>
      </c>
      <c r="D30" s="101" t="s">
        <v>587</v>
      </c>
      <c r="E30" s="101" t="s">
        <v>588</v>
      </c>
      <c r="F30" s="101" t="s">
        <v>348</v>
      </c>
      <c r="G30" s="4">
        <v>2500</v>
      </c>
      <c r="H30" s="4">
        <v>2500</v>
      </c>
      <c r="I30" s="4">
        <v>500</v>
      </c>
      <c r="J30" s="236"/>
    </row>
    <row r="31" spans="1:10" ht="15" x14ac:dyDescent="0.2">
      <c r="A31" s="101">
        <v>23</v>
      </c>
      <c r="B31" s="101" t="s">
        <v>589</v>
      </c>
      <c r="C31" s="101" t="s">
        <v>590</v>
      </c>
      <c r="D31" s="101" t="s">
        <v>591</v>
      </c>
      <c r="E31" s="101" t="s">
        <v>588</v>
      </c>
      <c r="F31" s="101" t="s">
        <v>348</v>
      </c>
      <c r="G31" s="4">
        <v>2500</v>
      </c>
      <c r="H31" s="4">
        <v>2500</v>
      </c>
      <c r="I31" s="4">
        <v>500</v>
      </c>
      <c r="J31" s="236" t="s">
        <v>0</v>
      </c>
    </row>
    <row r="32" spans="1:10" ht="15" x14ac:dyDescent="0.2">
      <c r="A32" s="101">
        <v>24</v>
      </c>
      <c r="B32" s="101" t="s">
        <v>579</v>
      </c>
      <c r="C32" s="101" t="s">
        <v>592</v>
      </c>
      <c r="D32" s="101" t="s">
        <v>593</v>
      </c>
      <c r="E32" s="101" t="s">
        <v>588</v>
      </c>
      <c r="F32" s="101" t="s">
        <v>348</v>
      </c>
      <c r="G32" s="4">
        <v>2500</v>
      </c>
      <c r="H32" s="4">
        <v>2500</v>
      </c>
      <c r="I32" s="4">
        <v>500</v>
      </c>
      <c r="J32" s="236"/>
    </row>
    <row r="33" spans="1:10" ht="15" x14ac:dyDescent="0.2">
      <c r="A33" s="101">
        <v>25</v>
      </c>
      <c r="B33" s="101" t="s">
        <v>524</v>
      </c>
      <c r="C33" s="101" t="s">
        <v>594</v>
      </c>
      <c r="D33" s="101" t="s">
        <v>595</v>
      </c>
      <c r="E33" s="101" t="s">
        <v>588</v>
      </c>
      <c r="F33" s="101" t="s">
        <v>348</v>
      </c>
      <c r="G33" s="4">
        <v>2500</v>
      </c>
      <c r="H33" s="4">
        <v>2500</v>
      </c>
      <c r="I33" s="4">
        <v>500</v>
      </c>
      <c r="J33" s="236"/>
    </row>
    <row r="34" spans="1:10" ht="15" x14ac:dyDescent="0.2">
      <c r="A34" s="101">
        <v>26</v>
      </c>
      <c r="B34" s="101" t="s">
        <v>596</v>
      </c>
      <c r="C34" s="101" t="s">
        <v>597</v>
      </c>
      <c r="D34" s="101" t="s">
        <v>598</v>
      </c>
      <c r="E34" s="101" t="s">
        <v>588</v>
      </c>
      <c r="F34" s="101" t="s">
        <v>348</v>
      </c>
      <c r="G34" s="4">
        <v>2500</v>
      </c>
      <c r="H34" s="4">
        <v>2500</v>
      </c>
      <c r="I34" s="4">
        <v>500</v>
      </c>
      <c r="J34" s="236"/>
    </row>
    <row r="35" spans="1:10" ht="15" x14ac:dyDescent="0.2">
      <c r="A35" s="101">
        <v>27</v>
      </c>
      <c r="B35" s="101" t="s">
        <v>599</v>
      </c>
      <c r="C35" s="101" t="s">
        <v>600</v>
      </c>
      <c r="D35" s="101" t="s">
        <v>601</v>
      </c>
      <c r="E35" s="101" t="s">
        <v>588</v>
      </c>
      <c r="F35" s="101" t="s">
        <v>348</v>
      </c>
      <c r="G35" s="4">
        <v>2500</v>
      </c>
      <c r="H35" s="4">
        <v>2500</v>
      </c>
      <c r="I35" s="4">
        <v>500</v>
      </c>
      <c r="J35" s="236"/>
    </row>
    <row r="36" spans="1:10" ht="15" x14ac:dyDescent="0.2">
      <c r="A36" s="101">
        <v>28</v>
      </c>
      <c r="B36" s="101" t="s">
        <v>602</v>
      </c>
      <c r="C36" s="101" t="s">
        <v>603</v>
      </c>
      <c r="D36" s="101" t="s">
        <v>604</v>
      </c>
      <c r="E36" s="101" t="s">
        <v>588</v>
      </c>
      <c r="F36" s="101" t="s">
        <v>348</v>
      </c>
      <c r="G36" s="4">
        <v>2500</v>
      </c>
      <c r="H36" s="4">
        <v>2500</v>
      </c>
      <c r="I36" s="4">
        <v>500</v>
      </c>
      <c r="J36" s="236"/>
    </row>
    <row r="37" spans="1:10" ht="15" x14ac:dyDescent="0.2">
      <c r="A37" s="101">
        <v>29</v>
      </c>
      <c r="B37" s="101" t="s">
        <v>532</v>
      </c>
      <c r="C37" s="101" t="s">
        <v>605</v>
      </c>
      <c r="D37" s="101" t="s">
        <v>606</v>
      </c>
      <c r="E37" s="101" t="s">
        <v>588</v>
      </c>
      <c r="F37" s="101" t="s">
        <v>348</v>
      </c>
      <c r="G37" s="4">
        <v>2500</v>
      </c>
      <c r="H37" s="4">
        <v>2500</v>
      </c>
      <c r="I37" s="4">
        <v>500</v>
      </c>
      <c r="J37" s="236"/>
    </row>
    <row r="38" spans="1:10" ht="15" x14ac:dyDescent="0.2">
      <c r="A38" s="101">
        <v>30</v>
      </c>
      <c r="B38" s="101" t="s">
        <v>607</v>
      </c>
      <c r="C38" s="101" t="s">
        <v>608</v>
      </c>
      <c r="D38" s="101" t="s">
        <v>609</v>
      </c>
      <c r="E38" s="101" t="s">
        <v>588</v>
      </c>
      <c r="F38" s="101" t="s">
        <v>348</v>
      </c>
      <c r="G38" s="4">
        <v>2500</v>
      </c>
      <c r="H38" s="4">
        <v>2500</v>
      </c>
      <c r="I38" s="4">
        <v>500</v>
      </c>
      <c r="J38" s="236"/>
    </row>
    <row r="39" spans="1:10" ht="15" x14ac:dyDescent="0.2">
      <c r="A39" s="101">
        <v>31</v>
      </c>
      <c r="B39" s="101" t="s">
        <v>610</v>
      </c>
      <c r="C39" s="101" t="s">
        <v>611</v>
      </c>
      <c r="D39" s="101" t="s">
        <v>612</v>
      </c>
      <c r="E39" s="101" t="s">
        <v>613</v>
      </c>
      <c r="F39" s="101" t="s">
        <v>348</v>
      </c>
      <c r="G39" s="4">
        <v>2500</v>
      </c>
      <c r="H39" s="4">
        <v>2500</v>
      </c>
      <c r="I39" s="4">
        <v>500</v>
      </c>
      <c r="J39" s="236"/>
    </row>
    <row r="40" spans="1:10" ht="15" x14ac:dyDescent="0.2">
      <c r="A40" s="101">
        <v>32</v>
      </c>
      <c r="B40" s="101" t="s">
        <v>614</v>
      </c>
      <c r="C40" s="101" t="s">
        <v>615</v>
      </c>
      <c r="D40" s="101" t="s">
        <v>616</v>
      </c>
      <c r="E40" s="101" t="s">
        <v>588</v>
      </c>
      <c r="F40" s="101" t="s">
        <v>348</v>
      </c>
      <c r="G40" s="4">
        <v>2500</v>
      </c>
      <c r="H40" s="4">
        <v>2500</v>
      </c>
      <c r="I40" s="4">
        <v>500</v>
      </c>
      <c r="J40" s="236"/>
    </row>
    <row r="41" spans="1:10" ht="15" x14ac:dyDescent="0.2">
      <c r="A41" s="101">
        <v>33</v>
      </c>
      <c r="B41" s="101" t="s">
        <v>617</v>
      </c>
      <c r="C41" s="101" t="s">
        <v>618</v>
      </c>
      <c r="D41" s="101" t="s">
        <v>619</v>
      </c>
      <c r="E41" s="101" t="s">
        <v>613</v>
      </c>
      <c r="F41" s="101" t="s">
        <v>348</v>
      </c>
      <c r="G41" s="4">
        <v>2500</v>
      </c>
      <c r="H41" s="4">
        <v>2500</v>
      </c>
      <c r="I41" s="4">
        <v>500</v>
      </c>
      <c r="J41" s="236"/>
    </row>
    <row r="42" spans="1:10" ht="15" x14ac:dyDescent="0.2">
      <c r="A42" s="101">
        <v>34</v>
      </c>
      <c r="B42" s="101" t="s">
        <v>620</v>
      </c>
      <c r="C42" s="101" t="s">
        <v>621</v>
      </c>
      <c r="D42" s="101" t="s">
        <v>622</v>
      </c>
      <c r="E42" s="101" t="s">
        <v>613</v>
      </c>
      <c r="F42" s="101" t="s">
        <v>348</v>
      </c>
      <c r="G42" s="4">
        <v>2500</v>
      </c>
      <c r="H42" s="4">
        <v>2500</v>
      </c>
      <c r="I42" s="4">
        <v>500</v>
      </c>
      <c r="J42" s="236"/>
    </row>
    <row r="43" spans="1:10" ht="15" x14ac:dyDescent="0.2">
      <c r="A43" s="101">
        <v>35</v>
      </c>
      <c r="B43" s="101" t="s">
        <v>579</v>
      </c>
      <c r="C43" s="101" t="s">
        <v>623</v>
      </c>
      <c r="D43" s="101" t="s">
        <v>624</v>
      </c>
      <c r="E43" s="101" t="s">
        <v>588</v>
      </c>
      <c r="F43" s="101" t="s">
        <v>348</v>
      </c>
      <c r="G43" s="4">
        <v>2500</v>
      </c>
      <c r="H43" s="4">
        <v>2500</v>
      </c>
      <c r="I43" s="4">
        <v>500</v>
      </c>
      <c r="J43" s="236"/>
    </row>
    <row r="44" spans="1:10" ht="15" x14ac:dyDescent="0.2">
      <c r="A44" s="101">
        <v>36</v>
      </c>
      <c r="B44" s="101" t="s">
        <v>625</v>
      </c>
      <c r="C44" s="101" t="s">
        <v>626</v>
      </c>
      <c r="D44" s="101" t="s">
        <v>627</v>
      </c>
      <c r="E44" s="101" t="s">
        <v>588</v>
      </c>
      <c r="F44" s="101" t="s">
        <v>348</v>
      </c>
      <c r="G44" s="4">
        <v>2500</v>
      </c>
      <c r="H44" s="4">
        <v>2500</v>
      </c>
      <c r="I44" s="4">
        <v>500</v>
      </c>
      <c r="J44" s="236"/>
    </row>
    <row r="45" spans="1:10" ht="15" x14ac:dyDescent="0.2">
      <c r="A45" s="101">
        <v>37</v>
      </c>
      <c r="B45" s="101" t="s">
        <v>628</v>
      </c>
      <c r="C45" s="101" t="s">
        <v>629</v>
      </c>
      <c r="D45" s="101" t="s">
        <v>630</v>
      </c>
      <c r="E45" s="101" t="s">
        <v>588</v>
      </c>
      <c r="F45" s="101" t="s">
        <v>348</v>
      </c>
      <c r="G45" s="4">
        <v>2500</v>
      </c>
      <c r="H45" s="4">
        <v>2500</v>
      </c>
      <c r="I45" s="4">
        <v>500</v>
      </c>
      <c r="J45" s="236"/>
    </row>
    <row r="46" spans="1:10" ht="15" x14ac:dyDescent="0.2">
      <c r="A46" s="101">
        <v>38</v>
      </c>
      <c r="B46" s="101" t="s">
        <v>631</v>
      </c>
      <c r="C46" s="101" t="s">
        <v>632</v>
      </c>
      <c r="D46" s="101" t="s">
        <v>633</v>
      </c>
      <c r="E46" s="101" t="s">
        <v>588</v>
      </c>
      <c r="F46" s="101" t="s">
        <v>348</v>
      </c>
      <c r="G46" s="4">
        <v>2500</v>
      </c>
      <c r="H46" s="4">
        <v>2500</v>
      </c>
      <c r="I46" s="4">
        <v>500</v>
      </c>
      <c r="J46" s="236"/>
    </row>
    <row r="47" spans="1:10" ht="15" x14ac:dyDescent="0.2">
      <c r="A47" s="101">
        <v>39</v>
      </c>
      <c r="B47" s="101" t="s">
        <v>634</v>
      </c>
      <c r="C47" s="101" t="s">
        <v>635</v>
      </c>
      <c r="D47" s="101" t="s">
        <v>636</v>
      </c>
      <c r="E47" s="101" t="s">
        <v>588</v>
      </c>
      <c r="F47" s="101" t="s">
        <v>348</v>
      </c>
      <c r="G47" s="4">
        <v>2500</v>
      </c>
      <c r="H47" s="4">
        <v>2500</v>
      </c>
      <c r="I47" s="4">
        <v>500</v>
      </c>
      <c r="J47" s="236"/>
    </row>
    <row r="48" spans="1:10" ht="15" x14ac:dyDescent="0.2">
      <c r="A48" s="101">
        <v>40</v>
      </c>
      <c r="B48" s="101" t="s">
        <v>607</v>
      </c>
      <c r="C48" s="101" t="s">
        <v>637</v>
      </c>
      <c r="D48" s="101" t="s">
        <v>638</v>
      </c>
      <c r="E48" s="101" t="s">
        <v>588</v>
      </c>
      <c r="F48" s="101" t="s">
        <v>348</v>
      </c>
      <c r="G48" s="4">
        <v>2500</v>
      </c>
      <c r="H48" s="4">
        <v>2500</v>
      </c>
      <c r="I48" s="4">
        <v>500</v>
      </c>
      <c r="J48" s="236"/>
    </row>
    <row r="49" spans="1:10" ht="15" x14ac:dyDescent="0.2">
      <c r="A49" s="101">
        <v>41</v>
      </c>
      <c r="B49" s="101" t="s">
        <v>524</v>
      </c>
      <c r="C49" s="101" t="s">
        <v>603</v>
      </c>
      <c r="D49" s="101" t="s">
        <v>639</v>
      </c>
      <c r="E49" s="101" t="s">
        <v>588</v>
      </c>
      <c r="F49" s="101" t="s">
        <v>348</v>
      </c>
      <c r="G49" s="4">
        <v>2500</v>
      </c>
      <c r="H49" s="4">
        <v>2500</v>
      </c>
      <c r="I49" s="4">
        <v>500</v>
      </c>
      <c r="J49" s="236"/>
    </row>
    <row r="50" spans="1:10" ht="15" x14ac:dyDescent="0.2">
      <c r="A50" s="101">
        <v>42</v>
      </c>
      <c r="B50" s="101" t="s">
        <v>640</v>
      </c>
      <c r="C50" s="101" t="s">
        <v>641</v>
      </c>
      <c r="D50" s="101" t="s">
        <v>642</v>
      </c>
      <c r="E50" s="101" t="s">
        <v>588</v>
      </c>
      <c r="F50" s="101" t="s">
        <v>348</v>
      </c>
      <c r="G50" s="4">
        <v>2500</v>
      </c>
      <c r="H50" s="4">
        <v>2500</v>
      </c>
      <c r="I50" s="4">
        <v>500</v>
      </c>
      <c r="J50" s="236"/>
    </row>
    <row r="51" spans="1:10" ht="15" x14ac:dyDescent="0.2">
      <c r="A51" s="101">
        <v>43</v>
      </c>
      <c r="B51" s="101" t="s">
        <v>554</v>
      </c>
      <c r="C51" s="101" t="s">
        <v>643</v>
      </c>
      <c r="D51" s="101" t="s">
        <v>644</v>
      </c>
      <c r="E51" s="101" t="s">
        <v>588</v>
      </c>
      <c r="F51" s="101" t="s">
        <v>348</v>
      </c>
      <c r="G51" s="4">
        <v>2500</v>
      </c>
      <c r="H51" s="4">
        <v>2500</v>
      </c>
      <c r="I51" s="4">
        <v>500</v>
      </c>
      <c r="J51" s="236"/>
    </row>
    <row r="52" spans="1:10" ht="15" x14ac:dyDescent="0.2">
      <c r="A52" s="101">
        <v>44</v>
      </c>
      <c r="B52" s="101" t="s">
        <v>645</v>
      </c>
      <c r="C52" s="101" t="s">
        <v>646</v>
      </c>
      <c r="D52" s="101" t="s">
        <v>647</v>
      </c>
      <c r="E52" s="101" t="s">
        <v>588</v>
      </c>
      <c r="F52" s="101" t="s">
        <v>348</v>
      </c>
      <c r="G52" s="4">
        <v>2500</v>
      </c>
      <c r="H52" s="4">
        <v>2500</v>
      </c>
      <c r="I52" s="4">
        <v>500</v>
      </c>
      <c r="J52" s="236"/>
    </row>
    <row r="53" spans="1:10" ht="15" x14ac:dyDescent="0.2">
      <c r="A53" s="101">
        <v>45</v>
      </c>
      <c r="B53" s="101" t="s">
        <v>648</v>
      </c>
      <c r="C53" s="101" t="s">
        <v>649</v>
      </c>
      <c r="D53" s="101" t="s">
        <v>650</v>
      </c>
      <c r="E53" s="101" t="s">
        <v>588</v>
      </c>
      <c r="F53" s="101" t="s">
        <v>348</v>
      </c>
      <c r="G53" s="4">
        <v>2500</v>
      </c>
      <c r="H53" s="4">
        <v>2500</v>
      </c>
      <c r="I53" s="4">
        <v>500</v>
      </c>
      <c r="J53" s="236"/>
    </row>
    <row r="54" spans="1:10" ht="15" x14ac:dyDescent="0.2">
      <c r="A54" s="101">
        <v>46</v>
      </c>
      <c r="B54" s="101" t="s">
        <v>651</v>
      </c>
      <c r="C54" s="101" t="s">
        <v>652</v>
      </c>
      <c r="D54" s="101" t="s">
        <v>653</v>
      </c>
      <c r="E54" s="101" t="s">
        <v>588</v>
      </c>
      <c r="F54" s="101" t="s">
        <v>348</v>
      </c>
      <c r="G54" s="4">
        <v>2500</v>
      </c>
      <c r="H54" s="4">
        <v>2500</v>
      </c>
      <c r="I54" s="4">
        <v>500</v>
      </c>
      <c r="J54" s="236" t="s">
        <v>0</v>
      </c>
    </row>
    <row r="55" spans="1:10" ht="15" x14ac:dyDescent="0.2">
      <c r="A55" s="101">
        <v>47</v>
      </c>
      <c r="B55" s="101" t="s">
        <v>524</v>
      </c>
      <c r="C55" s="101" t="s">
        <v>654</v>
      </c>
      <c r="D55" s="101" t="s">
        <v>655</v>
      </c>
      <c r="E55" s="101" t="s">
        <v>588</v>
      </c>
      <c r="F55" s="101" t="s">
        <v>348</v>
      </c>
      <c r="G55" s="4">
        <v>2500</v>
      </c>
      <c r="H55" s="4">
        <v>2500</v>
      </c>
      <c r="I55" s="4">
        <v>500</v>
      </c>
      <c r="J55" s="236"/>
    </row>
    <row r="56" spans="1:10" ht="15" x14ac:dyDescent="0.2">
      <c r="A56" s="101">
        <v>48</v>
      </c>
      <c r="B56" s="101" t="s">
        <v>656</v>
      </c>
      <c r="C56" s="101" t="s">
        <v>657</v>
      </c>
      <c r="D56" s="101" t="s">
        <v>658</v>
      </c>
      <c r="E56" s="101" t="s">
        <v>588</v>
      </c>
      <c r="F56" s="101" t="s">
        <v>348</v>
      </c>
      <c r="G56" s="4">
        <v>2500</v>
      </c>
      <c r="H56" s="4">
        <v>2500</v>
      </c>
      <c r="I56" s="4">
        <v>500</v>
      </c>
      <c r="J56" s="236"/>
    </row>
    <row r="57" spans="1:10" ht="15" x14ac:dyDescent="0.2">
      <c r="A57" s="101">
        <v>49</v>
      </c>
      <c r="B57" s="101" t="s">
        <v>567</v>
      </c>
      <c r="C57" s="101" t="s">
        <v>635</v>
      </c>
      <c r="D57" s="101" t="s">
        <v>659</v>
      </c>
      <c r="E57" s="101" t="s">
        <v>588</v>
      </c>
      <c r="F57" s="101" t="s">
        <v>348</v>
      </c>
      <c r="G57" s="4">
        <v>2500</v>
      </c>
      <c r="H57" s="4">
        <v>2500</v>
      </c>
      <c r="I57" s="4">
        <v>500</v>
      </c>
      <c r="J57" s="236"/>
    </row>
    <row r="58" spans="1:10" ht="15" x14ac:dyDescent="0.2">
      <c r="A58" s="101">
        <v>50</v>
      </c>
      <c r="B58" s="101" t="s">
        <v>660</v>
      </c>
      <c r="C58" s="101" t="s">
        <v>661</v>
      </c>
      <c r="D58" s="101" t="s">
        <v>662</v>
      </c>
      <c r="E58" s="101" t="s">
        <v>588</v>
      </c>
      <c r="F58" s="101" t="s">
        <v>348</v>
      </c>
      <c r="G58" s="4">
        <v>2500</v>
      </c>
      <c r="H58" s="4">
        <v>2500</v>
      </c>
      <c r="I58" s="4">
        <v>500</v>
      </c>
      <c r="J58" s="236"/>
    </row>
    <row r="59" spans="1:10" ht="15" x14ac:dyDescent="0.2">
      <c r="A59" s="101">
        <v>51</v>
      </c>
      <c r="B59" s="101" t="s">
        <v>663</v>
      </c>
      <c r="C59" s="101" t="s">
        <v>664</v>
      </c>
      <c r="D59" s="101" t="s">
        <v>665</v>
      </c>
      <c r="E59" s="101" t="s">
        <v>588</v>
      </c>
      <c r="F59" s="101" t="s">
        <v>348</v>
      </c>
      <c r="G59" s="4">
        <v>2500</v>
      </c>
      <c r="H59" s="4">
        <v>2500</v>
      </c>
      <c r="I59" s="4">
        <v>500</v>
      </c>
      <c r="J59" s="236"/>
    </row>
    <row r="60" spans="1:10" ht="15" x14ac:dyDescent="0.2">
      <c r="A60" s="101">
        <v>52</v>
      </c>
      <c r="B60" s="101" t="s">
        <v>666</v>
      </c>
      <c r="C60" s="101" t="s">
        <v>533</v>
      </c>
      <c r="D60" s="101" t="s">
        <v>667</v>
      </c>
      <c r="E60" s="101" t="s">
        <v>588</v>
      </c>
      <c r="F60" s="101" t="s">
        <v>348</v>
      </c>
      <c r="G60" s="4">
        <v>2500</v>
      </c>
      <c r="H60" s="4">
        <v>2500</v>
      </c>
      <c r="I60" s="4">
        <v>500</v>
      </c>
      <c r="J60" s="236"/>
    </row>
    <row r="61" spans="1:10" ht="15" x14ac:dyDescent="0.2">
      <c r="A61" s="101">
        <v>53</v>
      </c>
      <c r="B61" s="101" t="s">
        <v>668</v>
      </c>
      <c r="C61" s="101" t="s">
        <v>669</v>
      </c>
      <c r="D61" s="101" t="s">
        <v>670</v>
      </c>
      <c r="E61" s="101" t="s">
        <v>588</v>
      </c>
      <c r="F61" s="101" t="s">
        <v>348</v>
      </c>
      <c r="G61" s="4">
        <v>2500</v>
      </c>
      <c r="H61" s="4">
        <v>2500</v>
      </c>
      <c r="I61" s="4">
        <v>500</v>
      </c>
      <c r="J61" s="236"/>
    </row>
    <row r="62" spans="1:10" ht="15" x14ac:dyDescent="0.2">
      <c r="A62" s="101">
        <v>54</v>
      </c>
      <c r="B62" s="101" t="s">
        <v>620</v>
      </c>
      <c r="C62" s="101" t="s">
        <v>671</v>
      </c>
      <c r="D62" s="101" t="s">
        <v>672</v>
      </c>
      <c r="E62" s="101" t="s">
        <v>588</v>
      </c>
      <c r="F62" s="101" t="s">
        <v>348</v>
      </c>
      <c r="G62" s="4">
        <v>2500</v>
      </c>
      <c r="H62" s="4">
        <v>2500</v>
      </c>
      <c r="I62" s="4">
        <v>500</v>
      </c>
      <c r="J62" s="236"/>
    </row>
    <row r="63" spans="1:10" ht="15" x14ac:dyDescent="0.2">
      <c r="A63" s="101">
        <v>55</v>
      </c>
      <c r="B63" s="101" t="s">
        <v>532</v>
      </c>
      <c r="C63" s="101" t="s">
        <v>673</v>
      </c>
      <c r="D63" s="101" t="s">
        <v>674</v>
      </c>
      <c r="E63" s="101" t="s">
        <v>588</v>
      </c>
      <c r="F63" s="101" t="s">
        <v>348</v>
      </c>
      <c r="G63" s="4">
        <v>2500</v>
      </c>
      <c r="H63" s="4">
        <v>2500</v>
      </c>
      <c r="I63" s="4">
        <v>500</v>
      </c>
      <c r="J63" s="236"/>
    </row>
    <row r="64" spans="1:10" ht="15" x14ac:dyDescent="0.2">
      <c r="A64" s="101">
        <v>56</v>
      </c>
      <c r="B64" s="101" t="s">
        <v>675</v>
      </c>
      <c r="C64" s="101" t="s">
        <v>676</v>
      </c>
      <c r="D64" s="101" t="s">
        <v>677</v>
      </c>
      <c r="E64" s="101" t="s">
        <v>588</v>
      </c>
      <c r="F64" s="101" t="s">
        <v>348</v>
      </c>
      <c r="G64" s="4">
        <v>2500</v>
      </c>
      <c r="H64" s="4">
        <v>2500</v>
      </c>
      <c r="I64" s="4">
        <v>500</v>
      </c>
      <c r="J64" s="236"/>
    </row>
    <row r="65" spans="1:10" ht="15" x14ac:dyDescent="0.2">
      <c r="A65" s="101">
        <v>57</v>
      </c>
      <c r="B65" s="101" t="s">
        <v>567</v>
      </c>
      <c r="C65" s="101" t="s">
        <v>678</v>
      </c>
      <c r="D65" s="101" t="s">
        <v>679</v>
      </c>
      <c r="E65" s="101" t="s">
        <v>588</v>
      </c>
      <c r="F65" s="101" t="s">
        <v>348</v>
      </c>
      <c r="G65" s="4">
        <v>1000</v>
      </c>
      <c r="H65" s="4">
        <v>1000</v>
      </c>
      <c r="I65" s="4">
        <v>200</v>
      </c>
      <c r="J65" s="236"/>
    </row>
    <row r="66" spans="1:10" ht="15" x14ac:dyDescent="0.2">
      <c r="A66" s="101">
        <v>58</v>
      </c>
      <c r="B66" s="101" t="s">
        <v>528</v>
      </c>
      <c r="C66" s="101" t="s">
        <v>680</v>
      </c>
      <c r="D66" s="101" t="s">
        <v>681</v>
      </c>
      <c r="E66" s="101" t="s">
        <v>613</v>
      </c>
      <c r="F66" s="101" t="s">
        <v>348</v>
      </c>
      <c r="G66" s="4">
        <v>2450</v>
      </c>
      <c r="H66" s="4">
        <v>2450</v>
      </c>
      <c r="I66" s="4">
        <v>490</v>
      </c>
      <c r="J66" s="236"/>
    </row>
    <row r="67" spans="1:10" ht="15" x14ac:dyDescent="0.2">
      <c r="A67" s="101">
        <v>59</v>
      </c>
      <c r="B67" s="101" t="s">
        <v>682</v>
      </c>
      <c r="C67" s="101" t="s">
        <v>683</v>
      </c>
      <c r="D67" s="101" t="s">
        <v>684</v>
      </c>
      <c r="E67" s="101" t="s">
        <v>613</v>
      </c>
      <c r="F67" s="101" t="s">
        <v>348</v>
      </c>
      <c r="G67" s="4">
        <v>2450</v>
      </c>
      <c r="H67" s="4">
        <v>2450</v>
      </c>
      <c r="I67" s="4">
        <v>490</v>
      </c>
      <c r="J67" s="236"/>
    </row>
    <row r="68" spans="1:10" ht="15" x14ac:dyDescent="0.2">
      <c r="A68" s="101">
        <v>60</v>
      </c>
      <c r="B68" s="101" t="s">
        <v>685</v>
      </c>
      <c r="C68" s="101" t="s">
        <v>686</v>
      </c>
      <c r="D68" s="101" t="s">
        <v>687</v>
      </c>
      <c r="E68" s="101" t="s">
        <v>613</v>
      </c>
      <c r="F68" s="101" t="s">
        <v>348</v>
      </c>
      <c r="G68" s="4">
        <v>2450</v>
      </c>
      <c r="H68" s="4">
        <v>2450</v>
      </c>
      <c r="I68" s="4">
        <v>490</v>
      </c>
      <c r="J68" s="236"/>
    </row>
    <row r="69" spans="1:10" ht="15" x14ac:dyDescent="0.2">
      <c r="A69" s="101">
        <v>61</v>
      </c>
      <c r="B69" s="101" t="s">
        <v>688</v>
      </c>
      <c r="C69" s="101" t="s">
        <v>689</v>
      </c>
      <c r="D69" s="101" t="s">
        <v>690</v>
      </c>
      <c r="E69" s="101" t="s">
        <v>613</v>
      </c>
      <c r="F69" s="101" t="s">
        <v>348</v>
      </c>
      <c r="G69" s="4">
        <v>2450</v>
      </c>
      <c r="H69" s="4">
        <v>2450</v>
      </c>
      <c r="I69" s="4">
        <v>490</v>
      </c>
      <c r="J69" s="236"/>
    </row>
    <row r="70" spans="1:10" ht="15" x14ac:dyDescent="0.2">
      <c r="A70" s="101">
        <v>62</v>
      </c>
      <c r="B70" s="101" t="s">
        <v>532</v>
      </c>
      <c r="C70" s="101" t="s">
        <v>691</v>
      </c>
      <c r="D70" s="101" t="s">
        <v>692</v>
      </c>
      <c r="E70" s="101" t="s">
        <v>613</v>
      </c>
      <c r="F70" s="101" t="s">
        <v>348</v>
      </c>
      <c r="G70" s="4">
        <v>2500</v>
      </c>
      <c r="H70" s="4">
        <v>2500</v>
      </c>
      <c r="I70" s="4">
        <v>500</v>
      </c>
      <c r="J70" s="236"/>
    </row>
    <row r="71" spans="1:10" ht="15" x14ac:dyDescent="0.2">
      <c r="A71" s="90" t="s">
        <v>276</v>
      </c>
      <c r="B71" s="90"/>
      <c r="C71" s="90"/>
      <c r="D71" s="90"/>
      <c r="E71" s="90"/>
      <c r="F71" s="101"/>
      <c r="G71" s="4"/>
      <c r="H71" s="4"/>
      <c r="I71" s="4"/>
    </row>
    <row r="72" spans="1:10" ht="15" x14ac:dyDescent="0.3">
      <c r="A72" s="90"/>
      <c r="B72" s="102"/>
      <c r="C72" s="102"/>
      <c r="D72" s="102"/>
      <c r="E72" s="102"/>
      <c r="F72" s="90" t="s">
        <v>456</v>
      </c>
      <c r="G72" s="89">
        <f>SUM(G9:G71)</f>
        <v>125225</v>
      </c>
      <c r="H72" s="89">
        <f>SUM(H9:H71)</f>
        <v>125225</v>
      </c>
      <c r="I72" s="89">
        <f>SUM(I9:I71)</f>
        <v>25045</v>
      </c>
    </row>
    <row r="73" spans="1:10" ht="15" x14ac:dyDescent="0.3">
      <c r="A73" s="234"/>
      <c r="B73" s="234"/>
      <c r="C73" s="234"/>
      <c r="D73" s="234"/>
      <c r="E73" s="234"/>
      <c r="F73" s="234"/>
      <c r="G73" s="234"/>
      <c r="H73" s="191"/>
      <c r="I73" s="191"/>
    </row>
    <row r="74" spans="1:10" ht="15" x14ac:dyDescent="0.3">
      <c r="A74" s="235" t="s">
        <v>445</v>
      </c>
      <c r="B74" s="235"/>
      <c r="C74" s="234"/>
      <c r="D74" s="234"/>
      <c r="E74" s="234"/>
      <c r="F74" s="234"/>
      <c r="G74" s="234"/>
      <c r="H74" s="191"/>
      <c r="I74" s="191"/>
    </row>
    <row r="75" spans="1:10" ht="15" x14ac:dyDescent="0.3">
      <c r="A75" s="235"/>
      <c r="B75" s="235"/>
      <c r="C75" s="234"/>
      <c r="D75" s="234"/>
      <c r="E75" s="234"/>
      <c r="F75" s="234"/>
      <c r="G75" s="234"/>
      <c r="H75" s="191"/>
      <c r="I75" s="191"/>
    </row>
    <row r="76" spans="1:10" ht="15" x14ac:dyDescent="0.3">
      <c r="A76" s="235"/>
      <c r="B76" s="235"/>
      <c r="C76" s="191"/>
      <c r="D76" s="191"/>
      <c r="E76" s="191"/>
      <c r="F76" s="191"/>
      <c r="G76" s="191"/>
      <c r="H76" s="191"/>
      <c r="I76" s="191"/>
    </row>
    <row r="77" spans="1:10" ht="15" x14ac:dyDescent="0.3">
      <c r="A77" s="235"/>
      <c r="B77" s="235"/>
      <c r="C77" s="191"/>
      <c r="D77" s="191"/>
      <c r="E77" s="191"/>
      <c r="F77" s="191"/>
      <c r="G77" s="191"/>
      <c r="H77" s="191"/>
      <c r="I77" s="191"/>
    </row>
    <row r="78" spans="1:10" x14ac:dyDescent="0.2">
      <c r="A78" s="232"/>
      <c r="B78" s="232"/>
      <c r="C78" s="232"/>
      <c r="D78" s="232"/>
      <c r="E78" s="232"/>
      <c r="F78" s="232"/>
      <c r="G78" s="232"/>
      <c r="H78" s="232"/>
      <c r="I78" s="232"/>
    </row>
    <row r="79" spans="1:10" ht="15" x14ac:dyDescent="0.3">
      <c r="A79" s="197" t="s">
        <v>107</v>
      </c>
      <c r="B79" s="197"/>
      <c r="C79" s="191"/>
      <c r="D79" s="191"/>
      <c r="E79" s="191"/>
      <c r="F79" s="191"/>
      <c r="G79" s="191"/>
      <c r="H79" s="191"/>
      <c r="I79" s="191"/>
    </row>
    <row r="80" spans="1:10" ht="15" x14ac:dyDescent="0.3">
      <c r="A80" s="191"/>
      <c r="B80" s="191"/>
      <c r="C80" s="191"/>
      <c r="D80" s="191"/>
      <c r="E80" s="191"/>
      <c r="F80" s="191"/>
      <c r="G80" s="191"/>
      <c r="H80" s="191"/>
      <c r="I80" s="191"/>
    </row>
    <row r="81" spans="1:9" ht="15" x14ac:dyDescent="0.3">
      <c r="A81" s="191"/>
      <c r="B81" s="191"/>
      <c r="C81" s="191"/>
      <c r="D81" s="191"/>
      <c r="E81" s="195"/>
      <c r="F81" s="195"/>
      <c r="G81" s="195"/>
      <c r="H81" s="191"/>
      <c r="I81" s="191"/>
    </row>
    <row r="82" spans="1:9" ht="15" x14ac:dyDescent="0.3">
      <c r="A82" s="197"/>
      <c r="B82" s="197"/>
      <c r="C82" s="197" t="s">
        <v>395</v>
      </c>
      <c r="D82" s="197"/>
      <c r="E82" s="197"/>
      <c r="F82" s="197"/>
      <c r="G82" s="197"/>
      <c r="H82" s="191"/>
      <c r="I82" s="191"/>
    </row>
    <row r="83" spans="1:9" ht="15" x14ac:dyDescent="0.3">
      <c r="A83" s="191"/>
      <c r="B83" s="191"/>
      <c r="C83" s="191" t="s">
        <v>394</v>
      </c>
      <c r="D83" s="191"/>
      <c r="E83" s="191"/>
      <c r="F83" s="191"/>
      <c r="G83" s="191"/>
      <c r="H83" s="191"/>
      <c r="I83" s="191"/>
    </row>
    <row r="84" spans="1:9" x14ac:dyDescent="0.2">
      <c r="A84" s="199"/>
      <c r="B84" s="199"/>
      <c r="C84" s="199" t="s">
        <v>139</v>
      </c>
      <c r="D84" s="199"/>
      <c r="E84" s="199"/>
      <c r="F84" s="199"/>
      <c r="G84" s="199"/>
    </row>
  </sheetData>
  <mergeCells count="2">
    <mergeCell ref="I1:J1"/>
    <mergeCell ref="I2:J2"/>
  </mergeCells>
  <pageMargins left="0.25" right="0.25" top="0.75" bottom="0.75" header="0.3" footer="0.3"/>
  <pageSetup scale="7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29" t="s">
        <v>109</v>
      </c>
      <c r="H1" s="429"/>
      <c r="I1" s="392"/>
    </row>
    <row r="2" spans="1:9" ht="15" x14ac:dyDescent="0.3">
      <c r="A2" s="79" t="s">
        <v>140</v>
      </c>
      <c r="B2" s="80"/>
      <c r="C2" s="80"/>
      <c r="D2" s="80"/>
      <c r="E2" s="80"/>
      <c r="F2" s="80"/>
      <c r="G2" s="419" t="s">
        <v>518</v>
      </c>
      <c r="H2" s="420"/>
      <c r="I2" s="79"/>
    </row>
    <row r="3" spans="1:9" ht="15" x14ac:dyDescent="0.3">
      <c r="A3" s="79"/>
      <c r="B3" s="79"/>
      <c r="C3" s="79"/>
      <c r="D3" s="79"/>
      <c r="E3" s="79"/>
      <c r="F3" s="79"/>
      <c r="G3" s="170"/>
      <c r="H3" s="170"/>
      <c r="I3" s="392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414" t="str">
        <f>'ფორმა N1'!D4</f>
        <v>მპგ „ევროპული საქართველო“</v>
      </c>
      <c r="B5" s="83"/>
      <c r="C5" s="83"/>
      <c r="D5" s="83"/>
      <c r="E5" s="83"/>
      <c r="F5" s="83"/>
      <c r="G5" s="84"/>
      <c r="H5" s="84"/>
      <c r="I5" s="392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9"/>
      <c r="B7" s="169"/>
      <c r="C7" s="280"/>
      <c r="D7" s="169"/>
      <c r="E7" s="169"/>
      <c r="F7" s="169"/>
      <c r="G7" s="81"/>
      <c r="H7" s="81"/>
      <c r="I7" s="79"/>
    </row>
    <row r="8" spans="1:9" ht="45" x14ac:dyDescent="0.2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89"/>
      <c r="B9" s="390"/>
      <c r="C9" s="101"/>
      <c r="D9" s="101"/>
      <c r="E9" s="101"/>
      <c r="F9" s="101"/>
      <c r="G9" s="101"/>
      <c r="H9" s="4"/>
      <c r="I9" s="4"/>
    </row>
    <row r="10" spans="1:9" ht="15" x14ac:dyDescent="0.2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 x14ac:dyDescent="0.2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 x14ac:dyDescent="0.2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 x14ac:dyDescent="0.2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 x14ac:dyDescent="0.2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 x14ac:dyDescent="0.2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 x14ac:dyDescent="0.2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 x14ac:dyDescent="0.2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 x14ac:dyDescent="0.2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 x14ac:dyDescent="0.2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 x14ac:dyDescent="0.2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 x14ac:dyDescent="0.2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 x14ac:dyDescent="0.2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 x14ac:dyDescent="0.2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 x14ac:dyDescent="0.2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 x14ac:dyDescent="0.2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 x14ac:dyDescent="0.2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 x14ac:dyDescent="0.2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 x14ac:dyDescent="0.2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 x14ac:dyDescent="0.2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 x14ac:dyDescent="0.2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 x14ac:dyDescent="0.2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 x14ac:dyDescent="0.2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 x14ac:dyDescent="0.3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191"/>
      <c r="H35" s="191"/>
      <c r="I35" s="196"/>
    </row>
    <row r="36" spans="1:9" ht="15" x14ac:dyDescent="0.3">
      <c r="A36" s="235" t="s">
        <v>350</v>
      </c>
      <c r="B36" s="234"/>
      <c r="C36" s="234"/>
      <c r="D36" s="234"/>
      <c r="E36" s="234"/>
      <c r="F36" s="234"/>
      <c r="G36" s="191"/>
      <c r="H36" s="191"/>
      <c r="I36" s="196"/>
    </row>
    <row r="37" spans="1:9" ht="15" x14ac:dyDescent="0.3">
      <c r="A37" s="235" t="s">
        <v>353</v>
      </c>
      <c r="B37" s="234"/>
      <c r="C37" s="234"/>
      <c r="D37" s="234"/>
      <c r="E37" s="234"/>
      <c r="F37" s="234"/>
      <c r="G37" s="191"/>
      <c r="H37" s="191"/>
      <c r="I37" s="196"/>
    </row>
    <row r="38" spans="1:9" ht="15" x14ac:dyDescent="0.3">
      <c r="A38" s="235"/>
      <c r="B38" s="191"/>
      <c r="C38" s="191"/>
      <c r="D38" s="191"/>
      <c r="E38" s="191"/>
      <c r="F38" s="191"/>
      <c r="G38" s="191"/>
      <c r="H38" s="191"/>
      <c r="I38" s="196"/>
    </row>
    <row r="39" spans="1:9" ht="15" x14ac:dyDescent="0.3">
      <c r="A39" s="235"/>
      <c r="B39" s="191"/>
      <c r="C39" s="191"/>
      <c r="D39" s="191"/>
      <c r="E39" s="191"/>
      <c r="G39" s="191"/>
      <c r="H39" s="191"/>
      <c r="I39" s="196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196"/>
    </row>
    <row r="41" spans="1:9" ht="15" x14ac:dyDescent="0.3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 x14ac:dyDescent="0.3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 x14ac:dyDescent="0.3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 x14ac:dyDescent="0.2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29" t="s">
        <v>109</v>
      </c>
      <c r="H1" s="429"/>
    </row>
    <row r="2" spans="1:10" ht="15" x14ac:dyDescent="0.3">
      <c r="A2" s="79" t="s">
        <v>140</v>
      </c>
      <c r="B2" s="77"/>
      <c r="C2" s="80"/>
      <c r="D2" s="80"/>
      <c r="E2" s="80"/>
      <c r="F2" s="80"/>
      <c r="G2" s="419" t="s">
        <v>518</v>
      </c>
      <c r="H2" s="420"/>
    </row>
    <row r="3" spans="1:10" ht="15" x14ac:dyDescent="0.3">
      <c r="A3" s="79"/>
      <c r="B3" s="79"/>
      <c r="C3" s="79"/>
      <c r="D3" s="79"/>
      <c r="E3" s="79"/>
      <c r="F3" s="79"/>
      <c r="G3" s="226"/>
      <c r="H3" s="226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414" t="str">
        <f>'ფორმა N1'!D4</f>
        <v>მპგ „ევროპული საქართველო“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5"/>
      <c r="B7" s="225"/>
      <c r="C7" s="225"/>
      <c r="D7" s="228"/>
      <c r="E7" s="225"/>
      <c r="F7" s="225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6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1"/>
      <c r="I35" s="191"/>
    </row>
    <row r="36" spans="1:9" ht="15" x14ac:dyDescent="0.3">
      <c r="A36" s="235" t="s">
        <v>401</v>
      </c>
      <c r="B36" s="235"/>
      <c r="C36" s="234"/>
      <c r="D36" s="234"/>
      <c r="E36" s="234"/>
      <c r="F36" s="234"/>
      <c r="G36" s="234"/>
      <c r="H36" s="191"/>
      <c r="I36" s="191"/>
    </row>
    <row r="37" spans="1:9" ht="15" x14ac:dyDescent="0.3">
      <c r="A37" s="235" t="s">
        <v>346</v>
      </c>
      <c r="B37" s="235"/>
      <c r="C37" s="234"/>
      <c r="D37" s="234"/>
      <c r="E37" s="234"/>
      <c r="F37" s="234"/>
      <c r="G37" s="234"/>
      <c r="H37" s="191"/>
      <c r="I37" s="191"/>
    </row>
    <row r="38" spans="1:9" ht="15" x14ac:dyDescent="0.3">
      <c r="A38" s="235"/>
      <c r="B38" s="235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5"/>
      <c r="B39" s="235"/>
      <c r="C39" s="191"/>
      <c r="D39" s="191"/>
      <c r="E39" s="191"/>
      <c r="F39" s="191"/>
      <c r="G39" s="191"/>
      <c r="H39" s="191"/>
      <c r="I39" s="191"/>
    </row>
    <row r="40" spans="1:9" x14ac:dyDescent="0.2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 x14ac:dyDescent="0.3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434</v>
      </c>
      <c r="D44" s="197"/>
      <c r="E44" s="234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 x14ac:dyDescent="0.3">
      <c r="A2" s="434" t="s">
        <v>512</v>
      </c>
      <c r="B2" s="434"/>
      <c r="C2" s="434"/>
      <c r="D2" s="434"/>
      <c r="E2" s="396"/>
      <c r="F2" s="80"/>
      <c r="G2" s="80"/>
      <c r="H2" s="80"/>
      <c r="I2" s="80"/>
      <c r="J2" s="397"/>
      <c r="K2" s="398"/>
      <c r="L2" s="398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419" t="s">
        <v>518</v>
      </c>
      <c r="L3" s="420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414" t="str">
        <f>'ფორმა N1'!D4</f>
        <v>მპგ „ევროპული საქართველო“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1"/>
    </row>
    <row r="37" spans="1:12" ht="15" x14ac:dyDescent="0.3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1"/>
    </row>
    <row r="38" spans="1:12" ht="15" x14ac:dyDescent="0.3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1"/>
    </row>
    <row r="39" spans="1:12" ht="15" x14ac:dyDescent="0.3">
      <c r="A39" s="222" t="s">
        <v>496</v>
      </c>
      <c r="B39" s="235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 x14ac:dyDescent="0.3">
      <c r="A40" s="222" t="s">
        <v>513</v>
      </c>
      <c r="B40" s="235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.75" customHeight="1" x14ac:dyDescent="0.2">
      <c r="A41" s="439" t="s">
        <v>514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</row>
    <row r="42" spans="1:12" ht="15.75" customHeight="1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</row>
    <row r="43" spans="1:12" x14ac:dyDescent="0.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 x14ac:dyDescent="0.3">
      <c r="A44" s="435" t="s">
        <v>107</v>
      </c>
      <c r="B44" s="435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 x14ac:dyDescent="0.3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 x14ac:dyDescent="0.3">
      <c r="A46" s="381"/>
      <c r="B46" s="382"/>
      <c r="C46" s="436" t="s">
        <v>268</v>
      </c>
      <c r="D46" s="436"/>
      <c r="E46" s="395"/>
      <c r="F46" s="385"/>
      <c r="G46" s="437" t="s">
        <v>498</v>
      </c>
      <c r="H46" s="437"/>
      <c r="I46" s="437"/>
      <c r="J46" s="386"/>
      <c r="K46" s="191"/>
    </row>
    <row r="47" spans="1:12" ht="15" x14ac:dyDescent="0.3">
      <c r="A47" s="381"/>
      <c r="B47" s="382"/>
      <c r="C47" s="381"/>
      <c r="D47" s="382"/>
      <c r="E47" s="382"/>
      <c r="F47" s="381"/>
      <c r="G47" s="438"/>
      <c r="H47" s="438"/>
      <c r="I47" s="438"/>
      <c r="J47" s="386"/>
      <c r="K47" s="191"/>
    </row>
    <row r="48" spans="1:12" ht="15" x14ac:dyDescent="0.3">
      <c r="A48" s="381"/>
      <c r="B48" s="382"/>
      <c r="C48" s="433" t="s">
        <v>139</v>
      </c>
      <c r="D48" s="433"/>
      <c r="E48" s="395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2017-01-13T13:02:00Z</cp:lastPrinted>
  <dcterms:created xsi:type="dcterms:W3CDTF">2011-12-27T13:20:18Z</dcterms:created>
  <dcterms:modified xsi:type="dcterms:W3CDTF">2017-01-24T13:44:20Z</dcterms:modified>
</cp:coreProperties>
</file>