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56" r:id="rId6"/>
    <sheet name="ფორმა N4.3" sheetId="30" r:id="rId7"/>
    <sheet name="ფორმა 4.4" sheetId="34" r:id="rId8"/>
    <sheet name="ფორმა 4.5" sheetId="61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55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58" r:id="rId22"/>
    <sheet name="ფორმა N9.2" sheetId="17" r:id="rId23"/>
    <sheet name="ფორმა 9.3" sheetId="25" r:id="rId24"/>
    <sheet name="ფორმა 9.4" sheetId="60" r:id="rId25"/>
    <sheet name="ფორმა 9.5" sheetId="59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N4.1'!$B$9:$D$12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7">'ფორმა 4.4'!$A$1:$H$46</definedName>
    <definedName name="_xlnm.Print_Area" localSheetId="8">'ფორმა 4.5'!$A$1:$L$27</definedName>
    <definedName name="_xlnm.Print_Area" localSheetId="11">'ფორმა 5.2'!$A$1:$I$36</definedName>
    <definedName name="_xlnm.Print_Area" localSheetId="13">'ფორმა 5.4'!$A$1:$H$46</definedName>
    <definedName name="_xlnm.Print_Area" localSheetId="14">'ფორმა 5.5'!$A$1:$L$40</definedName>
    <definedName name="_xlnm.Print_Area" localSheetId="23">'ფორმა 9.3'!$A$1:$G$28</definedName>
    <definedName name="_xlnm.Print_Area" localSheetId="25">'ფორმა 9.5'!$A$1:$L$19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9.7'!$A$1:$I$33</definedName>
    <definedName name="_xlnm.Print_Area" localSheetId="0">'ფორმა N1'!$A$1:$L$32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N4.1'!$A$1:$D$27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1">'ფორმა N9.1'!$A$1:$I$18</definedName>
    <definedName name="_xlnm.Print_Area" localSheetId="22">'ფორმა N9.2'!$A$1:$I$35</definedName>
    <definedName name="_xlnm.Print_Area" localSheetId="28">'ფორმა N9.7.1'!$A$1:$N$32</definedName>
  </definedNames>
  <calcPr calcId="144525"/>
</workbook>
</file>

<file path=xl/calcChain.xml><?xml version="1.0" encoding="utf-8"?>
<calcChain xmlns="http://schemas.openxmlformats.org/spreadsheetml/2006/main">
  <c r="I11" i="9" l="1"/>
  <c r="I10" i="9"/>
  <c r="K13" i="61"/>
  <c r="A4" i="60" l="1"/>
  <c r="A4" i="59"/>
  <c r="A5" i="58" l="1"/>
  <c r="A4" i="58"/>
  <c r="A5" i="56"/>
  <c r="I54" i="56"/>
  <c r="H54" i="56"/>
  <c r="G54" i="56"/>
  <c r="A4" i="56"/>
  <c r="J12" i="10" l="1"/>
  <c r="I23" i="10"/>
  <c r="I22" i="10"/>
  <c r="I21" i="10"/>
  <c r="I20" i="10"/>
  <c r="I18" i="10"/>
  <c r="I16" i="10"/>
  <c r="I15" i="10"/>
  <c r="I13" i="10"/>
  <c r="I12" i="10"/>
  <c r="I11" i="10"/>
  <c r="J23" i="10"/>
  <c r="J22" i="10"/>
  <c r="J21" i="10"/>
  <c r="J20" i="10"/>
  <c r="J18" i="10"/>
  <c r="J16" i="10"/>
  <c r="J15" i="10"/>
  <c r="J13" i="10"/>
  <c r="J11" i="10"/>
  <c r="C12" i="3"/>
  <c r="D12" i="3"/>
  <c r="I23" i="35"/>
  <c r="A5" i="9"/>
  <c r="K26" i="55" l="1"/>
  <c r="A5" i="55"/>
  <c r="A5" i="41" l="1"/>
  <c r="A5" i="35"/>
  <c r="A5" i="39"/>
  <c r="A5" i="25"/>
  <c r="A5" i="17"/>
  <c r="A5" i="10"/>
  <c r="A5" i="18"/>
  <c r="A5" i="12"/>
  <c r="A6" i="28"/>
  <c r="A6" i="5"/>
  <c r="A5" i="45"/>
  <c r="A5" i="44"/>
  <c r="A5" i="43"/>
  <c r="A6" i="27"/>
  <c r="A5" i="47"/>
  <c r="A5" i="34"/>
  <c r="A5" i="30"/>
  <c r="A6" i="26"/>
  <c r="A7" i="40"/>
  <c r="A5" i="7"/>
  <c r="A5" i="3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2" i="7"/>
  <c r="C12" i="7"/>
  <c r="D10" i="7"/>
  <c r="D9" i="7" s="1"/>
  <c r="D31" i="3"/>
  <c r="C31" i="3"/>
  <c r="C10" i="7" l="1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H34" i="45"/>
  <c r="G34" i="45"/>
  <c r="I22" i="43"/>
  <c r="H22" i="43"/>
  <c r="G22" i="43"/>
  <c r="D27" i="3" l="1"/>
  <c r="C27" i="3"/>
  <c r="D17" i="28" l="1"/>
  <c r="C17" i="28"/>
  <c r="M23" i="41" l="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D15" i="40" s="1"/>
  <c r="C16" i="40"/>
  <c r="D12" i="40"/>
  <c r="C12" i="40"/>
  <c r="A6" i="40"/>
  <c r="C15" i="40" l="1"/>
  <c r="C11" i="40" s="1"/>
  <c r="D11" i="40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I10" i="30" l="1"/>
  <c r="H10" i="30"/>
  <c r="A4" i="30"/>
  <c r="A5" i="28" l="1"/>
  <c r="D25" i="27"/>
  <c r="C25" i="27"/>
  <c r="A5" i="27"/>
  <c r="D13" i="26"/>
  <c r="C13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0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C11" i="5"/>
  <c r="D19" i="3"/>
  <c r="C19" i="3"/>
  <c r="D16" i="3"/>
  <c r="D10" i="3" s="1"/>
  <c r="C16" i="3"/>
  <c r="C10" i="3" s="1"/>
  <c r="D10" i="5" l="1"/>
  <c r="C10" i="5"/>
  <c r="C26" i="3"/>
  <c r="B9" i="10"/>
  <c r="D10" i="12"/>
  <c r="D44" i="12"/>
  <c r="J9" i="10"/>
  <c r="D26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<sst xmlns="http://schemas.openxmlformats.org/spreadsheetml/2006/main" count="1455" uniqueCount="755">
  <si>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</si>
  <si>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</si>
  <si>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</si>
  <si>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</si>
  <si>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</si>
  <si>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</si>
  <si>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</si>
  <si>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</si>
  <si>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</si>
  <si>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</si>
  <si>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</si>
  <si>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</si>
  <si>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</si>
  <si>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</si>
  <si>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</si>
  <si>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</si>
  <si>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</si>
  <si>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</si>
  <si>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</si>
  <si>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</si>
  <si>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</si>
  <si>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</si>
  <si>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</si>
  <si>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</si>
  <si>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</si>
  <si>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</si>
  <si>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</si>
  <si>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</si>
  <si>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</si>
  <si>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</si>
  <si>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</si>
  <si>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</si>
  <si>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</si>
  <si>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</si>
  <si>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</si>
  <si>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</si>
  <si>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</si>
  <si>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</si>
  <si>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</si>
  <si>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</si>
  <si>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</si>
  <si>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</si>
  <si>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</si>
  <si>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</si>
  <si>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</si>
  <si>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</si>
  <si>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</si>
  <si>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</si>
  <si>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</si>
  <si>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</si>
  <si>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</si>
  <si>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</si>
  <si>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</si>
  <si>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</si>
  <si>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</si>
  <si>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</si>
  <si>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</si>
  <si>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</si>
  <si>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</si>
  <si>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</si>
  <si>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</si>
  <si>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</si>
  <si>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</si>
  <si>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</si>
  <si>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</si>
  <si>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</si>
  <si>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</si>
  <si>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</si>
  <si>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</si>
  <si>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</si>
  <si>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</si>
  <si>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</si>
  <si>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</si>
  <si>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</si>
  <si>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</si>
  <si>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</si>
  <si>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</si>
  <si>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</si>
  <si>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</si>
  <si>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</si>
  <si>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</si>
  <si>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</si>
  <si>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</si>
  <si>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</si>
  <si>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</si>
  <si>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</si>
  <si>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</si>
  <si>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</si>
  <si>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</si>
  <si>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</si>
  <si>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</si>
  <si>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</si>
  <si>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</si>
  <si>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</si>
  <si>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</si>
  <si>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</si>
  <si>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</si>
  <si>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</si>
  <si>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</si>
  <si>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</si>
  <si>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</si>
  <si>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</si>
  <si>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</si>
  <si>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</si>
  <si>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</si>
  <si>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</si>
  <si>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</si>
  <si>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</si>
  <si>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</si>
  <si>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</si>
  <si>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</si>
  <si>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</si>
  <si>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</si>
  <si>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</si>
  <si>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</si>
  <si>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</si>
  <si>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</si>
  <si>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</si>
  <si>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</si>
  <si>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</si>
  <si>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</si>
  <si>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</si>
  <si>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</si>
  <si>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</si>
  <si>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</si>
  <si>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</si>
  <si>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</si>
  <si>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</si>
  <si>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</si>
  <si>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</si>
  <si>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</si>
  <si>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</si>
  <si>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</si>
  <si>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</si>
  <si>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</si>
  <si>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</si>
  <si>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</si>
  <si>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</si>
  <si>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</si>
  <si>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</si>
  <si>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</si>
  <si>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</si>
  <si>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</si>
  <si>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</si>
  <si>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</si>
  <si>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</si>
  <si>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</si>
  <si>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</si>
  <si>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</si>
  <si>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</si>
  <si>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</si>
  <si>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</si>
  <si>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</si>
  <si>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</si>
  <si>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</si>
  <si>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</si>
  <si>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</si>
  <si>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</si>
  <si>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</si>
  <si>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</si>
  <si>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</si>
  <si>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</si>
  <si>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</si>
  <si>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</si>
  <si>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</si>
  <si>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</si>
  <si>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</si>
  <si>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</si>
  <si>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</si>
  <si>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</si>
  <si>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</si>
  <si>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</si>
  <si>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</si>
  <si>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</si>
  <si>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</si>
  <si>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</si>
  <si>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</si>
  <si>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</si>
  <si>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</si>
  <si>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</si>
  <si>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</si>
  <si>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</si>
  <si>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</si>
  <si>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</si>
  <si>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</si>
  <si>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</si>
  <si>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</si>
  <si>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</si>
  <si>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</si>
  <si>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</si>
  <si>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</si>
  <si>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</si>
  <si>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</si>
  <si>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</si>
  <si>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</si>
  <si>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</si>
  <si>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</si>
  <si>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</si>
  <si>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</si>
  <si>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</si>
  <si>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</si>
  <si>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</si>
  <si>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</si>
  <si>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</si>
  <si>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</si>
  <si>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</si>
  <si>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</si>
  <si>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</si>
  <si>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</si>
  <si>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</si>
  <si>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</si>
  <si>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</si>
  <si>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</si>
  <si>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</si>
  <si>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</si>
  <si>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</si>
  <si>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</si>
  <si>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</si>
  <si>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</si>
  <si>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</si>
  <si>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</si>
  <si>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</si>
  <si>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</si>
  <si>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</si>
  <si>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</si>
  <si>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</si>
  <si>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</si>
  <si>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</si>
  <si>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</si>
  <si>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</si>
  <si>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</si>
  <si>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</si>
  <si>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</si>
  <si>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</si>
  <si>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</si>
  <si>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</si>
  <si>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</si>
  <si>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</si>
  <si>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</si>
  <si>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</si>
  <si>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</si>
  <si>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</si>
  <si>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</si>
  <si>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</si>
  <si>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</si>
  <si>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</si>
  <si>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</si>
  <si>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</si>
  <si>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</si>
  <si>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</si>
  <si>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</si>
  <si>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</si>
  <si>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</si>
  <si>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</si>
  <si>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</si>
  <si>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</si>
  <si>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</si>
  <si>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</si>
  <si>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</si>
  <si>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</si>
  <si>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</si>
  <si>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</si>
  <si>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</si>
  <si>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</si>
  <si>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</si>
  <si>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</si>
  <si>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</si>
  <si>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</si>
  <si>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</si>
  <si>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</si>
  <si>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</si>
  <si>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</si>
  <si>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</si>
  <si>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</si>
  <si>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</si>
  <si>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</si>
  <si>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</si>
  <si>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</si>
  <si>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</si>
  <si>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</si>
  <si>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</si>
  <si>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</si>
  <si>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</si>
  <si>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</si>
  <si>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</si>
  <si>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</si>
  <si>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</si>
  <si>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</si>
  <si>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</si>
  <si>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</si>
  <si>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</si>
  <si>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</si>
  <si>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</si>
  <si>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</si>
  <si>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</si>
  <si>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</si>
  <si>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</si>
  <si>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</si>
  <si>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</si>
  <si>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</si>
  <si>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</si>
  <si>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</si>
  <si>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</si>
  <si>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</si>
  <si>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</si>
  <si>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</si>
  <si>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</si>
  <si>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</si>
  <si>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</si>
  <si>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</si>
  <si>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</si>
  <si>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</si>
  <si>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</si>
  <si>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</si>
  <si>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</si>
  <si>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</si>
  <si>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</si>
  <si>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</si>
  <si>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</si>
  <si>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</si>
  <si>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</si>
  <si>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</si>
  <si>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</si>
  <si>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</si>
  <si>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</si>
  <si>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</si>
  <si>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</si>
  <si>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</si>
  <si>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</si>
  <si>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</si>
  <si>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</si>
  <si>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</si>
  <si>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</si>
  <si>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</si>
  <si>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</si>
  <si>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</si>
  <si>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</si>
  <si>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</si>
  <si>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</si>
  <si>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</si>
  <si>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</si>
  <si>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</si>
  <si>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</si>
  <si>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</si>
  <si>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</si>
  <si>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</si>
  <si>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</si>
  <si>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</si>
  <si>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</si>
  <si>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</si>
  <si>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</si>
  <si>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</si>
  <si>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</si>
  <si>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</si>
  <si>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</si>
  <si>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</si>
  <si>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</si>
  <si>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</si>
  <si>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</si>
  <si>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</si>
  <si>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</si>
  <si>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</si>
  <si>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</si>
  <si>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</si>
  <si>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</si>
  <si>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</si>
  <si>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</si>
  <si>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</si>
  <si>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</si>
  <si>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</si>
  <si>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</si>
  <si>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</si>
  <si>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</si>
  <si>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</si>
  <si>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</si>
  <si>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</si>
  <si>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</si>
  <si>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</si>
  <si>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</si>
  <si>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</si>
  <si>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</si>
  <si>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</si>
  <si>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</si>
  <si>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</si>
  <si>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</si>
  <si>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</si>
  <si>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</si>
  <si>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</si>
  <si>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</si>
  <si>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</si>
  <si>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</si>
  <si>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</si>
  <si>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</si>
  <si>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</si>
  <si>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</si>
  <si>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</si>
  <si>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</si>
  <si>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</si>
  <si>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</si>
  <si>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</si>
  <si>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</si>
  <si>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</si>
  <si>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</si>
  <si>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</si>
  <si>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</si>
  <si>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</si>
  <si>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</si>
  <si>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</si>
  <si>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</si>
  <si>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</si>
  <si>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</si>
  <si>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</si>
  <si>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</si>
  <si>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</si>
  <si>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</si>
  <si>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</si>
  <si>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</si>
  <si>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</si>
  <si>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</si>
  <si>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</si>
  <si>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</si>
  <si>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</si>
  <si>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</si>
  <si>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</si>
  <si>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</si>
  <si>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</si>
  <si>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</si>
  <si>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</si>
  <si>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</si>
  <si>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</si>
  <si>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</si>
  <si>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</si>
  <si>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</si>
  <si>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</si>
  <si>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</si>
  <si>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</si>
  <si>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</si>
  <si>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</si>
  <si>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</si>
  <si>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</si>
  <si>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</si>
  <si>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</si>
  <si>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</si>
  <si>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</si>
  <si>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</si>
  <si>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</si>
  <si>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</si>
  <si>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</si>
  <si>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</si>
  <si>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</si>
  <si>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</si>
  <si>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</si>
  <si>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</si>
  <si>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</si>
  <si>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</si>
  <si>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</si>
  <si>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</si>
  <si>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</si>
  <si>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</si>
  <si>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</si>
  <si>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</si>
  <si>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</si>
  <si>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</si>
  <si>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</si>
  <si>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</si>
  <si>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</si>
  <si>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</si>
  <si>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</si>
  <si>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</si>
  <si>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</si>
  <si>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</si>
  <si>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</si>
  <si>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</si>
  <si>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</si>
  <si>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</si>
  <si>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</si>
  <si>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</si>
  <si>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</si>
  <si>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</si>
  <si>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</si>
  <si>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</si>
  <si>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</si>
  <si>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</si>
  <si>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</si>
  <si>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</si>
  <si>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</si>
  <si>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</si>
  <si>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</si>
  <si>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</si>
  <si>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</si>
  <si>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</si>
  <si>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</si>
  <si>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</si>
  <si>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</si>
  <si>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</si>
  <si>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</si>
  <si>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</si>
  <si>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</si>
  <si>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</si>
  <si>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</si>
  <si>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</si>
  <si>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</si>
  <si>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</si>
  <si>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</si>
  <si>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</si>
  <si>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</si>
  <si>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</si>
  <si>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</si>
  <si>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</si>
  <si>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</si>
  <si>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</si>
  <si>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</si>
  <si>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</si>
  <si>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</si>
  <si>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</si>
  <si>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10.06.2016</t>
  </si>
  <si>
    <t>ფულადი შემოწირულობა</t>
  </si>
  <si>
    <t>მაია ალექსიშვილი</t>
  </si>
  <si>
    <t>01008028114</t>
  </si>
  <si>
    <t>GE98TB7363345061600001</t>
  </si>
  <si>
    <t>თიბისი</t>
  </si>
  <si>
    <t>24.08.2016</t>
  </si>
  <si>
    <t>გიორგი გორაძე</t>
  </si>
  <si>
    <t>61001013749</t>
  </si>
  <si>
    <t>GE02TB0629445062122336</t>
  </si>
  <si>
    <t>ირაკლი ფირცხალავა</t>
  </si>
  <si>
    <t>01017027061</t>
  </si>
  <si>
    <t>GE66TB7413645061600002</t>
  </si>
  <si>
    <t>ვლადიმერ სულაბერიძე</t>
  </si>
  <si>
    <t>01005008834</t>
  </si>
  <si>
    <t>GE26TB7987945061100005</t>
  </si>
  <si>
    <t>30.09.2016</t>
  </si>
  <si>
    <t>01/01/2016-12/31/2016</t>
  </si>
  <si>
    <t>”საქართველოს ქრისტიან-კონსერვატიული პარტია”</t>
  </si>
  <si>
    <t>ავთანდილ</t>
  </si>
  <si>
    <t>ბესელია</t>
  </si>
  <si>
    <t>01020008041</t>
  </si>
  <si>
    <t>ადმინისტრაციის უფროსი</t>
  </si>
  <si>
    <t>ფატმან</t>
  </si>
  <si>
    <t>ანთაძე-მალაშხია</t>
  </si>
  <si>
    <t>01008006602</t>
  </si>
  <si>
    <t>კომიტეტის წევრი</t>
  </si>
  <si>
    <t>ინგა</t>
  </si>
  <si>
    <t>ქარაია</t>
  </si>
  <si>
    <t>51001001834</t>
  </si>
  <si>
    <t>ვლადიმერ</t>
  </si>
  <si>
    <t>სულაბერიძე</t>
  </si>
  <si>
    <t>ზვიად</t>
  </si>
  <si>
    <t>მეხატიშვილი</t>
  </si>
  <si>
    <t>01009016996</t>
  </si>
  <si>
    <t>ზურაბ</t>
  </si>
  <si>
    <t>გარუჩავა</t>
  </si>
  <si>
    <t>01007004106</t>
  </si>
  <si>
    <t>მძღოლი</t>
  </si>
  <si>
    <t>მაია</t>
  </si>
  <si>
    <t>ალექსიშვილი</t>
  </si>
  <si>
    <t>ბუღალტერი</t>
  </si>
  <si>
    <t>ანა</t>
  </si>
  <si>
    <t>კობახიძე</t>
  </si>
  <si>
    <t>01014006245</t>
  </si>
  <si>
    <t>ცხელი ხაზის ოპერატორი</t>
  </si>
  <si>
    <t>გიორგი</t>
  </si>
  <si>
    <t>ონიანი</t>
  </si>
  <si>
    <t>01012014618</t>
  </si>
  <si>
    <t>თავმჯდომარის მრჩევ. იურიდ საკითხებში*</t>
  </si>
  <si>
    <t>ლევან</t>
  </si>
  <si>
    <t>მიქაბერიძე</t>
  </si>
  <si>
    <t>01013021248</t>
  </si>
  <si>
    <t>მატერიალურ-ტექნიკ. უზრ. სამს. სპეციალისტი</t>
  </si>
  <si>
    <t>ირაკლი</t>
  </si>
  <si>
    <t>მჭედლიშვილი</t>
  </si>
  <si>
    <t>01012000978</t>
  </si>
  <si>
    <t>ანზორ</t>
  </si>
  <si>
    <t>პირმისაშვილი</t>
  </si>
  <si>
    <t>01001003350</t>
  </si>
  <si>
    <t>ამირიდონ</t>
  </si>
  <si>
    <t>მიქიაშვილი</t>
  </si>
  <si>
    <t>01010018159</t>
  </si>
  <si>
    <t xml:space="preserve">მძღოლი </t>
  </si>
  <si>
    <t>ნიკოლოზ</t>
  </si>
  <si>
    <t>მუხიაშვილი</t>
  </si>
  <si>
    <t>01015018060</t>
  </si>
  <si>
    <t>დაცვის თანამშრომელი</t>
  </si>
  <si>
    <t>რამაზ</t>
  </si>
  <si>
    <t>ქერეჭაშვილი</t>
  </si>
  <si>
    <t>01030005969</t>
  </si>
  <si>
    <t>თავმჯდომარის მრჩეველი</t>
  </si>
  <si>
    <t>თამაზ</t>
  </si>
  <si>
    <t>ქართველიშვილი</t>
  </si>
  <si>
    <t>57001055220</t>
  </si>
  <si>
    <t>მატერიალურ-ტექნიკ. უზრ. სამსახური, მძღოლი</t>
  </si>
  <si>
    <t>ცაცა</t>
  </si>
  <si>
    <t>ლომჯარია</t>
  </si>
  <si>
    <t>31001000838</t>
  </si>
  <si>
    <t>თავმჯდომარის თანაშემწე</t>
  </si>
  <si>
    <t>ნინო</t>
  </si>
  <si>
    <t>ამბარდნიშვილი</t>
  </si>
  <si>
    <t>01024005132</t>
  </si>
  <si>
    <t>სალომე</t>
  </si>
  <si>
    <t>ახალაია</t>
  </si>
  <si>
    <t>19001097184</t>
  </si>
  <si>
    <t>57001053621</t>
  </si>
  <si>
    <t>მედია სპეციალისტი</t>
  </si>
  <si>
    <t>სიგუა</t>
  </si>
  <si>
    <t>29001024464</t>
  </si>
  <si>
    <t>ბერიძე</t>
  </si>
  <si>
    <t>01017003820</t>
  </si>
  <si>
    <t>მემონტაჟე</t>
  </si>
  <si>
    <t>ხორგუაშვილი</t>
  </si>
  <si>
    <t>59001085359</t>
  </si>
  <si>
    <t>მოწვეული სპეციალისტი</t>
  </si>
  <si>
    <t>მაცაბერიძე</t>
  </si>
  <si>
    <t>01011022462</t>
  </si>
  <si>
    <t>ტელე ოპერატორი**</t>
  </si>
  <si>
    <t>მჭედლიძე</t>
  </si>
  <si>
    <t>01001070757</t>
  </si>
  <si>
    <t>თამთა</t>
  </si>
  <si>
    <t>შამათავა</t>
  </si>
  <si>
    <t>58001009680</t>
  </si>
  <si>
    <t>ნათია</t>
  </si>
  <si>
    <t>ქოქოსაძე</t>
  </si>
  <si>
    <t>01001066614</t>
  </si>
  <si>
    <t>ნატო</t>
  </si>
  <si>
    <t>უგულავა</t>
  </si>
  <si>
    <t>55001013870</t>
  </si>
  <si>
    <t>რეგიონალური კოორდინატორი</t>
  </si>
  <si>
    <t>თეონა</t>
  </si>
  <si>
    <t>უსტიაშვილი</t>
  </si>
  <si>
    <t>01011030228</t>
  </si>
  <si>
    <t>საზოგად. ურთიერთობის სპეციალისტი</t>
  </si>
  <si>
    <t>ლუბა</t>
  </si>
  <si>
    <t>კოზმავა</t>
  </si>
  <si>
    <t>01024018048</t>
  </si>
  <si>
    <t>ადამიანური რესურსების სპეციალისტი</t>
  </si>
  <si>
    <t>ვასილ</t>
  </si>
  <si>
    <t>ღვდელაძე</t>
  </si>
  <si>
    <t>13001019189</t>
  </si>
  <si>
    <t>ნოე</t>
  </si>
  <si>
    <t>კუხიანიძე</t>
  </si>
  <si>
    <t>60001043617</t>
  </si>
  <si>
    <t>ცისანა</t>
  </si>
  <si>
    <t>ჯოხაძე</t>
  </si>
  <si>
    <t>62005018854</t>
  </si>
  <si>
    <t>დამლაგებელი</t>
  </si>
  <si>
    <t>ჟუჟუნა</t>
  </si>
  <si>
    <t>მერკულაძე</t>
  </si>
  <si>
    <t>61006057320</t>
  </si>
  <si>
    <t>დიანა</t>
  </si>
  <si>
    <t>ვართანოვი</t>
  </si>
  <si>
    <t>01030033993</t>
  </si>
  <si>
    <t>საქმის წარმოების სპეციალისტი</t>
  </si>
  <si>
    <t>შოთა</t>
  </si>
  <si>
    <t>მალაშხია</t>
  </si>
  <si>
    <t>01020002238</t>
  </si>
  <si>
    <t>თავმჯდომარე</t>
  </si>
  <si>
    <t>საქართველოს ქრისტიან კონსერვატიული პარტია</t>
  </si>
  <si>
    <t>პარტიის მიერ დაგეგმილ ღონისძიებებში მონაწილეობა</t>
  </si>
  <si>
    <t>ახალციხე, ბორჯომი</t>
  </si>
  <si>
    <t>12/31/2016</t>
  </si>
  <si>
    <t>თბილისი, ფანასკერტელის ქ. N20-ის მოპირდაპირე მხარეს</t>
  </si>
  <si>
    <t>01.10.17.008.036</t>
  </si>
  <si>
    <t>09/27/2016</t>
  </si>
  <si>
    <t>საოფისე ფართი</t>
  </si>
  <si>
    <t>მსუბუქი</t>
  </si>
  <si>
    <t>MERCEDES BENZ</t>
  </si>
  <si>
    <t>E320</t>
  </si>
  <si>
    <t>HPH 660</t>
  </si>
  <si>
    <t>ააიპ "ლიტერა"</t>
  </si>
  <si>
    <t>თბილისი, პეკინის №34/ალ. ყაზბეგის გამზ. №2 (შენობა №1)</t>
  </si>
  <si>
    <t xml:space="preserve">18.07.2015 - 01.01.2017 </t>
  </si>
  <si>
    <t>205272863</t>
  </si>
  <si>
    <t>შპს ”ბიზნეს ცენტრი საბურთალო”</t>
  </si>
  <si>
    <t>თბილისი, მაზნიაშვილის ქ. 33</t>
  </si>
  <si>
    <t>01.09.2014 - 01.09.2016</t>
  </si>
  <si>
    <t>01030007495</t>
  </si>
  <si>
    <t xml:space="preserve">მანანა </t>
  </si>
  <si>
    <t>ჭითავა</t>
  </si>
  <si>
    <t>თბილისი, აწყურის ქ. 70, 70ა, 72ა</t>
  </si>
  <si>
    <t>01.02.2015 - 31.12.2016</t>
  </si>
  <si>
    <t>01011070233</t>
  </si>
  <si>
    <t xml:space="preserve">ზაურ </t>
  </si>
  <si>
    <t>დოხნაძე</t>
  </si>
  <si>
    <t>თბილისი, მირცხულავას ქ. 10</t>
  </si>
  <si>
    <t>01.01.2015 - 30.12.2016</t>
  </si>
  <si>
    <t>01019014262</t>
  </si>
  <si>
    <t xml:space="preserve">თამარ </t>
  </si>
  <si>
    <t>ფურცხვანიძე</t>
  </si>
  <si>
    <t>თბილისი, გორგასლის ქ. 4ა, მე-2 სართული</t>
  </si>
  <si>
    <t>13.10.2015 - 13.10.2017</t>
  </si>
  <si>
    <t>406084357</t>
  </si>
  <si>
    <t>შპს "ეი-თი უძრავი ქონება"</t>
  </si>
  <si>
    <t>თბილისი, პ.იაშვილის ქ. 7</t>
  </si>
  <si>
    <t>01.10.2015 - 31.12.2017</t>
  </si>
  <si>
    <t>01017011213</t>
  </si>
  <si>
    <t xml:space="preserve">დავით </t>
  </si>
  <si>
    <t>აბულაშვილი</t>
  </si>
  <si>
    <t>ქედა, აღმაშენებლის ქ. 4</t>
  </si>
  <si>
    <t>01.12.2015 - 01.12.2016</t>
  </si>
  <si>
    <t>61008004834</t>
  </si>
  <si>
    <t>თამილა</t>
  </si>
  <si>
    <t>თურმანიძე</t>
  </si>
  <si>
    <t>სენაკი, ი. ჭავჭავაძის ქ. 107</t>
  </si>
  <si>
    <t>19001026341</t>
  </si>
  <si>
    <t>თევაზი</t>
  </si>
  <si>
    <t>ვეზდენი</t>
  </si>
  <si>
    <t>ფოთი, აღმაშენებლის ქ. 19 ბ. 13</t>
  </si>
  <si>
    <t>01.02.2015 - 01.02.2017</t>
  </si>
  <si>
    <t>01019003837</t>
  </si>
  <si>
    <t>პეტრე</t>
  </si>
  <si>
    <t>ქუთათელაძე</t>
  </si>
  <si>
    <t>ახალციხე, ნათენაძის ქ. 2</t>
  </si>
  <si>
    <t>13.01.2015 - 13.01.2017</t>
  </si>
  <si>
    <t>424066352</t>
  </si>
  <si>
    <t>შპს "მესხეთი პალასი", დირ. ვასილ აბულაძე</t>
  </si>
  <si>
    <t>მარნეული, რუსთაველის 96</t>
  </si>
  <si>
    <t>01.08.2014 - 01.07.2016</t>
  </si>
  <si>
    <t>28001033208</t>
  </si>
  <si>
    <t>აიატ</t>
  </si>
  <si>
    <t>სულეიმანოვი</t>
  </si>
  <si>
    <t>გარდაბანი, აღმაშენებლის ქ. 34</t>
  </si>
  <si>
    <t>01.09.2014 - 31.03.2016</t>
  </si>
  <si>
    <t>12001001269</t>
  </si>
  <si>
    <t>გამბარ</t>
  </si>
  <si>
    <t>ბაირამოვი</t>
  </si>
  <si>
    <t>საგარეჯო, დავით აღმაშენებლის ქ. 21</t>
  </si>
  <si>
    <t>22.08.2015 - 22.08.2016</t>
  </si>
  <si>
    <t>ციცინო</t>
  </si>
  <si>
    <t>კოხტაშვილი</t>
  </si>
  <si>
    <t>საგარეჯო, ს. კაკაბეთი</t>
  </si>
  <si>
    <t>11.03.2015 - 31.12.2016</t>
  </si>
  <si>
    <t>36001005255</t>
  </si>
  <si>
    <t>სიღნაღი, ბარათაშვილის ქ. 36</t>
  </si>
  <si>
    <t>24.09.2014 - 24.09.2016</t>
  </si>
  <si>
    <t>01003008593</t>
  </si>
  <si>
    <t>ანგოლი</t>
  </si>
  <si>
    <t>ტუხაშვილი</t>
  </si>
  <si>
    <t>სიღნაღი, ცოტნე დადიანის ქ. 21ა</t>
  </si>
  <si>
    <t>01.03.2016 - 30.12.2017</t>
  </si>
  <si>
    <t>01011046334</t>
  </si>
  <si>
    <t>ქეთევან</t>
  </si>
  <si>
    <t>სანოტარო მომსხურების საზღაური</t>
  </si>
  <si>
    <t>თანხის მიმართვა საარჩევნო კამპანიის ფონდში</t>
  </si>
  <si>
    <t>დასახელება:</t>
  </si>
  <si>
    <t>ფ/პ დავით გერსამია</t>
  </si>
  <si>
    <t>საქ. ქრისტიან-კონსერვატიული პარტია</t>
  </si>
  <si>
    <t>საარჩევნო უბნების საზღვრები</t>
  </si>
  <si>
    <t>3 წთ.</t>
  </si>
  <si>
    <t>ინტერნეტ-რეკლამს ხრჯი</t>
  </si>
  <si>
    <t>შპს ”რადიოკომპანია პირველი რადიო”</t>
  </si>
  <si>
    <t>1 თვე</t>
  </si>
  <si>
    <t>”არა გაზპრომს”</t>
  </si>
  <si>
    <t>დღე</t>
  </si>
  <si>
    <t>GE09TB7642636080100006</t>
  </si>
  <si>
    <t>აშშ დოლარი</t>
  </si>
  <si>
    <t>GE09TB7642636080100006 საბარათე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</si>
</sst>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9" x14ac:knownFonts="1">
    <font>
      <sz val="10"/>
      <name val="Arial"/>
      <charset val="1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  <font>
      <b/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0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84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5" fillId="0" borderId="0"/>
    <xf numFmtId="0" fontId="2" fillId="0" borderId="0"/>
    <xf numFmtId="0" fontId="2" fillId="0" borderId="0"/>
    <xf numFmtId="43" fontId="13" fillId="0" borderId="0" applyFont="0" applyFill="0" applyBorder="0" applyAlignment="0" applyProtection="0"/>
    <xf numFmtId="0" fontId="2" fillId="0" borderId="0"/>
    <xf numFmtId="0" fontId="2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37" fillId="0" borderId="0"/>
    <xf numFmtId="0" fontId="37" fillId="0" borderId="0"/>
    <xf numFmtId="0" fontId="13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</cellStyleXfs>
  <cellXfs count="504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9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0" fillId="0" borderId="0" xfId="4" applyFont="1" applyBorder="1" applyProtection="1">
      <protection locked="0"/>
    </xf>
    <xf numFmtId="0" fontId="16" fillId="0" borderId="0" xfId="0" applyFont="1"/>
    <xf numFmtId="0" fontId="17" fillId="0" borderId="0" xfId="1" applyFont="1" applyBorder="1" applyAlignment="1" applyProtection="1">
      <alignment vertical="center"/>
      <protection locked="0"/>
    </xf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7" xfId="2" applyFont="1" applyFill="1" applyBorder="1" applyAlignment="1" applyProtection="1">
      <alignment horizontal="center" vertical="top" wrapText="1"/>
    </xf>
    <xf numFmtId="1" fontId="24" fillId="5" borderId="27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1" applyFont="1" applyFill="1" applyBorder="1" applyAlignment="1" applyProtection="1">
      <alignment vertical="center"/>
      <protection locked="0"/>
    </xf>
    <xf numFmtId="0" fontId="20" fillId="5" borderId="0" xfId="4" applyFont="1" applyFill="1" applyBorder="1" applyProtection="1">
      <protection locked="0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8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29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0" xfId="2" applyFont="1" applyFill="1" applyBorder="1" applyAlignment="1" applyProtection="1">
      <alignment horizontal="left" vertical="top"/>
      <protection locked="0"/>
    </xf>
    <xf numFmtId="0" fontId="24" fillId="5" borderId="30" xfId="2" applyFont="1" applyFill="1" applyBorder="1" applyAlignment="1" applyProtection="1">
      <alignment horizontal="left" vertical="top" wrapText="1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1" fontId="24" fillId="5" borderId="31" xfId="2" applyNumberFormat="1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14" fontId="11" fillId="0" borderId="0" xfId="3" applyNumberFormat="1" applyBorder="1" applyProtection="1">
      <protection locked="0"/>
    </xf>
    <xf numFmtId="0" fontId="11" fillId="0" borderId="0" xfId="3" applyProtection="1">
      <protection locked="0"/>
    </xf>
    <xf numFmtId="0" fontId="11" fillId="5" borderId="0" xfId="3" applyFill="1" applyProtection="1">
      <protection locked="0"/>
    </xf>
    <xf numFmtId="0" fontId="11" fillId="5" borderId="0" xfId="3" applyFill="1" applyBorder="1" applyProtection="1"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5" borderId="3" xfId="3" applyFill="1" applyBorder="1" applyProtection="1"/>
    <xf numFmtId="0" fontId="16" fillId="5" borderId="1" xfId="3" applyFont="1" applyFill="1" applyBorder="1" applyAlignment="1" applyProtection="1">
      <alignment horizontal="center" vertical="center"/>
    </xf>
    <xf numFmtId="0" fontId="16" fillId="5" borderId="1" xfId="3" applyFont="1" applyFill="1" applyBorder="1" applyAlignment="1" applyProtection="1">
      <alignment horizontal="center" vertical="center" wrapText="1"/>
    </xf>
    <xf numFmtId="0" fontId="16" fillId="5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0" xfId="3" applyFont="1" applyBorder="1" applyProtection="1">
      <protection locked="0"/>
    </xf>
    <xf numFmtId="0" fontId="17" fillId="0" borderId="3" xfId="3" applyFont="1" applyBorder="1" applyProtection="1">
      <protection locked="0"/>
    </xf>
    <xf numFmtId="0" fontId="22" fillId="0" borderId="0" xfId="3" applyFont="1" applyAlignment="1" applyProtection="1">
      <alignment horizontal="left"/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0" borderId="0" xfId="3"/>
    <xf numFmtId="0" fontId="11" fillId="0" borderId="0" xfId="3" applyBorder="1" applyProtection="1">
      <protection locked="0"/>
    </xf>
    <xf numFmtId="0" fontId="11" fillId="0" borderId="1" xfId="3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0" borderId="2" xfId="4" applyFont="1" applyBorder="1" applyAlignment="1" applyProtection="1">
      <alignment vertical="center" wrapText="1"/>
      <protection locked="0"/>
    </xf>
    <xf numFmtId="0" fontId="17" fillId="5" borderId="0" xfId="1" applyFont="1" applyFill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16" fillId="5" borderId="2" xfId="3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4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0" xfId="0" applyFont="1"/>
    <xf numFmtId="0" fontId="17" fillId="0" borderId="1" xfId="0" applyFont="1" applyFill="1" applyBorder="1" applyAlignment="1" applyProtection="1">
      <alignment horizontal="left" vertical="center" wrapText="1" indent="2"/>
    </xf>
    <xf numFmtId="0" fontId="33" fillId="5" borderId="0" xfId="1" applyFont="1" applyFill="1" applyAlignment="1" applyProtection="1">
      <alignment horizontal="right" vertical="center"/>
    </xf>
    <xf numFmtId="0" fontId="11" fillId="5" borderId="0" xfId="3" applyFill="1" applyBorder="1" applyAlignment="1" applyProtection="1">
      <alignment horizontal="left"/>
      <protection locked="0"/>
    </xf>
    <xf numFmtId="0" fontId="11" fillId="5" borderId="35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ill="1" applyBorder="1" applyAlignment="1" applyProtection="1">
      <alignment horizontal="center" vertical="center" wrapText="1"/>
    </xf>
    <xf numFmtId="0" fontId="11" fillId="5" borderId="2" xfId="3" applyFill="1" applyBorder="1" applyAlignment="1" applyProtection="1">
      <alignment horizontal="center" vertical="center" wrapText="1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27" fillId="0" borderId="1" xfId="7" applyFont="1" applyBorder="1" applyAlignment="1" applyProtection="1">
      <alignment wrapText="1"/>
      <protection locked="0"/>
    </xf>
    <xf numFmtId="14" fontId="11" fillId="5" borderId="1" xfId="3" applyNumberFormat="1" applyFill="1" applyBorder="1" applyProtection="1"/>
    <xf numFmtId="0" fontId="11" fillId="0" borderId="1" xfId="3" applyBorder="1" applyAlignment="1" applyProtection="1">
      <alignment horizontal="lef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24" fillId="0" borderId="33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6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4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4" fillId="0" borderId="38" xfId="9" applyFont="1" applyBorder="1" applyAlignment="1" applyProtection="1">
      <alignment vertical="center" wrapText="1"/>
      <protection locked="0"/>
    </xf>
    <xf numFmtId="0" fontId="34" fillId="4" borderId="25" xfId="9" applyFont="1" applyFill="1" applyBorder="1" applyAlignment="1" applyProtection="1">
      <alignment vertical="center"/>
      <protection locked="0"/>
    </xf>
    <xf numFmtId="0" fontId="34" fillId="4" borderId="23" xfId="9" applyFont="1" applyFill="1" applyBorder="1" applyAlignment="1" applyProtection="1">
      <alignment vertical="center" wrapText="1"/>
      <protection locked="0"/>
    </xf>
    <xf numFmtId="0" fontId="34" fillId="4" borderId="22" xfId="9" applyFont="1" applyFill="1" applyBorder="1" applyAlignment="1" applyProtection="1">
      <alignment vertical="center" wrapText="1"/>
      <protection locked="0"/>
    </xf>
    <xf numFmtId="49" fontId="34" fillId="0" borderId="23" xfId="9" applyNumberFormat="1" applyFont="1" applyBorder="1" applyAlignment="1" applyProtection="1">
      <alignment vertical="center"/>
      <protection locked="0"/>
    </xf>
    <xf numFmtId="0" fontId="34" fillId="0" borderId="22" xfId="9" applyFont="1" applyBorder="1" applyAlignment="1" applyProtection="1">
      <alignment vertical="center" wrapText="1"/>
      <protection locked="0"/>
    </xf>
    <xf numFmtId="0" fontId="34" fillId="0" borderId="24" xfId="9" applyFont="1" applyBorder="1" applyAlignment="1" applyProtection="1">
      <alignment vertical="center"/>
      <protection locked="0"/>
    </xf>
    <xf numFmtId="0" fontId="34" fillId="0" borderId="23" xfId="9" applyFont="1" applyBorder="1" applyAlignment="1" applyProtection="1">
      <alignment vertical="center" wrapText="1"/>
      <protection locked="0"/>
    </xf>
    <xf numFmtId="14" fontId="34" fillId="0" borderId="23" xfId="9" applyNumberFormat="1" applyFont="1" applyBorder="1" applyAlignment="1" applyProtection="1">
      <alignment vertical="center" wrapText="1"/>
      <protection locked="0"/>
    </xf>
    <xf numFmtId="0" fontId="34" fillId="0" borderId="22" xfId="9" applyFont="1" applyBorder="1" applyAlignment="1" applyProtection="1">
      <alignment horizontal="center" vertical="center"/>
      <protection locked="0"/>
    </xf>
    <xf numFmtId="0" fontId="34" fillId="0" borderId="39" xfId="9" applyFont="1" applyBorder="1" applyAlignment="1" applyProtection="1">
      <alignment vertical="center" wrapText="1"/>
      <protection locked="0"/>
    </xf>
    <xf numFmtId="0" fontId="34" fillId="4" borderId="21" xfId="9" applyFont="1" applyFill="1" applyBorder="1" applyAlignment="1" applyProtection="1">
      <alignment vertical="center"/>
      <protection locked="0"/>
    </xf>
    <xf numFmtId="0" fontId="34" fillId="4" borderId="1" xfId="9" applyFont="1" applyFill="1" applyBorder="1" applyAlignment="1" applyProtection="1">
      <alignment vertical="center" wrapText="1"/>
      <protection locked="0"/>
    </xf>
    <xf numFmtId="0" fontId="34" fillId="4" borderId="20" xfId="9" applyFont="1" applyFill="1" applyBorder="1" applyAlignment="1" applyProtection="1">
      <alignment vertical="center" wrapText="1"/>
      <protection locked="0"/>
    </xf>
    <xf numFmtId="49" fontId="34" fillId="0" borderId="1" xfId="9" applyNumberFormat="1" applyFont="1" applyBorder="1" applyAlignment="1" applyProtection="1">
      <alignment vertical="center"/>
      <protection locked="0"/>
    </xf>
    <xf numFmtId="0" fontId="34" fillId="0" borderId="20" xfId="9" applyFont="1" applyBorder="1" applyAlignment="1" applyProtection="1">
      <alignment vertical="center" wrapText="1"/>
      <protection locked="0"/>
    </xf>
    <xf numFmtId="0" fontId="34" fillId="0" borderId="5" xfId="9" applyFont="1" applyBorder="1" applyAlignment="1" applyProtection="1">
      <alignment vertical="center"/>
      <protection locked="0"/>
    </xf>
    <xf numFmtId="0" fontId="34" fillId="0" borderId="2" xfId="9" applyFont="1" applyBorder="1" applyAlignment="1" applyProtection="1">
      <alignment vertical="center" wrapText="1"/>
      <protection locked="0"/>
    </xf>
    <xf numFmtId="14" fontId="34" fillId="0" borderId="2" xfId="9" applyNumberFormat="1" applyFont="1" applyBorder="1" applyAlignment="1" applyProtection="1">
      <alignment vertical="center" wrapText="1"/>
      <protection locked="0"/>
    </xf>
    <xf numFmtId="0" fontId="34" fillId="0" borderId="20" xfId="9" applyFont="1" applyBorder="1" applyAlignment="1" applyProtection="1">
      <alignment horizontal="center" vertical="center"/>
      <protection locked="0"/>
    </xf>
    <xf numFmtId="0" fontId="34" fillId="0" borderId="40" xfId="9" applyFont="1" applyBorder="1" applyAlignment="1" applyProtection="1">
      <alignment vertical="center" wrapText="1"/>
      <protection locked="0"/>
    </xf>
    <xf numFmtId="0" fontId="34" fillId="4" borderId="19" xfId="9" applyFont="1" applyFill="1" applyBorder="1" applyAlignment="1" applyProtection="1">
      <alignment vertical="center"/>
      <protection locked="0"/>
    </xf>
    <xf numFmtId="0" fontId="34" fillId="4" borderId="2" xfId="9" applyFont="1" applyFill="1" applyBorder="1" applyAlignment="1" applyProtection="1">
      <alignment vertical="center" wrapText="1"/>
      <protection locked="0"/>
    </xf>
    <xf numFmtId="0" fontId="34" fillId="4" borderId="17" xfId="9" applyFont="1" applyFill="1" applyBorder="1" applyAlignment="1" applyProtection="1">
      <alignment vertical="center" wrapText="1"/>
      <protection locked="0"/>
    </xf>
    <xf numFmtId="49" fontId="34" fillId="0" borderId="2" xfId="9" applyNumberFormat="1" applyFont="1" applyBorder="1" applyAlignment="1" applyProtection="1">
      <alignment vertical="center"/>
      <protection locked="0"/>
    </xf>
    <xf numFmtId="0" fontId="34" fillId="0" borderId="17" xfId="9" applyFont="1" applyBorder="1" applyAlignment="1" applyProtection="1">
      <alignment vertical="center" wrapText="1"/>
      <protection locked="0"/>
    </xf>
    <xf numFmtId="0" fontId="34" fillId="0" borderId="18" xfId="9" applyFont="1" applyBorder="1" applyAlignment="1" applyProtection="1">
      <alignment horizontal="right" vertical="center"/>
      <protection locked="0"/>
    </xf>
    <xf numFmtId="0" fontId="34" fillId="0" borderId="17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1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0" xfId="9" applyFont="1" applyFill="1" applyBorder="1" applyAlignment="1" applyProtection="1">
      <alignment horizontal="center" vertical="center" wrapText="1"/>
    </xf>
    <xf numFmtId="0" fontId="29" fillId="4" borderId="15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4" borderId="12" xfId="9" applyFont="1" applyFill="1" applyBorder="1" applyAlignment="1" applyProtection="1">
      <alignment horizontal="center" vertical="center" wrapText="1"/>
    </xf>
    <xf numFmtId="0" fontId="29" fillId="3" borderId="15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49" fontId="29" fillId="3" borderId="13" xfId="9" applyNumberFormat="1" applyFont="1" applyFill="1" applyBorder="1" applyAlignment="1" applyProtection="1">
      <alignment horizontal="center" vertical="center" wrapText="1"/>
    </xf>
    <xf numFmtId="0" fontId="29" fillId="3" borderId="9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9" fillId="5" borderId="12" xfId="9" applyFont="1" applyFill="1" applyBorder="1" applyAlignment="1" applyProtection="1">
      <alignment horizontal="center" vertical="center" wrapText="1"/>
    </xf>
    <xf numFmtId="0" fontId="27" fillId="5" borderId="41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2" xfId="9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0" fontId="17" fillId="5" borderId="42" xfId="1" applyFont="1" applyFill="1" applyBorder="1" applyAlignment="1" applyProtection="1">
      <alignment horizontal="left" vertical="center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2" xfId="9" applyFont="1" applyFill="1" applyBorder="1" applyAlignment="1" applyProtection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42" xfId="0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2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168" fontId="34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14" fontId="21" fillId="2" borderId="0" xfId="9" applyNumberFormat="1" applyFont="1" applyFill="1" applyBorder="1" applyAlignment="1" applyProtection="1">
      <alignment vertical="center"/>
    </xf>
    <xf numFmtId="0" fontId="19" fillId="2" borderId="0" xfId="9" applyFont="1" applyFill="1" applyBorder="1" applyAlignment="1" applyProtection="1">
      <alignment horizontal="left" vertical="center"/>
    </xf>
    <xf numFmtId="0" fontId="19" fillId="2" borderId="0" xfId="9" applyFont="1" applyFill="1" applyBorder="1" applyAlignment="1" applyProtection="1">
      <alignment vertical="center"/>
    </xf>
    <xf numFmtId="0" fontId="19" fillId="2" borderId="41" xfId="9" applyFont="1" applyFill="1" applyBorder="1" applyAlignment="1" applyProtection="1">
      <alignment vertical="center"/>
      <protection locked="0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0" fontId="32" fillId="5" borderId="42" xfId="0" applyFont="1" applyFill="1" applyBorder="1" applyAlignment="1">
      <alignment vertical="center"/>
    </xf>
    <xf numFmtId="0" fontId="22" fillId="0" borderId="0" xfId="0" applyFont="1" applyBorder="1" applyProtection="1"/>
    <xf numFmtId="0" fontId="22" fillId="2" borderId="0" xfId="0" applyFont="1" applyFill="1" applyBorder="1" applyAlignment="1">
      <alignment horizontal="left" vertical="center"/>
    </xf>
    <xf numFmtId="2" fontId="24" fillId="0" borderId="26" xfId="2" applyNumberFormat="1" applyFont="1" applyFill="1" applyBorder="1" applyAlignment="1" applyProtection="1">
      <alignment horizontal="left" vertical="top" wrapText="1"/>
    </xf>
    <xf numFmtId="2" fontId="17" fillId="0" borderId="1" xfId="2" applyNumberFormat="1" applyFont="1" applyFill="1" applyBorder="1" applyAlignment="1" applyProtection="1">
      <alignment horizontal="right" vertical="top"/>
      <protection locked="0"/>
    </xf>
    <xf numFmtId="2" fontId="17" fillId="0" borderId="1" xfId="2" applyNumberFormat="1" applyFont="1" applyFill="1" applyBorder="1" applyAlignment="1" applyProtection="1">
      <alignment horizontal="right" vertical="center"/>
      <protection locked="0"/>
    </xf>
    <xf numFmtId="2" fontId="17" fillId="0" borderId="1" xfId="2" applyNumberFormat="1" applyFont="1" applyFill="1" applyBorder="1" applyAlignment="1" applyProtection="1">
      <alignment horizontal="right"/>
      <protection locked="0"/>
    </xf>
    <xf numFmtId="1" fontId="22" fillId="5" borderId="1" xfId="0" applyNumberFormat="1" applyFont="1" applyFill="1" applyBorder="1" applyProtection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22" fillId="0" borderId="0" xfId="0" applyFont="1" applyFill="1" applyBorder="1" applyAlignment="1" applyProtection="1">
      <alignment horizontal="left"/>
      <protection locked="0"/>
    </xf>
    <xf numFmtId="3" fontId="22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Fill="1"/>
    <xf numFmtId="0" fontId="36" fillId="0" borderId="0" xfId="0" applyFont="1" applyFill="1"/>
    <xf numFmtId="0" fontId="16" fillId="0" borderId="1" xfId="0" applyFont="1" applyFill="1" applyBorder="1"/>
    <xf numFmtId="0" fontId="16" fillId="5" borderId="0" xfId="19" applyFont="1" applyFill="1" applyProtection="1"/>
    <xf numFmtId="0" fontId="11" fillId="5" borderId="0" xfId="19" applyFill="1" applyProtection="1"/>
    <xf numFmtId="0" fontId="11" fillId="5" borderId="0" xfId="19" applyFill="1" applyProtection="1">
      <protection locked="0"/>
    </xf>
    <xf numFmtId="0" fontId="11" fillId="0" borderId="0" xfId="19" applyProtection="1">
      <protection locked="0"/>
    </xf>
    <xf numFmtId="0" fontId="17" fillId="5" borderId="0" xfId="19" applyFont="1" applyFill="1" applyProtection="1">
      <protection locked="0"/>
    </xf>
    <xf numFmtId="0" fontId="17" fillId="5" borderId="0" xfId="19" applyFont="1" applyFill="1" applyProtection="1"/>
    <xf numFmtId="0" fontId="17" fillId="0" borderId="0" xfId="19" applyFont="1" applyProtection="1">
      <protection locked="0"/>
    </xf>
    <xf numFmtId="0" fontId="17" fillId="0" borderId="0" xfId="19" applyFont="1" applyFill="1" applyBorder="1" applyProtection="1"/>
    <xf numFmtId="0" fontId="11" fillId="5" borderId="0" xfId="19" applyFont="1" applyFill="1" applyProtection="1"/>
    <xf numFmtId="0" fontId="20" fillId="0" borderId="0" xfId="64" applyFont="1" applyProtection="1">
      <protection locked="0"/>
    </xf>
    <xf numFmtId="0" fontId="21" fillId="5" borderId="5" xfId="64" applyFont="1" applyFill="1" applyBorder="1" applyAlignment="1" applyProtection="1">
      <alignment horizontal="center" vertical="center" wrapText="1"/>
    </xf>
    <xf numFmtId="0" fontId="21" fillId="5" borderId="1" xfId="64" applyFont="1" applyFill="1" applyBorder="1" applyAlignment="1" applyProtection="1">
      <alignment horizontal="center" vertical="center" wrapText="1"/>
    </xf>
    <xf numFmtId="0" fontId="19" fillId="0" borderId="1" xfId="64" applyFont="1" applyBorder="1" applyAlignment="1" applyProtection="1">
      <alignment vertical="center" wrapText="1"/>
      <protection locked="0"/>
    </xf>
    <xf numFmtId="0" fontId="22" fillId="0" borderId="0" xfId="19" applyFont="1" applyAlignment="1" applyProtection="1">
      <alignment horizontal="center"/>
      <protection locked="0"/>
    </xf>
    <xf numFmtId="0" fontId="17" fillId="0" borderId="0" xfId="19" applyFont="1" applyAlignment="1" applyProtection="1">
      <alignment horizontal="center" vertical="center"/>
      <protection locked="0"/>
    </xf>
    <xf numFmtId="0" fontId="11" fillId="0" borderId="0" xfId="19"/>
    <xf numFmtId="0" fontId="17" fillId="0" borderId="3" xfId="19" applyFont="1" applyBorder="1" applyProtection="1">
      <protection locked="0"/>
    </xf>
    <xf numFmtId="0" fontId="11" fillId="0" borderId="3" xfId="19" applyBorder="1"/>
    <xf numFmtId="0" fontId="22" fillId="0" borderId="0" xfId="19" applyFont="1" applyProtection="1">
      <protection locked="0"/>
    </xf>
    <xf numFmtId="0" fontId="17" fillId="0" borderId="0" xfId="19" applyFont="1" applyBorder="1" applyProtection="1">
      <protection locked="0"/>
    </xf>
    <xf numFmtId="0" fontId="11" fillId="0" borderId="0" xfId="19" applyBorder="1"/>
    <xf numFmtId="0" fontId="16" fillId="0" borderId="0" xfId="19" applyFont="1"/>
    <xf numFmtId="0" fontId="11" fillId="5" borderId="0" xfId="19" applyFill="1" applyBorder="1" applyProtection="1">
      <protection locked="0"/>
    </xf>
    <xf numFmtId="0" fontId="11" fillId="0" borderId="0" xfId="19" applyBorder="1" applyProtection="1">
      <protection locked="0"/>
    </xf>
    <xf numFmtId="0" fontId="22" fillId="0" borderId="0" xfId="19" applyFont="1" applyFill="1" applyBorder="1" applyAlignment="1" applyProtection="1">
      <alignment horizontal="left"/>
    </xf>
    <xf numFmtId="0" fontId="11" fillId="0" borderId="0" xfId="19" applyFill="1" applyBorder="1" applyProtection="1"/>
    <xf numFmtId="0" fontId="11" fillId="0" borderId="0" xfId="19" applyFill="1" applyProtection="1"/>
    <xf numFmtId="0" fontId="20" fillId="0" borderId="0" xfId="64" applyFont="1" applyBorder="1" applyProtection="1">
      <protection locked="0"/>
    </xf>
    <xf numFmtId="0" fontId="19" fillId="0" borderId="1" xfId="64" applyFont="1" applyBorder="1" applyAlignment="1" applyProtection="1">
      <alignment horizontal="center" wrapText="1"/>
      <protection locked="0"/>
    </xf>
    <xf numFmtId="0" fontId="19" fillId="0" borderId="1" xfId="64" applyFont="1" applyBorder="1" applyAlignment="1" applyProtection="1">
      <alignment wrapText="1"/>
      <protection locked="0"/>
    </xf>
    <xf numFmtId="14" fontId="19" fillId="0" borderId="2" xfId="117" applyNumberFormat="1" applyFont="1" applyBorder="1" applyAlignment="1" applyProtection="1">
      <alignment wrapText="1"/>
      <protection locked="0"/>
    </xf>
    <xf numFmtId="0" fontId="19" fillId="0" borderId="1" xfId="64" applyFont="1" applyBorder="1" applyAlignment="1" applyProtection="1">
      <alignment horizontal="center" vertical="center" wrapText="1"/>
      <protection locked="0"/>
    </xf>
    <xf numFmtId="14" fontId="27" fillId="0" borderId="2" xfId="117" applyNumberFormat="1" applyFont="1" applyBorder="1" applyAlignment="1" applyProtection="1">
      <alignment wrapText="1"/>
      <protection locked="0"/>
    </xf>
    <xf numFmtId="0" fontId="17" fillId="5" borderId="0" xfId="1" applyFont="1" applyFill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1" fillId="5" borderId="5" xfId="64" applyFont="1" applyFill="1" applyBorder="1" applyAlignment="1" applyProtection="1">
      <alignment horizontal="left" vertical="center" wrapText="1"/>
    </xf>
    <xf numFmtId="0" fontId="19" fillId="0" borderId="2" xfId="64" applyFont="1" applyBorder="1" applyAlignment="1" applyProtection="1">
      <alignment vertical="center" wrapText="1"/>
      <protection locked="0"/>
    </xf>
    <xf numFmtId="0" fontId="20" fillId="2" borderId="0" xfId="64" applyFont="1" applyFill="1" applyProtection="1">
      <protection locked="0"/>
    </xf>
    <xf numFmtId="49" fontId="19" fillId="0" borderId="1" xfId="64" applyNumberFormat="1" applyFont="1" applyBorder="1" applyAlignment="1" applyProtection="1">
      <alignment vertical="center" wrapText="1"/>
      <protection locked="0"/>
    </xf>
    <xf numFmtId="0" fontId="11" fillId="5" borderId="0" xfId="0" applyFont="1" applyFill="1"/>
    <xf numFmtId="168" fontId="34" fillId="2" borderId="2" xfId="158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58" applyNumberFormat="1" applyFont="1" applyFill="1" applyBorder="1" applyAlignment="1" applyProtection="1">
      <alignment vertical="center"/>
    </xf>
    <xf numFmtId="0" fontId="19" fillId="2" borderId="0" xfId="158" applyFont="1" applyFill="1" applyBorder="1" applyAlignment="1" applyProtection="1">
      <alignment vertical="center"/>
      <protection locked="0"/>
    </xf>
    <xf numFmtId="14" fontId="19" fillId="2" borderId="0" xfId="158" applyNumberFormat="1" applyFont="1" applyFill="1" applyBorder="1" applyAlignment="1" applyProtection="1">
      <alignment horizontal="center" vertical="center"/>
    </xf>
    <xf numFmtId="14" fontId="21" fillId="2" borderId="0" xfId="158" applyNumberFormat="1" applyFont="1" applyFill="1" applyBorder="1" applyAlignment="1" applyProtection="1">
      <alignment horizontal="center" vertical="center"/>
    </xf>
    <xf numFmtId="14" fontId="21" fillId="2" borderId="0" xfId="158" applyNumberFormat="1" applyFont="1" applyFill="1" applyBorder="1" applyAlignment="1" applyProtection="1">
      <alignment vertical="center"/>
    </xf>
    <xf numFmtId="14" fontId="21" fillId="2" borderId="0" xfId="158" applyNumberFormat="1" applyFont="1" applyFill="1" applyBorder="1" applyAlignment="1" applyProtection="1">
      <alignment vertical="center" wrapText="1"/>
    </xf>
    <xf numFmtId="0" fontId="27" fillId="0" borderId="2" xfId="117" applyFont="1" applyBorder="1" applyAlignment="1" applyProtection="1">
      <alignment wrapText="1"/>
      <protection locked="0"/>
    </xf>
    <xf numFmtId="4" fontId="22" fillId="5" borderId="1" xfId="1" applyNumberFormat="1" applyFont="1" applyFill="1" applyBorder="1" applyAlignment="1" applyProtection="1">
      <alignment horizontal="right" vertical="center"/>
    </xf>
    <xf numFmtId="0" fontId="38" fillId="2" borderId="0" xfId="0" applyFont="1" applyFill="1" applyBorder="1" applyProtection="1"/>
    <xf numFmtId="0" fontId="36" fillId="0" borderId="0" xfId="3" applyFont="1" applyFill="1" applyProtection="1"/>
    <xf numFmtId="0" fontId="19" fillId="0" borderId="0" xfId="9" applyFont="1" applyFill="1" applyBorder="1" applyAlignment="1" applyProtection="1">
      <alignment horizontal="center" vertical="center"/>
      <protection locked="0"/>
    </xf>
    <xf numFmtId="0" fontId="19" fillId="0" borderId="41" xfId="9" applyFont="1" applyFill="1" applyBorder="1" applyAlignment="1" applyProtection="1">
      <alignment horizontal="center" vertical="center"/>
      <protection locked="0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9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0" fontId="29" fillId="4" borderId="10" xfId="9" applyFont="1" applyFill="1" applyBorder="1" applyAlignment="1" applyProtection="1">
      <alignment horizontal="center" vertical="center"/>
    </xf>
    <xf numFmtId="14" fontId="21" fillId="2" borderId="37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14" fontId="21" fillId="2" borderId="0" xfId="158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19" fillId="0" borderId="41" xfId="158" applyNumberFormat="1" applyFont="1" applyFill="1" applyBorder="1" applyAlignment="1" applyProtection="1">
      <alignment horizontal="center" vertical="center"/>
      <protection locked="0"/>
    </xf>
    <xf numFmtId="14" fontId="21" fillId="2" borderId="0" xfId="158" applyNumberFormat="1" applyFont="1" applyFill="1" applyBorder="1" applyAlignment="1" applyProtection="1">
      <alignment horizontal="left" vertical="center" wrapText="1"/>
    </xf>
    <xf numFmtId="14" fontId="21" fillId="2" borderId="37" xfId="158" applyNumberFormat="1" applyFont="1" applyFill="1" applyBorder="1" applyAlignment="1" applyProtection="1">
      <alignment horizontal="center" vertical="center"/>
    </xf>
    <xf numFmtId="14" fontId="21" fillId="2" borderId="37" xfId="158" applyNumberFormat="1" applyFont="1" applyFill="1" applyBorder="1" applyAlignment="1" applyProtection="1">
      <alignment horizontal="center" vertical="center" wrapText="1"/>
    </xf>
    <xf numFmtId="14" fontId="21" fillId="2" borderId="0" xfId="158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7" xfId="10" applyNumberFormat="1" applyFont="1" applyFill="1" applyBorder="1" applyAlignment="1" applyProtection="1">
      <alignment horizontal="center" vertical="center"/>
    </xf>
    <xf numFmtId="14" fontId="21" fillId="2" borderId="37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 applyProtection="1">
      <alignment horizontal="center"/>
      <protection locked="0"/>
    </xf>
  </cellXfs>
  <cellStyles count="184">
    <cellStyle name="Comma 2" xfId="15"/>
    <cellStyle name="Normal" xfId="0" builtinId="0"/>
    <cellStyle name="Normal 10" xfId="16"/>
    <cellStyle name="Normal 11" xfId="17"/>
    <cellStyle name="Normal 12" xfId="18"/>
    <cellStyle name="Normal 13" xfId="19"/>
    <cellStyle name="Normal 13 10" xfId="20"/>
    <cellStyle name="Normal 13 11" xfId="21"/>
    <cellStyle name="Normal 13 2" xfId="22"/>
    <cellStyle name="Normal 13 3" xfId="23"/>
    <cellStyle name="Normal 13 4" xfId="24"/>
    <cellStyle name="Normal 13 5" xfId="25"/>
    <cellStyle name="Normal 13 6" xfId="26"/>
    <cellStyle name="Normal 13 7" xfId="27"/>
    <cellStyle name="Normal 13 8" xfId="28"/>
    <cellStyle name="Normal 13 9" xfId="29"/>
    <cellStyle name="Normal 14" xfId="30"/>
    <cellStyle name="Normal 14 10" xfId="31"/>
    <cellStyle name="Normal 14 11" xfId="32"/>
    <cellStyle name="Normal 14 2" xfId="33"/>
    <cellStyle name="Normal 14 3" xfId="34"/>
    <cellStyle name="Normal 14 4" xfId="35"/>
    <cellStyle name="Normal 14 5" xfId="36"/>
    <cellStyle name="Normal 14 6" xfId="37"/>
    <cellStyle name="Normal 14 7" xfId="38"/>
    <cellStyle name="Normal 14 8" xfId="39"/>
    <cellStyle name="Normal 14 9" xfId="40"/>
    <cellStyle name="Normal 15 10" xfId="41"/>
    <cellStyle name="Normal 15 2" xfId="42"/>
    <cellStyle name="Normal 15 3" xfId="43"/>
    <cellStyle name="Normal 15 4" xfId="44"/>
    <cellStyle name="Normal 15 5" xfId="45"/>
    <cellStyle name="Normal 15 6" xfId="46"/>
    <cellStyle name="Normal 15 7" xfId="47"/>
    <cellStyle name="Normal 15 8" xfId="48"/>
    <cellStyle name="Normal 15 9" xfId="49"/>
    <cellStyle name="Normal 16" xfId="50"/>
    <cellStyle name="Normal 2" xfId="2"/>
    <cellStyle name="Normal 2 10" xfId="51"/>
    <cellStyle name="Normal 2 11" xfId="52"/>
    <cellStyle name="Normal 2 12" xfId="53"/>
    <cellStyle name="Normal 2 13" xfId="54"/>
    <cellStyle name="Normal 2 2" xfId="55"/>
    <cellStyle name="Normal 2 3" xfId="56"/>
    <cellStyle name="Normal 2 4" xfId="57"/>
    <cellStyle name="Normal 2 5" xfId="58"/>
    <cellStyle name="Normal 2 6" xfId="59"/>
    <cellStyle name="Normal 2 7" xfId="60"/>
    <cellStyle name="Normal 2 8" xfId="61"/>
    <cellStyle name="Normal 2 9" xfId="62"/>
    <cellStyle name="Normal 2_ფორმა N5" xfId="63"/>
    <cellStyle name="Normal 3" xfId="3"/>
    <cellStyle name="Normal 4" xfId="4"/>
    <cellStyle name="Normal 4 10" xfId="64"/>
    <cellStyle name="Normal 4 11" xfId="65"/>
    <cellStyle name="Normal 4 12" xfId="66"/>
    <cellStyle name="Normal 4 13" xfId="67"/>
    <cellStyle name="Normal 4 14" xfId="68"/>
    <cellStyle name="Normal 4 15" xfId="69"/>
    <cellStyle name="Normal 4 16" xfId="70"/>
    <cellStyle name="Normal 4 17" xfId="71"/>
    <cellStyle name="Normal 4 18" xfId="72"/>
    <cellStyle name="Normal 4 19" xfId="73"/>
    <cellStyle name="Normal 4 2" xfId="74"/>
    <cellStyle name="Normal 4 2 2" xfId="75"/>
    <cellStyle name="Normal 4 2 2 2" xfId="76"/>
    <cellStyle name="Normal 4 2 2 3" xfId="77"/>
    <cellStyle name="Normal 4 2 2 4" xfId="78"/>
    <cellStyle name="Normal 4 2 2 5" xfId="79"/>
    <cellStyle name="Normal 4 2 2_ფორმა N5" xfId="80"/>
    <cellStyle name="Normal 4 2 3" xfId="81"/>
    <cellStyle name="Normal 4 2 4" xfId="82"/>
    <cellStyle name="Normal 4 2 5" xfId="83"/>
    <cellStyle name="Normal 4 2 6" xfId="84"/>
    <cellStyle name="Normal 4 2 7" xfId="85"/>
    <cellStyle name="Normal 4 2 8" xfId="86"/>
    <cellStyle name="Normal 4 2_ფორმა N5" xfId="87"/>
    <cellStyle name="Normal 4 3" xfId="88"/>
    <cellStyle name="Normal 4 3 2" xfId="89"/>
    <cellStyle name="Normal 4 3 3" xfId="90"/>
    <cellStyle name="Normal 4 3 4" xfId="91"/>
    <cellStyle name="Normal 4 3_ფორმა N5" xfId="92"/>
    <cellStyle name="Normal 4 4" xfId="93"/>
    <cellStyle name="Normal 4 4 2" xfId="94"/>
    <cellStyle name="Normal 4 4 2 2" xfId="95"/>
    <cellStyle name="Normal 4 4 2 3" xfId="96"/>
    <cellStyle name="Normal 4 4 2 4" xfId="97"/>
    <cellStyle name="Normal 4 4 2 5" xfId="98"/>
    <cellStyle name="Normal 4 4 2_ფორმა N5" xfId="99"/>
    <cellStyle name="Normal 4 4 3" xfId="100"/>
    <cellStyle name="Normal 4 4 4" xfId="101"/>
    <cellStyle name="Normal 4 4 5" xfId="102"/>
    <cellStyle name="Normal 4 4 6" xfId="103"/>
    <cellStyle name="Normal 4 4_ფორმა N5" xfId="104"/>
    <cellStyle name="Normal 4 5" xfId="105"/>
    <cellStyle name="Normal 4 5 2" xfId="106"/>
    <cellStyle name="Normal 4 5 3" xfId="107"/>
    <cellStyle name="Normal 4 5 4" xfId="108"/>
    <cellStyle name="Normal 4 5_ფორმა N5" xfId="109"/>
    <cellStyle name="Normal 4 6" xfId="110"/>
    <cellStyle name="Normal 4 7" xfId="111"/>
    <cellStyle name="Normal 4 8" xfId="112"/>
    <cellStyle name="Normal 4 9" xfId="113"/>
    <cellStyle name="Normal 4 9 2" xfId="114"/>
    <cellStyle name="Normal 4 9_ფორმა N5" xfId="115"/>
    <cellStyle name="Normal 4_ფორმა N 8.1" xfId="116"/>
    <cellStyle name="Normal 5" xfId="5"/>
    <cellStyle name="Normal 5 10" xfId="117"/>
    <cellStyle name="Normal 5 11" xfId="118"/>
    <cellStyle name="Normal 5 12" xfId="119"/>
    <cellStyle name="Normal 5 13" xfId="120"/>
    <cellStyle name="Normal 5 14" xfId="121"/>
    <cellStyle name="Normal 5 15" xfId="122"/>
    <cellStyle name="Normal 5 16" xfId="123"/>
    <cellStyle name="Normal 5 17" xfId="124"/>
    <cellStyle name="Normal 5 18" xfId="125"/>
    <cellStyle name="Normal 5 19" xfId="126"/>
    <cellStyle name="Normal 5 2" xfId="6"/>
    <cellStyle name="Normal 5 2 10" xfId="127"/>
    <cellStyle name="Normal 5 2 11" xfId="128"/>
    <cellStyle name="Normal 5 2 12" xfId="129"/>
    <cellStyle name="Normal 5 2 13" xfId="130"/>
    <cellStyle name="Normal 5 2 14" xfId="131"/>
    <cellStyle name="Normal 5 2 15" xfId="132"/>
    <cellStyle name="Normal 5 2 16" xfId="133"/>
    <cellStyle name="Normal 5 2 2" xfId="7"/>
    <cellStyle name="Normal 5 2 2 10" xfId="134"/>
    <cellStyle name="Normal 5 2 2 11" xfId="135"/>
    <cellStyle name="Normal 5 2 2 12" xfId="136"/>
    <cellStyle name="Normal 5 2 2 13" xfId="137"/>
    <cellStyle name="Normal 5 2 2 14" xfId="138"/>
    <cellStyle name="Normal 5 2 2 2" xfId="14"/>
    <cellStyle name="Normal 5 2 2 3" xfId="139"/>
    <cellStyle name="Normal 5 2 2 4" xfId="140"/>
    <cellStyle name="Normal 5 2 2 5" xfId="141"/>
    <cellStyle name="Normal 5 2 2 6" xfId="142"/>
    <cellStyle name="Normal 5 2 2 7" xfId="143"/>
    <cellStyle name="Normal 5 2 2 8" xfId="144"/>
    <cellStyle name="Normal 5 2 2 9" xfId="145"/>
    <cellStyle name="Normal 5 2 2_ფორმა N5" xfId="146"/>
    <cellStyle name="Normal 5 2 3" xfId="8"/>
    <cellStyle name="Normal 5 2 3 2" xfId="11"/>
    <cellStyle name="Normal 5 2 3 3" xfId="147"/>
    <cellStyle name="Normal 5 2 3 4" xfId="148"/>
    <cellStyle name="Normal 5 2 3_ფორმა N5" xfId="149"/>
    <cellStyle name="Normal 5 2 4" xfId="150"/>
    <cellStyle name="Normal 5 2 5" xfId="151"/>
    <cellStyle name="Normal 5 2 6" xfId="152"/>
    <cellStyle name="Normal 5 2 7" xfId="153"/>
    <cellStyle name="Normal 5 2 8" xfId="154"/>
    <cellStyle name="Normal 5 2 9" xfId="155"/>
    <cellStyle name="Normal 5 2_ფორმა N 8.1" xfId="156"/>
    <cellStyle name="Normal 5 20" xfId="157"/>
    <cellStyle name="Normal 5 3" xfId="9"/>
    <cellStyle name="Normal 5 3 2" xfId="10"/>
    <cellStyle name="Normal 5 3 2 2" xfId="158"/>
    <cellStyle name="Normal 5 3 3" xfId="159"/>
    <cellStyle name="Normal 5 3 4" xfId="160"/>
    <cellStyle name="Normal 5 3_ფორმა N5" xfId="161"/>
    <cellStyle name="Normal 5 4" xfId="162"/>
    <cellStyle name="Normal 5 4 2" xfId="163"/>
    <cellStyle name="Normal 5 4 3" xfId="164"/>
    <cellStyle name="Normal 5 4 4" xfId="165"/>
    <cellStyle name="Normal 5 4_ფორმა N5" xfId="166"/>
    <cellStyle name="Normal 5 5" xfId="167"/>
    <cellStyle name="Normal 5 6" xfId="168"/>
    <cellStyle name="Normal 5 7" xfId="169"/>
    <cellStyle name="Normal 5 8" xfId="170"/>
    <cellStyle name="Normal 5 9" xfId="171"/>
    <cellStyle name="Normal 5_ფორმა N 8.1" xfId="172"/>
    <cellStyle name="Normal 6" xfId="12"/>
    <cellStyle name="Normal 6 2" xfId="173"/>
    <cellStyle name="Normal 6 3" xfId="174"/>
    <cellStyle name="Normal 6 4" xfId="175"/>
    <cellStyle name="Normal 7" xfId="13"/>
    <cellStyle name="Normal 7 2" xfId="176"/>
    <cellStyle name="Normal 7 3" xfId="177"/>
    <cellStyle name="Normal 7 4" xfId="178"/>
    <cellStyle name="Normal 8" xfId="179"/>
    <cellStyle name="Normal 8 2" xfId="180"/>
    <cellStyle name="Normal 8 3" xfId="181"/>
    <cellStyle name="Normal 8 4" xfId="182"/>
    <cellStyle name="Normal 9" xfId="18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30</xdr:row>
      <xdr:rowOff>171450</xdr:rowOff>
    </xdr:from>
    <xdr:to>
      <xdr:col>2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171450</xdr:rowOff>
    </xdr:from>
    <xdr:to>
      <xdr:col>1</xdr:col>
      <xdr:colOff>1495425</xdr:colOff>
      <xdr:row>22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22</xdr:row>
      <xdr:rowOff>180975</xdr:rowOff>
    </xdr:from>
    <xdr:to>
      <xdr:col>2</xdr:col>
      <xdr:colOff>554556</xdr:colOff>
      <xdr:row>22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62</xdr:row>
      <xdr:rowOff>171450</xdr:rowOff>
    </xdr:from>
    <xdr:to>
      <xdr:col>2</xdr:col>
      <xdr:colOff>1495425</xdr:colOff>
      <xdr:row>62</xdr:row>
      <xdr:rowOff>171450</xdr:rowOff>
    </xdr:to>
    <xdr:cxnSp macro="">
      <xdr:nvCxnSpPr>
        <xdr:cNvPr id="2" name="Straight Connector 1"/>
        <xdr:cNvCxnSpPr/>
      </xdr:nvCxnSpPr>
      <xdr:spPr>
        <a:xfrm>
          <a:off x="1876425" y="125253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171450</xdr:rowOff>
    </xdr:from>
    <xdr:to>
      <xdr:col>1</xdr:col>
      <xdr:colOff>1495425</xdr:colOff>
      <xdr:row>18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19</xdr:row>
      <xdr:rowOff>4082</xdr:rowOff>
    </xdr:from>
    <xdr:to>
      <xdr:col>5</xdr:col>
      <xdr:colOff>110219</xdr:colOff>
      <xdr:row>19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ttachments_201652/cliuri_deklaraciis_formebi_010116_310316_qk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liuri_deklaraciis_formebi%20-%20qcp%20-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  <row r="5">
          <cell r="A5" t="str">
            <v>”საქართველოს ქრისტიან-კონსერვატიული პარტია”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showGridLines="0" tabSelected="1" view="pageBreakPreview" zoomScale="80" zoomScaleNormal="100" zoomScaleSheetLayoutView="80" workbookViewId="0">
      <selection activeCell="D4" sqref="D4"/>
    </sheetView>
  </sheetViews>
  <sheetFormatPr defaultRowHeight="15" x14ac:dyDescent="0.2"/>
  <cols>
    <col min="1" max="1" width="6.28515625" style="294" bestFit="1" customWidth="1"/>
    <col min="2" max="2" width="13.140625" style="294" customWidth="1"/>
    <col min="3" max="3" width="17.85546875" style="294" customWidth="1"/>
    <col min="4" max="4" width="15.140625" style="294" customWidth="1"/>
    <col min="5" max="5" width="24.5703125" style="294" customWidth="1"/>
    <col min="6" max="6" width="19.140625" style="295" customWidth="1"/>
    <col min="7" max="7" width="21.85546875" style="295" customWidth="1"/>
    <col min="8" max="8" width="19.140625" style="295" customWidth="1"/>
    <col min="9" max="9" width="16.42578125" style="294" bestFit="1" customWidth="1"/>
    <col min="10" max="10" width="17.42578125" style="294" customWidth="1"/>
    <col min="11" max="11" width="13.140625" style="294" bestFit="1" customWidth="1"/>
    <col min="12" max="12" width="15.28515625" style="294" customWidth="1"/>
    <col min="13" max="16384" width="9.140625" style="294"/>
  </cols>
  <sheetData>
    <row r="1" spans="1:12" s="305" customFormat="1" x14ac:dyDescent="0.2">
      <c r="A1" s="373" t="s">
        <v>307</v>
      </c>
      <c r="B1" s="359"/>
      <c r="C1" s="359"/>
      <c r="D1" s="359"/>
      <c r="E1" s="360"/>
      <c r="F1" s="354"/>
      <c r="G1" s="360"/>
      <c r="H1" s="372"/>
      <c r="I1" s="359"/>
      <c r="J1" s="360"/>
      <c r="K1" s="360"/>
      <c r="L1" s="371" t="s">
        <v>109</v>
      </c>
    </row>
    <row r="2" spans="1:12" s="305" customFormat="1" x14ac:dyDescent="0.2">
      <c r="A2" s="370" t="s">
        <v>140</v>
      </c>
      <c r="B2" s="359"/>
      <c r="C2" s="359"/>
      <c r="D2" s="359"/>
      <c r="E2" s="360"/>
      <c r="F2" s="354"/>
      <c r="G2" s="360"/>
      <c r="H2" s="369"/>
      <c r="I2" s="359"/>
      <c r="J2" s="360"/>
      <c r="K2" s="472" t="s">
        <v>532</v>
      </c>
      <c r="L2" s="473"/>
    </row>
    <row r="3" spans="1:12" s="305" customFormat="1" x14ac:dyDescent="0.2">
      <c r="A3" s="368"/>
      <c r="B3" s="359"/>
      <c r="C3" s="367"/>
      <c r="D3" s="366"/>
      <c r="E3" s="360"/>
      <c r="F3" s="365"/>
      <c r="G3" s="360"/>
      <c r="H3" s="360"/>
      <c r="I3" s="354"/>
      <c r="J3" s="359"/>
      <c r="K3" s="359"/>
      <c r="L3" s="358"/>
    </row>
    <row r="4" spans="1:12" s="305" customFormat="1" x14ac:dyDescent="0.2">
      <c r="A4" s="402" t="s">
        <v>274</v>
      </c>
      <c r="B4" s="354"/>
      <c r="C4" s="354"/>
      <c r="D4" s="404" t="s">
        <v>655</v>
      </c>
      <c r="E4" s="394"/>
      <c r="F4" s="304"/>
      <c r="G4" s="297"/>
      <c r="H4" s="395"/>
      <c r="I4" s="394"/>
      <c r="J4" s="396"/>
      <c r="K4" s="297"/>
      <c r="L4" s="397"/>
    </row>
    <row r="5" spans="1:12" s="305" customFormat="1" ht="15.75" thickBot="1" x14ac:dyDescent="0.25">
      <c r="A5" s="364"/>
      <c r="B5" s="360"/>
      <c r="C5" s="363"/>
      <c r="D5" s="362"/>
      <c r="E5" s="360"/>
      <c r="F5" s="361"/>
      <c r="G5" s="361"/>
      <c r="H5" s="361"/>
      <c r="I5" s="360"/>
      <c r="J5" s="359"/>
      <c r="K5" s="359"/>
      <c r="L5" s="358"/>
    </row>
    <row r="6" spans="1:12" ht="15.75" thickBot="1" x14ac:dyDescent="0.25">
      <c r="A6" s="357"/>
      <c r="B6" s="356"/>
      <c r="C6" s="355"/>
      <c r="D6" s="355"/>
      <c r="E6" s="355"/>
      <c r="F6" s="354"/>
      <c r="G6" s="354"/>
      <c r="H6" s="354"/>
      <c r="I6" s="476" t="s">
        <v>475</v>
      </c>
      <c r="J6" s="477"/>
      <c r="K6" s="478"/>
      <c r="L6" s="353"/>
    </row>
    <row r="7" spans="1:12" s="341" customFormat="1" ht="51.75" thickBot="1" x14ac:dyDescent="0.25">
      <c r="A7" s="352" t="s">
        <v>64</v>
      </c>
      <c r="B7" s="351" t="s">
        <v>141</v>
      </c>
      <c r="C7" s="351" t="s">
        <v>474</v>
      </c>
      <c r="D7" s="350" t="s">
        <v>280</v>
      </c>
      <c r="E7" s="349" t="s">
        <v>473</v>
      </c>
      <c r="F7" s="348" t="s">
        <v>472</v>
      </c>
      <c r="G7" s="347" t="s">
        <v>228</v>
      </c>
      <c r="H7" s="346" t="s">
        <v>225</v>
      </c>
      <c r="I7" s="345" t="s">
        <v>471</v>
      </c>
      <c r="J7" s="344" t="s">
        <v>277</v>
      </c>
      <c r="K7" s="343" t="s">
        <v>229</v>
      </c>
      <c r="L7" s="342" t="s">
        <v>230</v>
      </c>
    </row>
    <row r="8" spans="1:12" s="335" customFormat="1" ht="15.75" thickBot="1" x14ac:dyDescent="0.25">
      <c r="A8" s="339">
        <v>1</v>
      </c>
      <c r="B8" s="338">
        <v>2</v>
      </c>
      <c r="C8" s="340">
        <v>3</v>
      </c>
      <c r="D8" s="340">
        <v>4</v>
      </c>
      <c r="E8" s="339">
        <v>5</v>
      </c>
      <c r="F8" s="338">
        <v>6</v>
      </c>
      <c r="G8" s="340">
        <v>7</v>
      </c>
      <c r="H8" s="338">
        <v>8</v>
      </c>
      <c r="I8" s="339">
        <v>9</v>
      </c>
      <c r="J8" s="338">
        <v>10</v>
      </c>
      <c r="K8" s="337">
        <v>11</v>
      </c>
      <c r="L8" s="336">
        <v>12</v>
      </c>
    </row>
    <row r="9" spans="1:12" ht="25.5" x14ac:dyDescent="0.2">
      <c r="A9" s="334">
        <v>1</v>
      </c>
      <c r="B9" s="325" t="s">
        <v>515</v>
      </c>
      <c r="C9" s="324" t="s">
        <v>516</v>
      </c>
      <c r="D9" s="333">
        <v>1700</v>
      </c>
      <c r="E9" s="332" t="s">
        <v>517</v>
      </c>
      <c r="F9" s="321" t="s">
        <v>518</v>
      </c>
      <c r="G9" s="331" t="s">
        <v>519</v>
      </c>
      <c r="H9" s="331" t="s">
        <v>520</v>
      </c>
      <c r="I9" s="330"/>
      <c r="J9" s="329"/>
      <c r="K9" s="328"/>
      <c r="L9" s="327"/>
    </row>
    <row r="10" spans="1:12" ht="25.5" x14ac:dyDescent="0.2">
      <c r="A10" s="326">
        <v>2</v>
      </c>
      <c r="B10" s="325" t="s">
        <v>521</v>
      </c>
      <c r="C10" s="324" t="s">
        <v>516</v>
      </c>
      <c r="D10" s="323">
        <v>5000</v>
      </c>
      <c r="E10" s="322" t="s">
        <v>522</v>
      </c>
      <c r="F10" s="321" t="s">
        <v>523</v>
      </c>
      <c r="G10" s="321" t="s">
        <v>524</v>
      </c>
      <c r="H10" s="321" t="s">
        <v>520</v>
      </c>
      <c r="I10" s="320"/>
      <c r="J10" s="319"/>
      <c r="K10" s="318"/>
      <c r="L10" s="317"/>
    </row>
    <row r="11" spans="1:12" ht="25.5" x14ac:dyDescent="0.2">
      <c r="A11" s="326">
        <v>3</v>
      </c>
      <c r="B11" s="325" t="s">
        <v>521</v>
      </c>
      <c r="C11" s="324" t="s">
        <v>516</v>
      </c>
      <c r="D11" s="323">
        <v>10000</v>
      </c>
      <c r="E11" s="322" t="s">
        <v>525</v>
      </c>
      <c r="F11" s="321" t="s">
        <v>526</v>
      </c>
      <c r="G11" s="321" t="s">
        <v>527</v>
      </c>
      <c r="H11" s="321" t="s">
        <v>520</v>
      </c>
      <c r="I11" s="320"/>
      <c r="J11" s="319"/>
      <c r="K11" s="318"/>
      <c r="L11" s="317"/>
    </row>
    <row r="12" spans="1:12" ht="25.5" x14ac:dyDescent="0.2">
      <c r="A12" s="326">
        <v>4</v>
      </c>
      <c r="B12" s="325" t="s">
        <v>521</v>
      </c>
      <c r="C12" s="324" t="s">
        <v>516</v>
      </c>
      <c r="D12" s="323">
        <v>2800</v>
      </c>
      <c r="E12" s="322" t="s">
        <v>528</v>
      </c>
      <c r="F12" s="321" t="s">
        <v>529</v>
      </c>
      <c r="G12" s="321" t="s">
        <v>530</v>
      </c>
      <c r="H12" s="321" t="s">
        <v>520</v>
      </c>
      <c r="I12" s="320"/>
      <c r="J12" s="319"/>
      <c r="K12" s="318"/>
      <c r="L12" s="317"/>
    </row>
    <row r="13" spans="1:12" ht="25.5" x14ac:dyDescent="0.2">
      <c r="A13" s="326">
        <v>5</v>
      </c>
      <c r="B13" s="325" t="s">
        <v>531</v>
      </c>
      <c r="C13" s="324" t="s">
        <v>516</v>
      </c>
      <c r="D13" s="323">
        <v>300</v>
      </c>
      <c r="E13" s="322" t="s">
        <v>517</v>
      </c>
      <c r="F13" s="321" t="s">
        <v>518</v>
      </c>
      <c r="G13" s="321" t="s">
        <v>519</v>
      </c>
      <c r="H13" s="321" t="s">
        <v>520</v>
      </c>
      <c r="I13" s="320"/>
      <c r="J13" s="319"/>
      <c r="K13" s="318"/>
      <c r="L13" s="317"/>
    </row>
    <row r="14" spans="1:12" x14ac:dyDescent="0.2">
      <c r="A14" s="326">
        <v>6</v>
      </c>
      <c r="B14" s="325"/>
      <c r="C14" s="324"/>
      <c r="D14" s="323"/>
      <c r="E14" s="322"/>
      <c r="F14" s="321"/>
      <c r="G14" s="321"/>
      <c r="H14" s="321"/>
      <c r="I14" s="320"/>
      <c r="J14" s="319"/>
      <c r="K14" s="318"/>
      <c r="L14" s="317"/>
    </row>
    <row r="15" spans="1:12" ht="15.75" thickBot="1" x14ac:dyDescent="0.25">
      <c r="A15" s="316" t="s">
        <v>276</v>
      </c>
      <c r="B15" s="315"/>
      <c r="C15" s="314"/>
      <c r="D15" s="313"/>
      <c r="E15" s="312"/>
      <c r="F15" s="311"/>
      <c r="G15" s="311"/>
      <c r="H15" s="311"/>
      <c r="I15" s="310"/>
      <c r="J15" s="309"/>
      <c r="K15" s="308"/>
      <c r="L15" s="307"/>
    </row>
    <row r="16" spans="1:12" x14ac:dyDescent="0.2">
      <c r="A16" s="297"/>
      <c r="B16" s="298"/>
      <c r="C16" s="297"/>
      <c r="D16" s="298"/>
      <c r="E16" s="297"/>
      <c r="F16" s="298"/>
      <c r="G16" s="297"/>
      <c r="H16" s="298"/>
      <c r="I16" s="297"/>
      <c r="J16" s="298"/>
      <c r="K16" s="297"/>
      <c r="L16" s="298"/>
    </row>
    <row r="17" spans="1:12" x14ac:dyDescent="0.2">
      <c r="A17" s="297"/>
      <c r="B17" s="304"/>
      <c r="C17" s="297"/>
      <c r="D17" s="304"/>
      <c r="E17" s="297"/>
      <c r="F17" s="304"/>
      <c r="G17" s="297"/>
      <c r="H17" s="304"/>
      <c r="I17" s="297"/>
      <c r="J17" s="304"/>
      <c r="K17" s="297"/>
      <c r="L17" s="304"/>
    </row>
    <row r="18" spans="1:12" s="305" customFormat="1" x14ac:dyDescent="0.2">
      <c r="A18" s="475" t="s">
        <v>433</v>
      </c>
      <c r="B18" s="475"/>
      <c r="C18" s="475"/>
      <c r="D18" s="475"/>
      <c r="E18" s="475"/>
      <c r="F18" s="475"/>
      <c r="G18" s="475"/>
      <c r="H18" s="475"/>
      <c r="I18" s="475"/>
      <c r="J18" s="475"/>
      <c r="K18" s="475"/>
      <c r="L18" s="475"/>
    </row>
    <row r="19" spans="1:12" s="306" customFormat="1" ht="12.75" x14ac:dyDescent="0.2">
      <c r="A19" s="475" t="s">
        <v>470</v>
      </c>
      <c r="B19" s="475"/>
      <c r="C19" s="475"/>
      <c r="D19" s="475"/>
      <c r="E19" s="475"/>
      <c r="F19" s="475"/>
      <c r="G19" s="475"/>
      <c r="H19" s="475"/>
      <c r="I19" s="475"/>
      <c r="J19" s="475"/>
      <c r="K19" s="475"/>
      <c r="L19" s="475"/>
    </row>
    <row r="20" spans="1:12" s="306" customFormat="1" ht="12.75" x14ac:dyDescent="0.2">
      <c r="A20" s="475"/>
      <c r="B20" s="475"/>
      <c r="C20" s="475"/>
      <c r="D20" s="475"/>
      <c r="E20" s="475"/>
      <c r="F20" s="475"/>
      <c r="G20" s="475"/>
      <c r="H20" s="475"/>
      <c r="I20" s="475"/>
      <c r="J20" s="475"/>
      <c r="K20" s="475"/>
      <c r="L20" s="475"/>
    </row>
    <row r="21" spans="1:12" s="305" customFormat="1" x14ac:dyDescent="0.2">
      <c r="A21" s="475" t="s">
        <v>469</v>
      </c>
      <c r="B21" s="475"/>
      <c r="C21" s="475"/>
      <c r="D21" s="475"/>
      <c r="E21" s="475"/>
      <c r="F21" s="475"/>
      <c r="G21" s="475"/>
      <c r="H21" s="475"/>
      <c r="I21" s="475"/>
      <c r="J21" s="475"/>
      <c r="K21" s="475"/>
      <c r="L21" s="475"/>
    </row>
    <row r="22" spans="1:12" s="305" customFormat="1" x14ac:dyDescent="0.2">
      <c r="A22" s="475"/>
      <c r="B22" s="475"/>
      <c r="C22" s="475"/>
      <c r="D22" s="475"/>
      <c r="E22" s="475"/>
      <c r="F22" s="475"/>
      <c r="G22" s="475"/>
      <c r="H22" s="475"/>
      <c r="I22" s="475"/>
      <c r="J22" s="475"/>
      <c r="K22" s="475"/>
      <c r="L22" s="475"/>
    </row>
    <row r="23" spans="1:12" s="305" customFormat="1" x14ac:dyDescent="0.2">
      <c r="A23" s="475" t="s">
        <v>468</v>
      </c>
      <c r="B23" s="475"/>
      <c r="C23" s="475"/>
      <c r="D23" s="475"/>
      <c r="E23" s="475"/>
      <c r="F23" s="475"/>
      <c r="G23" s="475"/>
      <c r="H23" s="475"/>
      <c r="I23" s="475"/>
      <c r="J23" s="475"/>
      <c r="K23" s="475"/>
      <c r="L23" s="475"/>
    </row>
    <row r="24" spans="1:12" s="305" customFormat="1" x14ac:dyDescent="0.2">
      <c r="A24" s="297"/>
      <c r="B24" s="298"/>
      <c r="C24" s="297"/>
      <c r="D24" s="298"/>
      <c r="E24" s="297"/>
      <c r="F24" s="298"/>
      <c r="G24" s="297"/>
      <c r="H24" s="298"/>
      <c r="I24" s="297"/>
      <c r="J24" s="298"/>
      <c r="K24" s="297"/>
      <c r="L24" s="298"/>
    </row>
    <row r="25" spans="1:12" s="305" customFormat="1" x14ac:dyDescent="0.2">
      <c r="A25" s="297"/>
      <c r="B25" s="304"/>
      <c r="C25" s="297"/>
      <c r="D25" s="304"/>
      <c r="E25" s="297"/>
      <c r="F25" s="304"/>
      <c r="G25" s="297"/>
      <c r="H25" s="304"/>
      <c r="I25" s="297"/>
      <c r="J25" s="304"/>
      <c r="K25" s="297"/>
      <c r="L25" s="304"/>
    </row>
    <row r="26" spans="1:12" s="305" customFormat="1" x14ac:dyDescent="0.2">
      <c r="A26" s="297"/>
      <c r="B26" s="298"/>
      <c r="C26" s="297"/>
      <c r="D26" s="298"/>
      <c r="E26" s="297"/>
      <c r="F26" s="298"/>
      <c r="G26" s="297"/>
      <c r="H26" s="298"/>
      <c r="I26" s="297"/>
      <c r="J26" s="298"/>
      <c r="K26" s="297"/>
      <c r="L26" s="298"/>
    </row>
    <row r="27" spans="1:12" x14ac:dyDescent="0.2">
      <c r="A27" s="297"/>
      <c r="B27" s="304"/>
      <c r="C27" s="297"/>
      <c r="D27" s="304"/>
      <c r="E27" s="297"/>
      <c r="F27" s="304"/>
      <c r="G27" s="297"/>
      <c r="H27" s="304"/>
      <c r="I27" s="297"/>
      <c r="J27" s="304"/>
      <c r="K27" s="297"/>
      <c r="L27" s="304"/>
    </row>
    <row r="28" spans="1:12" s="299" customFormat="1" x14ac:dyDescent="0.2">
      <c r="A28" s="481" t="s">
        <v>107</v>
      </c>
      <c r="B28" s="481"/>
      <c r="C28" s="298"/>
      <c r="D28" s="297"/>
      <c r="E28" s="298"/>
      <c r="F28" s="298"/>
      <c r="G28" s="297"/>
      <c r="H28" s="298"/>
      <c r="I28" s="298"/>
      <c r="J28" s="297"/>
      <c r="K28" s="298"/>
      <c r="L28" s="297"/>
    </row>
    <row r="29" spans="1:12" s="299" customFormat="1" x14ac:dyDescent="0.2">
      <c r="A29" s="298"/>
      <c r="B29" s="297"/>
      <c r="C29" s="302"/>
      <c r="D29" s="303"/>
      <c r="E29" s="302"/>
      <c r="F29" s="298"/>
      <c r="G29" s="297"/>
      <c r="H29" s="301"/>
      <c r="I29" s="298"/>
      <c r="J29" s="297"/>
      <c r="K29" s="298"/>
      <c r="L29" s="297"/>
    </row>
    <row r="30" spans="1:12" s="299" customFormat="1" ht="15" customHeight="1" x14ac:dyDescent="0.2">
      <c r="A30" s="298"/>
      <c r="B30" s="297"/>
      <c r="C30" s="474" t="s">
        <v>268</v>
      </c>
      <c r="D30" s="474"/>
      <c r="E30" s="474"/>
      <c r="F30" s="298"/>
      <c r="G30" s="297"/>
      <c r="H30" s="479" t="s">
        <v>467</v>
      </c>
      <c r="I30" s="300"/>
      <c r="J30" s="297"/>
      <c r="K30" s="298"/>
      <c r="L30" s="297"/>
    </row>
    <row r="31" spans="1:12" s="299" customFormat="1" x14ac:dyDescent="0.2">
      <c r="A31" s="298"/>
      <c r="B31" s="297"/>
      <c r="C31" s="298"/>
      <c r="D31" s="297"/>
      <c r="E31" s="298"/>
      <c r="F31" s="298"/>
      <c r="G31" s="297"/>
      <c r="H31" s="480"/>
      <c r="I31" s="300"/>
      <c r="J31" s="297"/>
      <c r="K31" s="298"/>
      <c r="L31" s="297"/>
    </row>
    <row r="32" spans="1:12" s="296" customFormat="1" x14ac:dyDescent="0.2">
      <c r="A32" s="298"/>
      <c r="B32" s="297"/>
      <c r="C32" s="474" t="s">
        <v>139</v>
      </c>
      <c r="D32" s="474"/>
      <c r="E32" s="474"/>
      <c r="F32" s="298"/>
      <c r="G32" s="297"/>
      <c r="H32" s="298"/>
      <c r="I32" s="298"/>
      <c r="J32" s="297"/>
      <c r="K32" s="298"/>
      <c r="L32" s="297"/>
    </row>
    <row r="33" spans="5:5" s="296" customFormat="1" x14ac:dyDescent="0.2">
      <c r="E33" s="294"/>
    </row>
    <row r="34" spans="5:5" s="296" customFormat="1" x14ac:dyDescent="0.2">
      <c r="E34" s="294"/>
    </row>
    <row r="35" spans="5:5" s="296" customFormat="1" x14ac:dyDescent="0.2">
      <c r="E35" s="294"/>
    </row>
    <row r="36" spans="5:5" s="296" customFormat="1" x14ac:dyDescent="0.2">
      <c r="E36" s="294"/>
    </row>
    <row r="37" spans="5:5" s="296" customFormat="1" x14ac:dyDescent="0.2"/>
  </sheetData>
  <mergeCells count="10">
    <mergeCell ref="K2:L2"/>
    <mergeCell ref="C32:E32"/>
    <mergeCell ref="A19:L20"/>
    <mergeCell ref="A21:L22"/>
    <mergeCell ref="A23:L23"/>
    <mergeCell ref="I6:K6"/>
    <mergeCell ref="H30:H31"/>
    <mergeCell ref="A28:B28"/>
    <mergeCell ref="A18:L18"/>
    <mergeCell ref="C30:E30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:F15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15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15"/>
  </dataValidations>
  <printOptions gridLines="1"/>
  <pageMargins left="0.11810804899387577" right="0.11810804899387577" top="0.354329615048119" bottom="0.354329615048119" header="0.31496062992125984" footer="0.31496062992125984"/>
  <pageSetup scale="69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8"/>
  <sheetViews>
    <sheetView showGridLines="0" view="pageBreakPreview" topLeftCell="A37" zoomScale="80" zoomScaleSheetLayoutView="80" workbookViewId="0">
      <selection activeCell="C2" sqref="C2:D2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6" t="s">
        <v>302</v>
      </c>
      <c r="B1" s="116"/>
      <c r="C1" s="484" t="s">
        <v>109</v>
      </c>
      <c r="D1" s="484"/>
      <c r="E1" s="155"/>
    </row>
    <row r="2" spans="1:12" x14ac:dyDescent="0.3">
      <c r="A2" s="78" t="s">
        <v>140</v>
      </c>
      <c r="B2" s="116"/>
      <c r="C2" s="482" t="s">
        <v>532</v>
      </c>
      <c r="D2" s="483"/>
      <c r="E2" s="155"/>
    </row>
    <row r="3" spans="1:12" x14ac:dyDescent="0.3">
      <c r="A3" s="78"/>
      <c r="B3" s="116"/>
      <c r="C3" s="375"/>
      <c r="D3" s="375"/>
      <c r="E3" s="155"/>
    </row>
    <row r="4" spans="1:12" s="2" customFormat="1" x14ac:dyDescent="0.3">
      <c r="A4" s="79" t="s">
        <v>274</v>
      </c>
      <c r="B4" s="79"/>
      <c r="C4" s="78"/>
      <c r="D4" s="78"/>
      <c r="E4" s="110"/>
      <c r="L4" s="21"/>
    </row>
    <row r="5" spans="1:12" s="2" customFormat="1" x14ac:dyDescent="0.3">
      <c r="A5" s="121" t="str">
        <f>'ფორმა N1'!D4</f>
        <v>საქართველოს ქრისტიან კონსერვატიული პარტია</v>
      </c>
      <c r="B5" s="113"/>
      <c r="C5" s="60"/>
      <c r="D5" s="60"/>
      <c r="E5" s="110"/>
    </row>
    <row r="6" spans="1:12" s="2" customFormat="1" x14ac:dyDescent="0.3">
      <c r="A6" s="79"/>
      <c r="B6" s="79"/>
      <c r="C6" s="78"/>
      <c r="D6" s="78"/>
      <c r="E6" s="110"/>
    </row>
    <row r="7" spans="1:12" s="6" customFormat="1" x14ac:dyDescent="0.3">
      <c r="A7" s="374"/>
      <c r="B7" s="374"/>
      <c r="C7" s="80"/>
      <c r="D7" s="80"/>
      <c r="E7" s="156"/>
    </row>
    <row r="8" spans="1:12" s="6" customFormat="1" ht="30" x14ac:dyDescent="0.3">
      <c r="A8" s="108" t="s">
        <v>64</v>
      </c>
      <c r="B8" s="81" t="s">
        <v>11</v>
      </c>
      <c r="C8" s="81" t="s">
        <v>10</v>
      </c>
      <c r="D8" s="81" t="s">
        <v>9</v>
      </c>
      <c r="E8" s="156"/>
    </row>
    <row r="9" spans="1:12" s="9" customFormat="1" ht="18" x14ac:dyDescent="0.2">
      <c r="A9" s="13">
        <v>1</v>
      </c>
      <c r="B9" s="13" t="s">
        <v>57</v>
      </c>
      <c r="C9" s="84">
        <f>SUM(C10,C13,C53,C56,C57,C58,C75)</f>
        <v>0</v>
      </c>
      <c r="D9" s="84">
        <f>SUM(D10,D13,D53,D56,D57,D58,D64,D71,D72)</f>
        <v>0</v>
      </c>
      <c r="E9" s="157"/>
    </row>
    <row r="10" spans="1:12" s="9" customFormat="1" ht="18" x14ac:dyDescent="0.2">
      <c r="A10" s="14">
        <v>1.1000000000000001</v>
      </c>
      <c r="B10" s="14" t="s">
        <v>58</v>
      </c>
      <c r="C10" s="86">
        <f>SUM(C11:C12)</f>
        <v>0</v>
      </c>
      <c r="D10" s="86">
        <f>SUM(D11:D12)</f>
        <v>0</v>
      </c>
      <c r="E10" s="157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157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55"/>
    </row>
    <row r="13" spans="1:12" x14ac:dyDescent="0.3">
      <c r="A13" s="14">
        <v>1.2</v>
      </c>
      <c r="B13" s="14" t="s">
        <v>60</v>
      </c>
      <c r="C13" s="86">
        <f>SUM(C14,C17,C29:C32,C35,C36,C43,C44,C45,C46,C47,C51,C52)</f>
        <v>0</v>
      </c>
      <c r="D13" s="86">
        <f>SUM(D14,D17,D29:D32,D35,D36,D43,D44,D45,D46,D47,D51,D52)</f>
        <v>0</v>
      </c>
      <c r="E13" s="155"/>
    </row>
    <row r="14" spans="1:12" x14ac:dyDescent="0.3">
      <c r="A14" s="16" t="s">
        <v>32</v>
      </c>
      <c r="B14" s="16" t="s">
        <v>1</v>
      </c>
      <c r="C14" s="85">
        <f>SUM(C15:C16)</f>
        <v>0</v>
      </c>
      <c r="D14" s="85">
        <f>SUM(D15:D16)</f>
        <v>0</v>
      </c>
      <c r="E14" s="155"/>
    </row>
    <row r="15" spans="1:12" ht="17.25" customHeight="1" x14ac:dyDescent="0.3">
      <c r="A15" s="17" t="s">
        <v>98</v>
      </c>
      <c r="B15" s="17" t="s">
        <v>61</v>
      </c>
      <c r="C15" s="36"/>
      <c r="D15" s="37"/>
      <c r="E15" s="155"/>
    </row>
    <row r="16" spans="1:12" ht="17.25" customHeight="1" x14ac:dyDescent="0.3">
      <c r="A16" s="17" t="s">
        <v>99</v>
      </c>
      <c r="B16" s="17" t="s">
        <v>62</v>
      </c>
      <c r="C16" s="36"/>
      <c r="D16" s="37"/>
      <c r="E16" s="155"/>
    </row>
    <row r="17" spans="1:5" x14ac:dyDescent="0.3">
      <c r="A17" s="16" t="s">
        <v>33</v>
      </c>
      <c r="B17" s="16" t="s">
        <v>2</v>
      </c>
      <c r="C17" s="85">
        <f>SUM(C18:C23,C28)</f>
        <v>0</v>
      </c>
      <c r="D17" s="85">
        <f>SUM(D18:D23,D28)</f>
        <v>0</v>
      </c>
      <c r="E17" s="155"/>
    </row>
    <row r="18" spans="1:5" ht="30" x14ac:dyDescent="0.3">
      <c r="A18" s="17" t="s">
        <v>12</v>
      </c>
      <c r="B18" s="17" t="s">
        <v>250</v>
      </c>
      <c r="C18" s="38"/>
      <c r="D18" s="39"/>
      <c r="E18" s="155"/>
    </row>
    <row r="19" spans="1:5" x14ac:dyDescent="0.3">
      <c r="A19" s="17" t="s">
        <v>13</v>
      </c>
      <c r="B19" s="17" t="s">
        <v>14</v>
      </c>
      <c r="C19" s="38"/>
      <c r="D19" s="40"/>
      <c r="E19" s="155"/>
    </row>
    <row r="20" spans="1:5" ht="30" x14ac:dyDescent="0.3">
      <c r="A20" s="17" t="s">
        <v>281</v>
      </c>
      <c r="B20" s="17" t="s">
        <v>22</v>
      </c>
      <c r="C20" s="38"/>
      <c r="D20" s="41"/>
      <c r="E20" s="155"/>
    </row>
    <row r="21" spans="1:5" x14ac:dyDescent="0.3">
      <c r="A21" s="17" t="s">
        <v>282</v>
      </c>
      <c r="B21" s="17" t="s">
        <v>15</v>
      </c>
      <c r="C21" s="38"/>
      <c r="D21" s="41"/>
      <c r="E21" s="155"/>
    </row>
    <row r="22" spans="1:5" x14ac:dyDescent="0.3">
      <c r="A22" s="17" t="s">
        <v>283</v>
      </c>
      <c r="B22" s="17" t="s">
        <v>16</v>
      </c>
      <c r="C22" s="38"/>
      <c r="D22" s="41"/>
      <c r="E22" s="155"/>
    </row>
    <row r="23" spans="1:5" x14ac:dyDescent="0.3">
      <c r="A23" s="17" t="s">
        <v>284</v>
      </c>
      <c r="B23" s="17" t="s">
        <v>17</v>
      </c>
      <c r="C23" s="119">
        <f>SUM(C24:C27)</f>
        <v>0</v>
      </c>
      <c r="D23" s="119">
        <f>SUM(D24:D27)</f>
        <v>0</v>
      </c>
      <c r="E23" s="155"/>
    </row>
    <row r="24" spans="1:5" ht="16.5" customHeight="1" x14ac:dyDescent="0.3">
      <c r="A24" s="18" t="s">
        <v>285</v>
      </c>
      <c r="B24" s="18" t="s">
        <v>18</v>
      </c>
      <c r="C24" s="38"/>
      <c r="D24" s="41"/>
      <c r="E24" s="155"/>
    </row>
    <row r="25" spans="1:5" ht="16.5" customHeight="1" x14ac:dyDescent="0.3">
      <c r="A25" s="18" t="s">
        <v>286</v>
      </c>
      <c r="B25" s="18" t="s">
        <v>19</v>
      </c>
      <c r="C25" s="38"/>
      <c r="D25" s="41"/>
      <c r="E25" s="155"/>
    </row>
    <row r="26" spans="1:5" ht="16.5" customHeight="1" x14ac:dyDescent="0.3">
      <c r="A26" s="18" t="s">
        <v>287</v>
      </c>
      <c r="B26" s="18" t="s">
        <v>20</v>
      </c>
      <c r="C26" s="38"/>
      <c r="D26" s="41"/>
      <c r="E26" s="155"/>
    </row>
    <row r="27" spans="1:5" ht="16.5" customHeight="1" x14ac:dyDescent="0.3">
      <c r="A27" s="18" t="s">
        <v>288</v>
      </c>
      <c r="B27" s="18" t="s">
        <v>23</v>
      </c>
      <c r="C27" s="38"/>
      <c r="D27" s="42"/>
      <c r="E27" s="155"/>
    </row>
    <row r="28" spans="1:5" x14ac:dyDescent="0.3">
      <c r="A28" s="17" t="s">
        <v>289</v>
      </c>
      <c r="B28" s="17" t="s">
        <v>21</v>
      </c>
      <c r="C28" s="38"/>
      <c r="D28" s="42"/>
      <c r="E28" s="155"/>
    </row>
    <row r="29" spans="1:5" x14ac:dyDescent="0.3">
      <c r="A29" s="16" t="s">
        <v>34</v>
      </c>
      <c r="B29" s="16" t="s">
        <v>3</v>
      </c>
      <c r="C29" s="34"/>
      <c r="D29" s="35"/>
      <c r="E29" s="155"/>
    </row>
    <row r="30" spans="1:5" x14ac:dyDescent="0.3">
      <c r="A30" s="16" t="s">
        <v>35</v>
      </c>
      <c r="B30" s="16" t="s">
        <v>4</v>
      </c>
      <c r="C30" s="34"/>
      <c r="D30" s="35"/>
      <c r="E30" s="155"/>
    </row>
    <row r="31" spans="1:5" x14ac:dyDescent="0.3">
      <c r="A31" s="16" t="s">
        <v>36</v>
      </c>
      <c r="B31" s="16" t="s">
        <v>5</v>
      </c>
      <c r="C31" s="34"/>
      <c r="D31" s="35"/>
      <c r="E31" s="155"/>
    </row>
    <row r="32" spans="1:5" x14ac:dyDescent="0.3">
      <c r="A32" s="16" t="s">
        <v>37</v>
      </c>
      <c r="B32" s="16" t="s">
        <v>63</v>
      </c>
      <c r="C32" s="85">
        <f>SUM(C33:C34)</f>
        <v>0</v>
      </c>
      <c r="D32" s="85">
        <f>SUM(D33:D34)</f>
        <v>0</v>
      </c>
      <c r="E32" s="155"/>
    </row>
    <row r="33" spans="1:5" x14ac:dyDescent="0.3">
      <c r="A33" s="17" t="s">
        <v>290</v>
      </c>
      <c r="B33" s="17" t="s">
        <v>56</v>
      </c>
      <c r="C33" s="34"/>
      <c r="D33" s="35"/>
      <c r="E33" s="155"/>
    </row>
    <row r="34" spans="1:5" x14ac:dyDescent="0.3">
      <c r="A34" s="17" t="s">
        <v>291</v>
      </c>
      <c r="B34" s="17" t="s">
        <v>55</v>
      </c>
      <c r="C34" s="34"/>
      <c r="D34" s="35"/>
      <c r="E34" s="155"/>
    </row>
    <row r="35" spans="1:5" x14ac:dyDescent="0.3">
      <c r="A35" s="16" t="s">
        <v>38</v>
      </c>
      <c r="B35" s="16" t="s">
        <v>49</v>
      </c>
      <c r="C35" s="34"/>
      <c r="D35" s="35"/>
      <c r="E35" s="155"/>
    </row>
    <row r="36" spans="1:5" x14ac:dyDescent="0.3">
      <c r="A36" s="16" t="s">
        <v>39</v>
      </c>
      <c r="B36" s="16" t="s">
        <v>358</v>
      </c>
      <c r="C36" s="85">
        <f>SUM(C37:C42)</f>
        <v>0</v>
      </c>
      <c r="D36" s="85">
        <f>SUM(D37:D42)</f>
        <v>0</v>
      </c>
      <c r="E36" s="155"/>
    </row>
    <row r="37" spans="1:5" x14ac:dyDescent="0.3">
      <c r="A37" s="17" t="s">
        <v>355</v>
      </c>
      <c r="B37" s="17" t="s">
        <v>359</v>
      </c>
      <c r="C37" s="34"/>
      <c r="D37" s="34"/>
      <c r="E37" s="155"/>
    </row>
    <row r="38" spans="1:5" x14ac:dyDescent="0.3">
      <c r="A38" s="17" t="s">
        <v>356</v>
      </c>
      <c r="B38" s="17" t="s">
        <v>360</v>
      </c>
      <c r="C38" s="34"/>
      <c r="D38" s="34"/>
      <c r="E38" s="155"/>
    </row>
    <row r="39" spans="1:5" x14ac:dyDescent="0.3">
      <c r="A39" s="17" t="s">
        <v>357</v>
      </c>
      <c r="B39" s="17" t="s">
        <v>363</v>
      </c>
      <c r="C39" s="34"/>
      <c r="D39" s="35"/>
      <c r="E39" s="155"/>
    </row>
    <row r="40" spans="1:5" x14ac:dyDescent="0.3">
      <c r="A40" s="17" t="s">
        <v>362</v>
      </c>
      <c r="B40" s="17" t="s">
        <v>364</v>
      </c>
      <c r="C40" s="34"/>
      <c r="D40" s="35"/>
      <c r="E40" s="155"/>
    </row>
    <row r="41" spans="1:5" x14ac:dyDescent="0.3">
      <c r="A41" s="17" t="s">
        <v>365</v>
      </c>
      <c r="B41" s="17" t="s">
        <v>499</v>
      </c>
      <c r="C41" s="34"/>
      <c r="D41" s="35"/>
      <c r="E41" s="155"/>
    </row>
    <row r="42" spans="1:5" x14ac:dyDescent="0.3">
      <c r="A42" s="17" t="s">
        <v>500</v>
      </c>
      <c r="B42" s="17" t="s">
        <v>361</v>
      </c>
      <c r="C42" s="34"/>
      <c r="D42" s="35"/>
      <c r="E42" s="155"/>
    </row>
    <row r="43" spans="1:5" ht="30" x14ac:dyDescent="0.3">
      <c r="A43" s="16" t="s">
        <v>40</v>
      </c>
      <c r="B43" s="16" t="s">
        <v>28</v>
      </c>
      <c r="C43" s="34"/>
      <c r="D43" s="35"/>
      <c r="E43" s="155"/>
    </row>
    <row r="44" spans="1:5" x14ac:dyDescent="0.3">
      <c r="A44" s="16" t="s">
        <v>41</v>
      </c>
      <c r="B44" s="16" t="s">
        <v>24</v>
      </c>
      <c r="C44" s="34"/>
      <c r="D44" s="35"/>
      <c r="E44" s="155"/>
    </row>
    <row r="45" spans="1:5" x14ac:dyDescent="0.3">
      <c r="A45" s="16" t="s">
        <v>42</v>
      </c>
      <c r="B45" s="16" t="s">
        <v>25</v>
      </c>
      <c r="C45" s="34"/>
      <c r="D45" s="35"/>
      <c r="E45" s="155"/>
    </row>
    <row r="46" spans="1:5" x14ac:dyDescent="0.3">
      <c r="A46" s="16" t="s">
        <v>43</v>
      </c>
      <c r="B46" s="16" t="s">
        <v>26</v>
      </c>
      <c r="C46" s="34"/>
      <c r="D46" s="35"/>
      <c r="E46" s="155"/>
    </row>
    <row r="47" spans="1:5" x14ac:dyDescent="0.3">
      <c r="A47" s="16" t="s">
        <v>44</v>
      </c>
      <c r="B47" s="16" t="s">
        <v>296</v>
      </c>
      <c r="C47" s="85">
        <f>SUM(C48:C50)</f>
        <v>0</v>
      </c>
      <c r="D47" s="85">
        <f>SUM(D48:D50)</f>
        <v>0</v>
      </c>
      <c r="E47" s="155"/>
    </row>
    <row r="48" spans="1:5" x14ac:dyDescent="0.3">
      <c r="A48" s="99" t="s">
        <v>371</v>
      </c>
      <c r="B48" s="99" t="s">
        <v>374</v>
      </c>
      <c r="C48" s="34"/>
      <c r="D48" s="35"/>
      <c r="E48" s="155"/>
    </row>
    <row r="49" spans="1:5" x14ac:dyDescent="0.3">
      <c r="A49" s="99" t="s">
        <v>372</v>
      </c>
      <c r="B49" s="99" t="s">
        <v>373</v>
      </c>
      <c r="C49" s="34"/>
      <c r="D49" s="35"/>
      <c r="E49" s="155"/>
    </row>
    <row r="50" spans="1:5" x14ac:dyDescent="0.3">
      <c r="A50" s="99" t="s">
        <v>375</v>
      </c>
      <c r="B50" s="99" t="s">
        <v>376</v>
      </c>
      <c r="C50" s="34"/>
      <c r="D50" s="35"/>
      <c r="E50" s="155"/>
    </row>
    <row r="51" spans="1:5" ht="26.25" customHeight="1" x14ac:dyDescent="0.3">
      <c r="A51" s="16" t="s">
        <v>45</v>
      </c>
      <c r="B51" s="16" t="s">
        <v>29</v>
      </c>
      <c r="C51" s="34"/>
      <c r="D51" s="35"/>
      <c r="E51" s="155"/>
    </row>
    <row r="52" spans="1:5" x14ac:dyDescent="0.3">
      <c r="A52" s="16" t="s">
        <v>46</v>
      </c>
      <c r="B52" s="16" t="s">
        <v>6</v>
      </c>
      <c r="C52" s="34"/>
      <c r="D52" s="35"/>
      <c r="E52" s="155"/>
    </row>
    <row r="53" spans="1:5" ht="30" x14ac:dyDescent="0.3">
      <c r="A53" s="14">
        <v>1.3</v>
      </c>
      <c r="B53" s="89" t="s">
        <v>415</v>
      </c>
      <c r="C53" s="86">
        <f>SUM(C54:C55)</f>
        <v>0</v>
      </c>
      <c r="D53" s="86">
        <f>SUM(D54:D55)</f>
        <v>0</v>
      </c>
      <c r="E53" s="155"/>
    </row>
    <row r="54" spans="1:5" ht="30" x14ac:dyDescent="0.3">
      <c r="A54" s="16" t="s">
        <v>50</v>
      </c>
      <c r="B54" s="16" t="s">
        <v>48</v>
      </c>
      <c r="C54" s="34"/>
      <c r="D54" s="35"/>
      <c r="E54" s="155"/>
    </row>
    <row r="55" spans="1:5" x14ac:dyDescent="0.3">
      <c r="A55" s="16" t="s">
        <v>51</v>
      </c>
      <c r="B55" s="16" t="s">
        <v>47</v>
      </c>
      <c r="C55" s="34"/>
      <c r="D55" s="35"/>
      <c r="E55" s="155"/>
    </row>
    <row r="56" spans="1:5" x14ac:dyDescent="0.3">
      <c r="A56" s="14">
        <v>1.4</v>
      </c>
      <c r="B56" s="14" t="s">
        <v>417</v>
      </c>
      <c r="C56" s="34"/>
      <c r="D56" s="35"/>
      <c r="E56" s="155"/>
    </row>
    <row r="57" spans="1:5" x14ac:dyDescent="0.3">
      <c r="A57" s="14">
        <v>1.5</v>
      </c>
      <c r="B57" s="14" t="s">
        <v>7</v>
      </c>
      <c r="C57" s="38"/>
      <c r="D57" s="41"/>
      <c r="E57" s="155"/>
    </row>
    <row r="58" spans="1:5" x14ac:dyDescent="0.3">
      <c r="A58" s="14">
        <v>1.6</v>
      </c>
      <c r="B58" s="46" t="s">
        <v>8</v>
      </c>
      <c r="C58" s="86">
        <f>SUM(C59:C63)</f>
        <v>0</v>
      </c>
      <c r="D58" s="86">
        <f>SUM(D59:D63)</f>
        <v>0</v>
      </c>
      <c r="E58" s="155"/>
    </row>
    <row r="59" spans="1:5" x14ac:dyDescent="0.3">
      <c r="A59" s="16" t="s">
        <v>297</v>
      </c>
      <c r="B59" s="47" t="s">
        <v>52</v>
      </c>
      <c r="C59" s="38"/>
      <c r="D59" s="41"/>
      <c r="E59" s="155"/>
    </row>
    <row r="60" spans="1:5" ht="30" x14ac:dyDescent="0.3">
      <c r="A60" s="16" t="s">
        <v>298</v>
      </c>
      <c r="B60" s="47" t="s">
        <v>54</v>
      </c>
      <c r="C60" s="38"/>
      <c r="D60" s="41"/>
      <c r="E60" s="155"/>
    </row>
    <row r="61" spans="1:5" x14ac:dyDescent="0.3">
      <c r="A61" s="16" t="s">
        <v>299</v>
      </c>
      <c r="B61" s="47" t="s">
        <v>53</v>
      </c>
      <c r="C61" s="41"/>
      <c r="D61" s="41"/>
      <c r="E61" s="155"/>
    </row>
    <row r="62" spans="1:5" x14ac:dyDescent="0.3">
      <c r="A62" s="16" t="s">
        <v>300</v>
      </c>
      <c r="B62" s="47" t="s">
        <v>27</v>
      </c>
      <c r="C62" s="38"/>
      <c r="D62" s="41"/>
      <c r="E62" s="155"/>
    </row>
    <row r="63" spans="1:5" x14ac:dyDescent="0.3">
      <c r="A63" s="16" t="s">
        <v>337</v>
      </c>
      <c r="B63" s="223" t="s">
        <v>338</v>
      </c>
      <c r="C63" s="38"/>
      <c r="D63" s="224"/>
      <c r="E63" s="155"/>
    </row>
    <row r="64" spans="1:5" x14ac:dyDescent="0.3">
      <c r="A64" s="13">
        <v>2</v>
      </c>
      <c r="B64" s="48" t="s">
        <v>106</v>
      </c>
      <c r="C64" s="286"/>
      <c r="D64" s="120">
        <f>SUM(D65:D70)</f>
        <v>0</v>
      </c>
      <c r="E64" s="155"/>
    </row>
    <row r="65" spans="1:5" x14ac:dyDescent="0.3">
      <c r="A65" s="15">
        <v>2.1</v>
      </c>
      <c r="B65" s="49" t="s">
        <v>100</v>
      </c>
      <c r="C65" s="286"/>
      <c r="D65" s="43"/>
      <c r="E65" s="155"/>
    </row>
    <row r="66" spans="1:5" x14ac:dyDescent="0.3">
      <c r="A66" s="15">
        <v>2.2000000000000002</v>
      </c>
      <c r="B66" s="49" t="s">
        <v>104</v>
      </c>
      <c r="C66" s="288"/>
      <c r="D66" s="44"/>
      <c r="E66" s="155"/>
    </row>
    <row r="67" spans="1:5" x14ac:dyDescent="0.3">
      <c r="A67" s="15">
        <v>2.2999999999999998</v>
      </c>
      <c r="B67" s="49" t="s">
        <v>103</v>
      </c>
      <c r="C67" s="288"/>
      <c r="D67" s="44"/>
      <c r="E67" s="155"/>
    </row>
    <row r="68" spans="1:5" x14ac:dyDescent="0.3">
      <c r="A68" s="15">
        <v>2.4</v>
      </c>
      <c r="B68" s="49" t="s">
        <v>105</v>
      </c>
      <c r="C68" s="288"/>
      <c r="D68" s="44"/>
      <c r="E68" s="155"/>
    </row>
    <row r="69" spans="1:5" x14ac:dyDescent="0.3">
      <c r="A69" s="15">
        <v>2.5</v>
      </c>
      <c r="B69" s="49" t="s">
        <v>101</v>
      </c>
      <c r="C69" s="288"/>
      <c r="D69" s="44"/>
      <c r="E69" s="155"/>
    </row>
    <row r="70" spans="1:5" x14ac:dyDescent="0.3">
      <c r="A70" s="15">
        <v>2.6</v>
      </c>
      <c r="B70" s="49" t="s">
        <v>102</v>
      </c>
      <c r="C70" s="288"/>
      <c r="D70" s="44"/>
      <c r="E70" s="155"/>
    </row>
    <row r="71" spans="1:5" s="2" customFormat="1" x14ac:dyDescent="0.3">
      <c r="A71" s="13">
        <v>3</v>
      </c>
      <c r="B71" s="284" t="s">
        <v>451</v>
      </c>
      <c r="C71" s="287"/>
      <c r="D71" s="285"/>
      <c r="E71" s="107"/>
    </row>
    <row r="72" spans="1:5" s="2" customFormat="1" x14ac:dyDescent="0.3">
      <c r="A72" s="13">
        <v>4</v>
      </c>
      <c r="B72" s="13" t="s">
        <v>252</v>
      </c>
      <c r="C72" s="287">
        <f>SUM(C73:C74)</f>
        <v>0</v>
      </c>
      <c r="D72" s="87">
        <f>SUM(D73:D74)</f>
        <v>0</v>
      </c>
      <c r="E72" s="107"/>
    </row>
    <row r="73" spans="1:5" s="2" customFormat="1" x14ac:dyDescent="0.3">
      <c r="A73" s="15">
        <v>4.0999999999999996</v>
      </c>
      <c r="B73" s="15" t="s">
        <v>253</v>
      </c>
      <c r="C73" s="8"/>
      <c r="D73" s="8"/>
      <c r="E73" s="107"/>
    </row>
    <row r="74" spans="1:5" s="2" customFormat="1" x14ac:dyDescent="0.3">
      <c r="A74" s="15">
        <v>4.2</v>
      </c>
      <c r="B74" s="15" t="s">
        <v>254</v>
      </c>
      <c r="C74" s="8"/>
      <c r="D74" s="8"/>
      <c r="E74" s="107"/>
    </row>
    <row r="75" spans="1:5" s="2" customFormat="1" x14ac:dyDescent="0.3">
      <c r="A75" s="13">
        <v>5</v>
      </c>
      <c r="B75" s="282" t="s">
        <v>279</v>
      </c>
      <c r="C75" s="8"/>
      <c r="D75" s="87"/>
      <c r="E75" s="107"/>
    </row>
    <row r="76" spans="1:5" s="2" customFormat="1" x14ac:dyDescent="0.3">
      <c r="A76" s="382"/>
      <c r="B76" s="382"/>
      <c r="C76" s="12"/>
      <c r="D76" s="12"/>
      <c r="E76" s="107"/>
    </row>
    <row r="77" spans="1:5" s="2" customFormat="1" x14ac:dyDescent="0.3">
      <c r="A77" s="485" t="s">
        <v>501</v>
      </c>
      <c r="B77" s="485"/>
      <c r="C77" s="485"/>
      <c r="D77" s="485"/>
      <c r="E77" s="107"/>
    </row>
    <row r="78" spans="1:5" s="2" customFormat="1" x14ac:dyDescent="0.3">
      <c r="A78" s="382"/>
      <c r="B78" s="382"/>
      <c r="C78" s="12"/>
      <c r="D78" s="12"/>
      <c r="E78" s="107"/>
    </row>
    <row r="79" spans="1:5" s="23" customFormat="1" ht="12.75" x14ac:dyDescent="0.2"/>
    <row r="80" spans="1:5" s="2" customFormat="1" x14ac:dyDescent="0.3">
      <c r="A80" s="71" t="s">
        <v>107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5" t="s">
        <v>502</v>
      </c>
      <c r="D83" s="12"/>
      <c r="E83"/>
      <c r="F83"/>
      <c r="G83"/>
      <c r="H83"/>
      <c r="I83"/>
    </row>
    <row r="84" spans="1:9" s="2" customFormat="1" x14ac:dyDescent="0.3">
      <c r="A84"/>
      <c r="B84" s="493" t="s">
        <v>503</v>
      </c>
      <c r="C84" s="493"/>
      <c r="D84" s="493"/>
      <c r="E84"/>
      <c r="F84"/>
      <c r="G84"/>
      <c r="H84"/>
      <c r="I84"/>
    </row>
    <row r="85" spans="1:9" customFormat="1" ht="12.75" x14ac:dyDescent="0.2">
      <c r="B85" s="67" t="s">
        <v>504</v>
      </c>
    </row>
    <row r="86" spans="1:9" s="2" customFormat="1" x14ac:dyDescent="0.3">
      <c r="A86" s="11"/>
      <c r="B86" s="493" t="s">
        <v>505</v>
      </c>
      <c r="C86" s="493"/>
      <c r="D86" s="493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ageMargins left="1" right="1" top="1" bottom="1" header="0.5" footer="0.5"/>
  <pageSetup paperSize="9" scale="69" fitToHeight="0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A6" sqref="A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334</v>
      </c>
      <c r="B1" s="79"/>
      <c r="C1" s="484" t="s">
        <v>109</v>
      </c>
      <c r="D1" s="484"/>
      <c r="E1" s="93"/>
    </row>
    <row r="2" spans="1:5" s="6" customFormat="1" x14ac:dyDescent="0.3">
      <c r="A2" s="76" t="s">
        <v>328</v>
      </c>
      <c r="B2" s="79"/>
      <c r="C2" s="482" t="s">
        <v>532</v>
      </c>
      <c r="D2" s="483"/>
      <c r="E2" s="93"/>
    </row>
    <row r="3" spans="1:5" s="6" customFormat="1" x14ac:dyDescent="0.3">
      <c r="A3" s="78" t="s">
        <v>140</v>
      </c>
      <c r="B3" s="76"/>
      <c r="C3" s="167"/>
      <c r="D3" s="167"/>
      <c r="E3" s="93"/>
    </row>
    <row r="4" spans="1:5" s="6" customFormat="1" x14ac:dyDescent="0.3">
      <c r="A4" s="78"/>
      <c r="B4" s="78"/>
      <c r="C4" s="167"/>
      <c r="D4" s="167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470" t="str">
        <f>'ფორმა N1'!D4</f>
        <v>საქართველოს ქრისტიან კონსერვატიული პარტია</v>
      </c>
      <c r="B6" s="82"/>
      <c r="C6" s="83"/>
      <c r="D6" s="83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6"/>
      <c r="B8" s="166"/>
      <c r="C8" s="80"/>
      <c r="D8" s="80"/>
      <c r="E8" s="93"/>
    </row>
    <row r="9" spans="1:5" s="6" customFormat="1" ht="30" x14ac:dyDescent="0.3">
      <c r="A9" s="91" t="s">
        <v>64</v>
      </c>
      <c r="B9" s="91" t="s">
        <v>333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329</v>
      </c>
      <c r="B10" s="100"/>
      <c r="C10" s="4"/>
      <c r="D10" s="4"/>
      <c r="E10" s="95"/>
    </row>
    <row r="11" spans="1:5" s="10" customFormat="1" x14ac:dyDescent="0.2">
      <c r="A11" s="100" t="s">
        <v>330</v>
      </c>
      <c r="B11" s="100"/>
      <c r="C11" s="4"/>
      <c r="D11" s="4"/>
      <c r="E11" s="96"/>
    </row>
    <row r="12" spans="1:5" s="10" customFormat="1" x14ac:dyDescent="0.2">
      <c r="A12" s="89" t="s">
        <v>278</v>
      </c>
      <c r="B12" s="89"/>
      <c r="C12" s="4"/>
      <c r="D12" s="4"/>
      <c r="E12" s="96"/>
    </row>
    <row r="13" spans="1:5" s="10" customFormat="1" x14ac:dyDescent="0.2">
      <c r="A13" s="89" t="s">
        <v>278</v>
      </c>
      <c r="B13" s="89"/>
      <c r="C13" s="4"/>
      <c r="D13" s="4"/>
      <c r="E13" s="96"/>
    </row>
    <row r="14" spans="1:5" s="10" customFormat="1" x14ac:dyDescent="0.2">
      <c r="A14" s="89" t="s">
        <v>278</v>
      </c>
      <c r="B14" s="89"/>
      <c r="C14" s="4"/>
      <c r="D14" s="4"/>
      <c r="E14" s="96"/>
    </row>
    <row r="15" spans="1:5" s="10" customFormat="1" x14ac:dyDescent="0.2">
      <c r="A15" s="89" t="s">
        <v>278</v>
      </c>
      <c r="B15" s="89"/>
      <c r="C15" s="4"/>
      <c r="D15" s="4"/>
      <c r="E15" s="96"/>
    </row>
    <row r="16" spans="1:5" s="10" customFormat="1" x14ac:dyDescent="0.2">
      <c r="A16" s="89" t="s">
        <v>278</v>
      </c>
      <c r="B16" s="89"/>
      <c r="C16" s="4"/>
      <c r="D16" s="4"/>
      <c r="E16" s="96"/>
    </row>
    <row r="17" spans="1:5" s="10" customFormat="1" ht="17.25" customHeight="1" x14ac:dyDescent="0.2">
      <c r="A17" s="100" t="s">
        <v>331</v>
      </c>
      <c r="B17" s="89"/>
      <c r="C17" s="4"/>
      <c r="D17" s="4"/>
      <c r="E17" s="96"/>
    </row>
    <row r="18" spans="1:5" s="10" customFormat="1" ht="18" customHeight="1" x14ac:dyDescent="0.2">
      <c r="A18" s="100" t="s">
        <v>332</v>
      </c>
      <c r="B18" s="89"/>
      <c r="C18" s="4"/>
      <c r="D18" s="4"/>
      <c r="E18" s="96"/>
    </row>
    <row r="19" spans="1:5" s="10" customFormat="1" x14ac:dyDescent="0.2">
      <c r="A19" s="89" t="s">
        <v>278</v>
      </c>
      <c r="B19" s="89"/>
      <c r="C19" s="4"/>
      <c r="D19" s="4"/>
      <c r="E19" s="96"/>
    </row>
    <row r="20" spans="1:5" s="10" customFormat="1" x14ac:dyDescent="0.2">
      <c r="A20" s="89" t="s">
        <v>278</v>
      </c>
      <c r="B20" s="89"/>
      <c r="C20" s="4"/>
      <c r="D20" s="4"/>
      <c r="E20" s="96"/>
    </row>
    <row r="21" spans="1:5" s="10" customFormat="1" x14ac:dyDescent="0.2">
      <c r="A21" s="89" t="s">
        <v>278</v>
      </c>
      <c r="B21" s="89"/>
      <c r="C21" s="4"/>
      <c r="D21" s="4"/>
      <c r="E21" s="96"/>
    </row>
    <row r="22" spans="1:5" s="10" customFormat="1" x14ac:dyDescent="0.2">
      <c r="A22" s="89" t="s">
        <v>278</v>
      </c>
      <c r="B22" s="89"/>
      <c r="C22" s="4"/>
      <c r="D22" s="4"/>
      <c r="E22" s="96"/>
    </row>
    <row r="23" spans="1:5" s="10" customFormat="1" x14ac:dyDescent="0.2">
      <c r="A23" s="89" t="s">
        <v>278</v>
      </c>
      <c r="B23" s="89"/>
      <c r="C23" s="4"/>
      <c r="D23" s="4"/>
      <c r="E23" s="96"/>
    </row>
    <row r="24" spans="1:5" s="3" customFormat="1" x14ac:dyDescent="0.2">
      <c r="A24" s="90"/>
      <c r="B24" s="90"/>
      <c r="C24" s="4"/>
      <c r="D24" s="4"/>
      <c r="E24" s="97"/>
    </row>
    <row r="25" spans="1:5" x14ac:dyDescent="0.3">
      <c r="A25" s="101"/>
      <c r="B25" s="101" t="s">
        <v>335</v>
      </c>
      <c r="C25" s="88">
        <f>SUM(C10:C24)</f>
        <v>0</v>
      </c>
      <c r="D25" s="88">
        <f>SUM(D10:D24)</f>
        <v>0</v>
      </c>
      <c r="E25" s="98"/>
    </row>
    <row r="26" spans="1:5" x14ac:dyDescent="0.3">
      <c r="A26" s="45"/>
      <c r="B26" s="45"/>
    </row>
    <row r="27" spans="1:5" x14ac:dyDescent="0.3">
      <c r="A27" s="2" t="s">
        <v>435</v>
      </c>
      <c r="E27" s="5"/>
    </row>
    <row r="28" spans="1:5" x14ac:dyDescent="0.3">
      <c r="A28" s="2" t="s">
        <v>419</v>
      </c>
    </row>
    <row r="29" spans="1:5" x14ac:dyDescent="0.3">
      <c r="A29" s="222" t="s">
        <v>420</v>
      </c>
    </row>
    <row r="30" spans="1:5" x14ac:dyDescent="0.3">
      <c r="A30" s="222"/>
    </row>
    <row r="31" spans="1:5" x14ac:dyDescent="0.3">
      <c r="A31" s="222" t="s">
        <v>352</v>
      </c>
    </row>
    <row r="32" spans="1:5" s="23" customFormat="1" ht="12.75" x14ac:dyDescent="0.2"/>
    <row r="33" spans="1:9" x14ac:dyDescent="0.3">
      <c r="A33" s="71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1"/>
      <c r="B36" s="71" t="s">
        <v>271</v>
      </c>
      <c r="D36" s="12"/>
      <c r="E36"/>
      <c r="F36"/>
      <c r="G36"/>
      <c r="H36"/>
      <c r="I36"/>
    </row>
    <row r="37" spans="1:9" x14ac:dyDescent="0.3">
      <c r="B37" s="2" t="s">
        <v>270</v>
      </c>
      <c r="D37" s="12"/>
      <c r="E37"/>
      <c r="F37"/>
      <c r="G37"/>
      <c r="H37"/>
      <c r="I37"/>
    </row>
    <row r="38" spans="1:9" customFormat="1" ht="12.75" x14ac:dyDescent="0.2">
      <c r="A38" s="67"/>
      <c r="B38" s="67" t="s">
        <v>139</v>
      </c>
    </row>
    <row r="39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view="pageBreakPreview" zoomScale="80" zoomScaleSheetLayoutView="80" workbookViewId="0">
      <selection activeCell="D18" sqref="D18"/>
    </sheetView>
  </sheetViews>
  <sheetFormatPr defaultRowHeight="12.75" x14ac:dyDescent="0.2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4.710937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 x14ac:dyDescent="0.3">
      <c r="A1" s="76" t="s">
        <v>476</v>
      </c>
      <c r="B1" s="76"/>
      <c r="C1" s="79"/>
      <c r="D1" s="79"/>
      <c r="E1" s="79"/>
      <c r="F1" s="79"/>
      <c r="G1" s="293"/>
      <c r="H1" s="293"/>
      <c r="I1" s="484" t="s">
        <v>109</v>
      </c>
      <c r="J1" s="484"/>
    </row>
    <row r="2" spans="1:10" ht="15" x14ac:dyDescent="0.3">
      <c r="A2" s="78" t="s">
        <v>140</v>
      </c>
      <c r="B2" s="76"/>
      <c r="C2" s="79"/>
      <c r="D2" s="79"/>
      <c r="E2" s="79"/>
      <c r="F2" s="79"/>
      <c r="G2" s="293"/>
      <c r="H2" s="293"/>
      <c r="I2" s="482" t="s">
        <v>532</v>
      </c>
      <c r="J2" s="483"/>
    </row>
    <row r="3" spans="1:10" ht="15" x14ac:dyDescent="0.3">
      <c r="A3" s="78"/>
      <c r="B3" s="78"/>
      <c r="C3" s="76"/>
      <c r="D3" s="76"/>
      <c r="E3" s="76"/>
      <c r="F3" s="76"/>
      <c r="G3" s="293"/>
      <c r="H3" s="293"/>
      <c r="I3" s="293"/>
    </row>
    <row r="4" spans="1:10" ht="15" x14ac:dyDescent="0.3">
      <c r="A4" s="79" t="s">
        <v>274</v>
      </c>
      <c r="B4" s="79"/>
      <c r="C4" s="79"/>
      <c r="D4" s="79"/>
      <c r="E4" s="79"/>
      <c r="F4" s="79"/>
      <c r="G4" s="78"/>
      <c r="H4" s="78"/>
      <c r="I4" s="78"/>
    </row>
    <row r="5" spans="1:10" ht="15" x14ac:dyDescent="0.3">
      <c r="A5" s="470" t="str">
        <f>'ფორმა N1'!D4</f>
        <v>საქართველოს ქრისტიან კონსერვატიული პარტია</v>
      </c>
      <c r="B5" s="82"/>
      <c r="C5" s="82"/>
      <c r="D5" s="82"/>
      <c r="E5" s="82"/>
      <c r="F5" s="82"/>
      <c r="G5" s="83"/>
      <c r="H5" s="83"/>
      <c r="I5" s="83"/>
    </row>
    <row r="6" spans="1:10" ht="15" x14ac:dyDescent="0.3">
      <c r="A6" s="79"/>
      <c r="B6" s="79"/>
      <c r="C6" s="79"/>
      <c r="D6" s="79"/>
      <c r="E6" s="79"/>
      <c r="F6" s="79"/>
      <c r="G6" s="78"/>
      <c r="H6" s="78"/>
      <c r="I6" s="78"/>
    </row>
    <row r="7" spans="1:10" ht="15" x14ac:dyDescent="0.2">
      <c r="A7" s="292"/>
      <c r="B7" s="292"/>
      <c r="C7" s="292"/>
      <c r="D7" s="292"/>
      <c r="E7" s="292"/>
      <c r="F7" s="292"/>
      <c r="G7" s="80"/>
      <c r="H7" s="80"/>
      <c r="I7" s="80"/>
    </row>
    <row r="8" spans="1:10" ht="45" x14ac:dyDescent="0.2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345</v>
      </c>
      <c r="F8" s="92" t="s">
        <v>349</v>
      </c>
      <c r="G8" s="81" t="s">
        <v>10</v>
      </c>
      <c r="H8" s="81" t="s">
        <v>9</v>
      </c>
      <c r="I8" s="81" t="s">
        <v>396</v>
      </c>
      <c r="J8" s="236" t="s">
        <v>348</v>
      </c>
    </row>
    <row r="9" spans="1:10" ht="15" x14ac:dyDescent="0.2">
      <c r="A9" s="100">
        <v>1</v>
      </c>
      <c r="B9" s="100"/>
      <c r="C9" s="100"/>
      <c r="D9" s="100"/>
      <c r="E9" s="100"/>
      <c r="F9" s="100"/>
      <c r="G9" s="4"/>
      <c r="H9" s="4"/>
      <c r="I9" s="4"/>
      <c r="J9" s="236" t="s">
        <v>0</v>
      </c>
    </row>
    <row r="10" spans="1:10" ht="15" x14ac:dyDescent="0.2">
      <c r="A10" s="100">
        <v>2</v>
      </c>
      <c r="B10" s="100"/>
      <c r="C10" s="100"/>
      <c r="D10" s="100"/>
      <c r="E10" s="100"/>
      <c r="F10" s="100"/>
      <c r="G10" s="4"/>
      <c r="H10" s="4"/>
      <c r="I10" s="4"/>
    </row>
    <row r="11" spans="1:10" ht="15" x14ac:dyDescent="0.2">
      <c r="A11" s="100">
        <v>3</v>
      </c>
      <c r="B11" s="89"/>
      <c r="C11" s="89"/>
      <c r="D11" s="89"/>
      <c r="E11" s="89"/>
      <c r="F11" s="100"/>
      <c r="G11" s="4"/>
      <c r="H11" s="4"/>
      <c r="I11" s="4"/>
    </row>
    <row r="12" spans="1:10" ht="15" x14ac:dyDescent="0.2">
      <c r="A12" s="100">
        <v>4</v>
      </c>
      <c r="B12" s="89"/>
      <c r="C12" s="89"/>
      <c r="D12" s="89"/>
      <c r="E12" s="89"/>
      <c r="F12" s="100"/>
      <c r="G12" s="4"/>
      <c r="H12" s="4"/>
      <c r="I12" s="4"/>
    </row>
    <row r="13" spans="1:10" ht="15" x14ac:dyDescent="0.2">
      <c r="A13" s="100">
        <v>5</v>
      </c>
      <c r="B13" s="89"/>
      <c r="C13" s="89"/>
      <c r="D13" s="89"/>
      <c r="E13" s="89"/>
      <c r="F13" s="100"/>
      <c r="G13" s="4"/>
      <c r="H13" s="4"/>
      <c r="I13" s="4"/>
    </row>
    <row r="14" spans="1:10" ht="15" x14ac:dyDescent="0.2">
      <c r="A14" s="100">
        <v>6</v>
      </c>
      <c r="B14" s="89"/>
      <c r="C14" s="89"/>
      <c r="D14" s="89"/>
      <c r="E14" s="89"/>
      <c r="F14" s="100"/>
      <c r="G14" s="4"/>
      <c r="H14" s="4"/>
      <c r="I14" s="4"/>
    </row>
    <row r="15" spans="1:10" ht="15" x14ac:dyDescent="0.2">
      <c r="A15" s="100">
        <v>7</v>
      </c>
      <c r="B15" s="89"/>
      <c r="C15" s="89"/>
      <c r="D15" s="89"/>
      <c r="E15" s="89"/>
      <c r="F15" s="100"/>
      <c r="G15" s="4"/>
      <c r="H15" s="4"/>
      <c r="I15" s="4"/>
    </row>
    <row r="16" spans="1:10" ht="15" x14ac:dyDescent="0.2">
      <c r="A16" s="100">
        <v>8</v>
      </c>
      <c r="B16" s="89"/>
      <c r="C16" s="89"/>
      <c r="D16" s="89"/>
      <c r="E16" s="89"/>
      <c r="F16" s="100"/>
      <c r="G16" s="4"/>
      <c r="H16" s="4"/>
      <c r="I16" s="4"/>
    </row>
    <row r="17" spans="1:9" ht="15" x14ac:dyDescent="0.2">
      <c r="A17" s="100">
        <v>9</v>
      </c>
      <c r="B17" s="89"/>
      <c r="C17" s="89"/>
      <c r="D17" s="89"/>
      <c r="E17" s="89"/>
      <c r="F17" s="100"/>
      <c r="G17" s="4"/>
      <c r="H17" s="4"/>
      <c r="I17" s="4"/>
    </row>
    <row r="18" spans="1:9" ht="15" x14ac:dyDescent="0.2">
      <c r="A18" s="100">
        <v>10</v>
      </c>
      <c r="B18" s="89"/>
      <c r="C18" s="89"/>
      <c r="D18" s="89"/>
      <c r="E18" s="89"/>
      <c r="F18" s="100"/>
      <c r="G18" s="4"/>
      <c r="H18" s="4"/>
      <c r="I18" s="4"/>
    </row>
    <row r="19" spans="1:9" ht="15" x14ac:dyDescent="0.2">
      <c r="A19" s="100">
        <v>11</v>
      </c>
      <c r="B19" s="89"/>
      <c r="C19" s="89"/>
      <c r="D19" s="89"/>
      <c r="E19" s="89"/>
      <c r="F19" s="100"/>
      <c r="G19" s="4"/>
      <c r="H19" s="4"/>
      <c r="I19" s="4"/>
    </row>
    <row r="20" spans="1:9" ht="15" x14ac:dyDescent="0.2">
      <c r="A20" s="100">
        <v>12</v>
      </c>
      <c r="B20" s="89"/>
      <c r="C20" s="89"/>
      <c r="D20" s="89"/>
      <c r="E20" s="89"/>
      <c r="F20" s="100"/>
      <c r="G20" s="4"/>
      <c r="H20" s="4"/>
      <c r="I20" s="4"/>
    </row>
    <row r="21" spans="1:9" ht="15" x14ac:dyDescent="0.2">
      <c r="A21" s="89" t="s">
        <v>276</v>
      </c>
      <c r="B21" s="89"/>
      <c r="C21" s="89"/>
      <c r="D21" s="89"/>
      <c r="E21" s="89"/>
      <c r="F21" s="100"/>
      <c r="G21" s="4"/>
      <c r="H21" s="4"/>
      <c r="I21" s="4"/>
    </row>
    <row r="22" spans="1:9" ht="15" x14ac:dyDescent="0.3">
      <c r="A22" s="89"/>
      <c r="B22" s="101"/>
      <c r="C22" s="101"/>
      <c r="D22" s="101"/>
      <c r="E22" s="101"/>
      <c r="F22" s="89" t="s">
        <v>456</v>
      </c>
      <c r="G22" s="88">
        <f>SUM(G9:G21)</f>
        <v>0</v>
      </c>
      <c r="H22" s="88">
        <f>SUM(H9:H21)</f>
        <v>0</v>
      </c>
      <c r="I22" s="88">
        <f>SUM(I9:I21)</f>
        <v>0</v>
      </c>
    </row>
    <row r="23" spans="1:9" ht="15" x14ac:dyDescent="0.3">
      <c r="A23" s="234"/>
      <c r="B23" s="234"/>
      <c r="C23" s="234"/>
      <c r="D23" s="234"/>
      <c r="E23" s="234"/>
      <c r="F23" s="234"/>
      <c r="G23" s="234"/>
      <c r="H23" s="190"/>
      <c r="I23" s="190"/>
    </row>
    <row r="24" spans="1:9" ht="15" x14ac:dyDescent="0.3">
      <c r="A24" s="235" t="s">
        <v>477</v>
      </c>
      <c r="B24" s="235"/>
      <c r="C24" s="234"/>
      <c r="D24" s="234"/>
      <c r="E24" s="234"/>
      <c r="F24" s="234"/>
      <c r="G24" s="234"/>
      <c r="H24" s="190"/>
      <c r="I24" s="190"/>
    </row>
    <row r="25" spans="1:9" ht="15" x14ac:dyDescent="0.3">
      <c r="A25" s="235"/>
      <c r="B25" s="235"/>
      <c r="C25" s="234"/>
      <c r="D25" s="234"/>
      <c r="E25" s="234"/>
      <c r="F25" s="234"/>
      <c r="G25" s="234"/>
      <c r="H25" s="190"/>
      <c r="I25" s="190"/>
    </row>
    <row r="26" spans="1:9" ht="15" x14ac:dyDescent="0.3">
      <c r="A26" s="235"/>
      <c r="B26" s="235"/>
      <c r="C26" s="190"/>
      <c r="D26" s="190"/>
      <c r="E26" s="190"/>
      <c r="F26" s="190"/>
      <c r="G26" s="190"/>
      <c r="H26" s="190"/>
      <c r="I26" s="190"/>
    </row>
    <row r="27" spans="1:9" ht="15" x14ac:dyDescent="0.3">
      <c r="A27" s="235"/>
      <c r="B27" s="235"/>
      <c r="C27" s="190"/>
      <c r="D27" s="190"/>
      <c r="E27" s="190"/>
      <c r="F27" s="190"/>
      <c r="G27" s="190"/>
      <c r="H27" s="190"/>
      <c r="I27" s="190"/>
    </row>
    <row r="28" spans="1:9" x14ac:dyDescent="0.2">
      <c r="A28" s="232"/>
      <c r="B28" s="232"/>
      <c r="C28" s="232"/>
      <c r="D28" s="232"/>
      <c r="E28" s="232"/>
      <c r="F28" s="232"/>
      <c r="G28" s="232"/>
      <c r="H28" s="232"/>
      <c r="I28" s="232"/>
    </row>
    <row r="29" spans="1:9" ht="15" x14ac:dyDescent="0.3">
      <c r="A29" s="196" t="s">
        <v>107</v>
      </c>
      <c r="B29" s="196"/>
      <c r="C29" s="190"/>
      <c r="D29" s="190"/>
      <c r="E29" s="190"/>
      <c r="F29" s="190"/>
      <c r="G29" s="190"/>
      <c r="H29" s="190"/>
      <c r="I29" s="190"/>
    </row>
    <row r="30" spans="1:9" ht="15" x14ac:dyDescent="0.3">
      <c r="A30" s="190"/>
      <c r="B30" s="190"/>
      <c r="C30" s="190"/>
      <c r="D30" s="190"/>
      <c r="E30" s="190"/>
      <c r="F30" s="190"/>
      <c r="G30" s="190"/>
      <c r="H30" s="190"/>
      <c r="I30" s="190"/>
    </row>
    <row r="31" spans="1:9" ht="15" x14ac:dyDescent="0.3">
      <c r="A31" s="190"/>
      <c r="B31" s="190"/>
      <c r="C31" s="190"/>
      <c r="D31" s="190"/>
      <c r="E31" s="194"/>
      <c r="F31" s="194"/>
      <c r="G31" s="194"/>
      <c r="H31" s="190"/>
      <c r="I31" s="190"/>
    </row>
    <row r="32" spans="1:9" ht="15" x14ac:dyDescent="0.3">
      <c r="A32" s="196"/>
      <c r="B32" s="196"/>
      <c r="C32" s="196" t="s">
        <v>395</v>
      </c>
      <c r="D32" s="196"/>
      <c r="E32" s="196"/>
      <c r="F32" s="196"/>
      <c r="G32" s="196"/>
      <c r="H32" s="190"/>
      <c r="I32" s="190"/>
    </row>
    <row r="33" spans="1:9" ht="15" x14ac:dyDescent="0.3">
      <c r="A33" s="190"/>
      <c r="B33" s="190"/>
      <c r="C33" s="190" t="s">
        <v>394</v>
      </c>
      <c r="D33" s="190"/>
      <c r="E33" s="190"/>
      <c r="F33" s="190"/>
      <c r="G33" s="190"/>
      <c r="H33" s="190"/>
      <c r="I33" s="190"/>
    </row>
    <row r="34" spans="1:9" x14ac:dyDescent="0.2">
      <c r="A34" s="198"/>
      <c r="B34" s="198"/>
      <c r="C34" s="198" t="s">
        <v>139</v>
      </c>
      <c r="D34" s="198"/>
      <c r="E34" s="198"/>
      <c r="F34" s="198"/>
      <c r="G34" s="198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A5" sqref="A5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6" t="s">
        <v>478</v>
      </c>
      <c r="B1" s="79"/>
      <c r="C1" s="79"/>
      <c r="D1" s="79"/>
      <c r="E1" s="79"/>
      <c r="F1" s="79"/>
      <c r="G1" s="484" t="s">
        <v>109</v>
      </c>
      <c r="H1" s="484"/>
      <c r="I1" s="387"/>
    </row>
    <row r="2" spans="1:9" ht="15" x14ac:dyDescent="0.3">
      <c r="A2" s="78" t="s">
        <v>140</v>
      </c>
      <c r="B2" s="79"/>
      <c r="C2" s="79"/>
      <c r="D2" s="79"/>
      <c r="E2" s="79"/>
      <c r="F2" s="79"/>
      <c r="G2" s="482" t="s">
        <v>532</v>
      </c>
      <c r="H2" s="483"/>
      <c r="I2" s="78"/>
    </row>
    <row r="3" spans="1:9" ht="15" x14ac:dyDescent="0.3">
      <c r="A3" s="78"/>
      <c r="B3" s="78"/>
      <c r="C3" s="78"/>
      <c r="D3" s="78"/>
      <c r="E3" s="78"/>
      <c r="F3" s="78"/>
      <c r="G3" s="293"/>
      <c r="H3" s="293"/>
      <c r="I3" s="387"/>
    </row>
    <row r="4" spans="1:9" ht="15" x14ac:dyDescent="0.3">
      <c r="A4" s="79" t="s">
        <v>274</v>
      </c>
      <c r="B4" s="79"/>
      <c r="C4" s="79"/>
      <c r="D4" s="79"/>
      <c r="E4" s="79"/>
      <c r="F4" s="79"/>
      <c r="G4" s="78"/>
      <c r="H4" s="78"/>
      <c r="I4" s="78"/>
    </row>
    <row r="5" spans="1:9" ht="15" x14ac:dyDescent="0.3">
      <c r="A5" s="470" t="str">
        <f>'ფორმა N1'!D4</f>
        <v>საქართველოს ქრისტიან კონსერვატიული პარტია</v>
      </c>
      <c r="B5" s="82"/>
      <c r="C5" s="82"/>
      <c r="D5" s="82"/>
      <c r="E5" s="82"/>
      <c r="F5" s="82"/>
      <c r="G5" s="83"/>
      <c r="H5" s="83"/>
      <c r="I5" s="83"/>
    </row>
    <row r="6" spans="1:9" ht="15" x14ac:dyDescent="0.3">
      <c r="A6" s="79"/>
      <c r="B6" s="79"/>
      <c r="C6" s="79"/>
      <c r="D6" s="79"/>
      <c r="E6" s="79"/>
      <c r="F6" s="79"/>
      <c r="G6" s="78"/>
      <c r="H6" s="78"/>
      <c r="I6" s="78"/>
    </row>
    <row r="7" spans="1:9" ht="15" x14ac:dyDescent="0.2">
      <c r="A7" s="292"/>
      <c r="B7" s="292"/>
      <c r="C7" s="292"/>
      <c r="D7" s="292"/>
      <c r="E7" s="292"/>
      <c r="F7" s="292"/>
      <c r="G7" s="80"/>
      <c r="H7" s="80"/>
      <c r="I7" s="387"/>
    </row>
    <row r="8" spans="1:9" ht="45" x14ac:dyDescent="0.2">
      <c r="A8" s="383" t="s">
        <v>64</v>
      </c>
      <c r="B8" s="81" t="s">
        <v>340</v>
      </c>
      <c r="C8" s="92" t="s">
        <v>341</v>
      </c>
      <c r="D8" s="92" t="s">
        <v>227</v>
      </c>
      <c r="E8" s="92" t="s">
        <v>344</v>
      </c>
      <c r="F8" s="92" t="s">
        <v>343</v>
      </c>
      <c r="G8" s="92" t="s">
        <v>390</v>
      </c>
      <c r="H8" s="81" t="s">
        <v>10</v>
      </c>
      <c r="I8" s="81" t="s">
        <v>9</v>
      </c>
    </row>
    <row r="9" spans="1:9" ht="15" x14ac:dyDescent="0.2">
      <c r="A9" s="384"/>
      <c r="B9" s="385"/>
      <c r="C9" s="100"/>
      <c r="D9" s="100"/>
      <c r="E9" s="100"/>
      <c r="F9" s="100"/>
      <c r="G9" s="100"/>
      <c r="H9" s="4"/>
      <c r="I9" s="4"/>
    </row>
    <row r="10" spans="1:9" ht="15" x14ac:dyDescent="0.2">
      <c r="A10" s="384"/>
      <c r="B10" s="385"/>
      <c r="C10" s="100"/>
      <c r="D10" s="100"/>
      <c r="E10" s="100"/>
      <c r="F10" s="100"/>
      <c r="G10" s="100"/>
      <c r="H10" s="4"/>
      <c r="I10" s="4"/>
    </row>
    <row r="11" spans="1:9" ht="15" x14ac:dyDescent="0.2">
      <c r="A11" s="384"/>
      <c r="B11" s="385"/>
      <c r="C11" s="89"/>
      <c r="D11" s="89"/>
      <c r="E11" s="89"/>
      <c r="F11" s="89"/>
      <c r="G11" s="89"/>
      <c r="H11" s="4"/>
      <c r="I11" s="4"/>
    </row>
    <row r="12" spans="1:9" ht="15" x14ac:dyDescent="0.2">
      <c r="A12" s="384"/>
      <c r="B12" s="385"/>
      <c r="C12" s="89"/>
      <c r="D12" s="89"/>
      <c r="E12" s="89"/>
      <c r="F12" s="89"/>
      <c r="G12" s="89"/>
      <c r="H12" s="4"/>
      <c r="I12" s="4"/>
    </row>
    <row r="13" spans="1:9" ht="15" x14ac:dyDescent="0.2">
      <c r="A13" s="384"/>
      <c r="B13" s="385"/>
      <c r="C13" s="89"/>
      <c r="D13" s="89"/>
      <c r="E13" s="89"/>
      <c r="F13" s="89"/>
      <c r="G13" s="89"/>
      <c r="H13" s="4"/>
      <c r="I13" s="4"/>
    </row>
    <row r="14" spans="1:9" ht="15" x14ac:dyDescent="0.2">
      <c r="A14" s="384"/>
      <c r="B14" s="385"/>
      <c r="C14" s="89"/>
      <c r="D14" s="89"/>
      <c r="E14" s="89"/>
      <c r="F14" s="89"/>
      <c r="G14" s="89"/>
      <c r="H14" s="4"/>
      <c r="I14" s="4"/>
    </row>
    <row r="15" spans="1:9" ht="15" x14ac:dyDescent="0.2">
      <c r="A15" s="384"/>
      <c r="B15" s="385"/>
      <c r="C15" s="89"/>
      <c r="D15" s="89"/>
      <c r="E15" s="89"/>
      <c r="F15" s="89"/>
      <c r="G15" s="89"/>
      <c r="H15" s="4"/>
      <c r="I15" s="4"/>
    </row>
    <row r="16" spans="1:9" ht="15" x14ac:dyDescent="0.2">
      <c r="A16" s="384"/>
      <c r="B16" s="385"/>
      <c r="C16" s="89"/>
      <c r="D16" s="89"/>
      <c r="E16" s="89"/>
      <c r="F16" s="89"/>
      <c r="G16" s="89"/>
      <c r="H16" s="4"/>
      <c r="I16" s="4"/>
    </row>
    <row r="17" spans="1:9" ht="15" x14ac:dyDescent="0.2">
      <c r="A17" s="384"/>
      <c r="B17" s="385"/>
      <c r="C17" s="89"/>
      <c r="D17" s="89"/>
      <c r="E17" s="89"/>
      <c r="F17" s="89"/>
      <c r="G17" s="89"/>
      <c r="H17" s="4"/>
      <c r="I17" s="4"/>
    </row>
    <row r="18" spans="1:9" ht="15" x14ac:dyDescent="0.2">
      <c r="A18" s="384"/>
      <c r="B18" s="385"/>
      <c r="C18" s="89"/>
      <c r="D18" s="89"/>
      <c r="E18" s="89"/>
      <c r="F18" s="89"/>
      <c r="G18" s="89"/>
      <c r="H18" s="4"/>
      <c r="I18" s="4"/>
    </row>
    <row r="19" spans="1:9" ht="15" x14ac:dyDescent="0.2">
      <c r="A19" s="384"/>
      <c r="B19" s="385"/>
      <c r="C19" s="89"/>
      <c r="D19" s="89"/>
      <c r="E19" s="89"/>
      <c r="F19" s="89"/>
      <c r="G19" s="89"/>
      <c r="H19" s="4"/>
      <c r="I19" s="4"/>
    </row>
    <row r="20" spans="1:9" ht="15" x14ac:dyDescent="0.2">
      <c r="A20" s="384"/>
      <c r="B20" s="385"/>
      <c r="C20" s="89"/>
      <c r="D20" s="89"/>
      <c r="E20" s="89"/>
      <c r="F20" s="89"/>
      <c r="G20" s="89"/>
      <c r="H20" s="4"/>
      <c r="I20" s="4"/>
    </row>
    <row r="21" spans="1:9" ht="15" x14ac:dyDescent="0.2">
      <c r="A21" s="384"/>
      <c r="B21" s="385"/>
      <c r="C21" s="89"/>
      <c r="D21" s="89"/>
      <c r="E21" s="89"/>
      <c r="F21" s="89"/>
      <c r="G21" s="89"/>
      <c r="H21" s="4"/>
      <c r="I21" s="4"/>
    </row>
    <row r="22" spans="1:9" ht="15" x14ac:dyDescent="0.2">
      <c r="A22" s="384"/>
      <c r="B22" s="385"/>
      <c r="C22" s="89"/>
      <c r="D22" s="89"/>
      <c r="E22" s="89"/>
      <c r="F22" s="89"/>
      <c r="G22" s="89"/>
      <c r="H22" s="4"/>
      <c r="I22" s="4"/>
    </row>
    <row r="23" spans="1:9" ht="15" x14ac:dyDescent="0.2">
      <c r="A23" s="384"/>
      <c r="B23" s="385"/>
      <c r="C23" s="89"/>
      <c r="D23" s="89"/>
      <c r="E23" s="89"/>
      <c r="F23" s="89"/>
      <c r="G23" s="89"/>
      <c r="H23" s="4"/>
      <c r="I23" s="4"/>
    </row>
    <row r="24" spans="1:9" ht="15" x14ac:dyDescent="0.2">
      <c r="A24" s="384"/>
      <c r="B24" s="385"/>
      <c r="C24" s="89"/>
      <c r="D24" s="89"/>
      <c r="E24" s="89"/>
      <c r="F24" s="89"/>
      <c r="G24" s="89"/>
      <c r="H24" s="4"/>
      <c r="I24" s="4"/>
    </row>
    <row r="25" spans="1:9" ht="15" x14ac:dyDescent="0.2">
      <c r="A25" s="384"/>
      <c r="B25" s="385"/>
      <c r="C25" s="89"/>
      <c r="D25" s="89"/>
      <c r="E25" s="89"/>
      <c r="F25" s="89"/>
      <c r="G25" s="89"/>
      <c r="H25" s="4"/>
      <c r="I25" s="4"/>
    </row>
    <row r="26" spans="1:9" ht="15" x14ac:dyDescent="0.2">
      <c r="A26" s="384"/>
      <c r="B26" s="385"/>
      <c r="C26" s="89"/>
      <c r="D26" s="89"/>
      <c r="E26" s="89"/>
      <c r="F26" s="89"/>
      <c r="G26" s="89"/>
      <c r="H26" s="4"/>
      <c r="I26" s="4"/>
    </row>
    <row r="27" spans="1:9" ht="15" x14ac:dyDescent="0.2">
      <c r="A27" s="384"/>
      <c r="B27" s="385"/>
      <c r="C27" s="89"/>
      <c r="D27" s="89"/>
      <c r="E27" s="89"/>
      <c r="F27" s="89"/>
      <c r="G27" s="89"/>
      <c r="H27" s="4"/>
      <c r="I27" s="4"/>
    </row>
    <row r="28" spans="1:9" ht="15" x14ac:dyDescent="0.2">
      <c r="A28" s="384"/>
      <c r="B28" s="385"/>
      <c r="C28" s="89"/>
      <c r="D28" s="89"/>
      <c r="E28" s="89"/>
      <c r="F28" s="89"/>
      <c r="G28" s="89"/>
      <c r="H28" s="4"/>
      <c r="I28" s="4"/>
    </row>
    <row r="29" spans="1:9" ht="15" x14ac:dyDescent="0.2">
      <c r="A29" s="384"/>
      <c r="B29" s="385"/>
      <c r="C29" s="89"/>
      <c r="D29" s="89"/>
      <c r="E29" s="89"/>
      <c r="F29" s="89"/>
      <c r="G29" s="89"/>
      <c r="H29" s="4"/>
      <c r="I29" s="4"/>
    </row>
    <row r="30" spans="1:9" ht="15" x14ac:dyDescent="0.2">
      <c r="A30" s="384"/>
      <c r="B30" s="385"/>
      <c r="C30" s="89"/>
      <c r="D30" s="89"/>
      <c r="E30" s="89"/>
      <c r="F30" s="89"/>
      <c r="G30" s="89"/>
      <c r="H30" s="4"/>
      <c r="I30" s="4"/>
    </row>
    <row r="31" spans="1:9" ht="15" x14ac:dyDescent="0.2">
      <c r="A31" s="384"/>
      <c r="B31" s="385"/>
      <c r="C31" s="89"/>
      <c r="D31" s="89"/>
      <c r="E31" s="89"/>
      <c r="F31" s="89"/>
      <c r="G31" s="89"/>
      <c r="H31" s="4"/>
      <c r="I31" s="4"/>
    </row>
    <row r="32" spans="1:9" ht="15" x14ac:dyDescent="0.2">
      <c r="A32" s="384"/>
      <c r="B32" s="385"/>
      <c r="C32" s="89"/>
      <c r="D32" s="89"/>
      <c r="E32" s="89"/>
      <c r="F32" s="89"/>
      <c r="G32" s="89"/>
      <c r="H32" s="4"/>
      <c r="I32" s="4"/>
    </row>
    <row r="33" spans="1:9" ht="15" x14ac:dyDescent="0.2">
      <c r="A33" s="384"/>
      <c r="B33" s="385"/>
      <c r="C33" s="89"/>
      <c r="D33" s="89"/>
      <c r="E33" s="89"/>
      <c r="F33" s="89"/>
      <c r="G33" s="89"/>
      <c r="H33" s="4"/>
      <c r="I33" s="4"/>
    </row>
    <row r="34" spans="1:9" ht="15" x14ac:dyDescent="0.3">
      <c r="A34" s="384"/>
      <c r="B34" s="386"/>
      <c r="C34" s="101"/>
      <c r="D34" s="101"/>
      <c r="E34" s="101"/>
      <c r="F34" s="101"/>
      <c r="G34" s="101" t="s">
        <v>339</v>
      </c>
      <c r="H34" s="88">
        <f>SUM(H9:H33)</f>
        <v>0</v>
      </c>
      <c r="I34" s="88">
        <f>SUM(I9:I33)</f>
        <v>0</v>
      </c>
    </row>
    <row r="35" spans="1:9" ht="15" x14ac:dyDescent="0.3">
      <c r="A35" s="45"/>
      <c r="B35" s="45"/>
      <c r="C35" s="45"/>
      <c r="D35" s="45"/>
      <c r="E35" s="45"/>
      <c r="F35" s="45"/>
      <c r="G35" s="2"/>
      <c r="H35" s="2"/>
    </row>
    <row r="36" spans="1:9" ht="15" x14ac:dyDescent="0.3">
      <c r="A36" s="222" t="s">
        <v>479</v>
      </c>
      <c r="B36" s="45"/>
      <c r="C36" s="45"/>
      <c r="D36" s="45"/>
      <c r="E36" s="45"/>
      <c r="F36" s="45"/>
      <c r="G36" s="2"/>
      <c r="H36" s="2"/>
    </row>
    <row r="37" spans="1:9" ht="15" x14ac:dyDescent="0.3">
      <c r="A37" s="222"/>
      <c r="B37" s="45"/>
      <c r="C37" s="45"/>
      <c r="D37" s="45"/>
      <c r="E37" s="45"/>
      <c r="F37" s="45"/>
      <c r="G37" s="2"/>
      <c r="H37" s="2"/>
    </row>
    <row r="38" spans="1:9" ht="15" x14ac:dyDescent="0.3">
      <c r="A38" s="222"/>
      <c r="B38" s="2"/>
      <c r="C38" s="2"/>
      <c r="D38" s="2"/>
      <c r="E38" s="2"/>
      <c r="F38" s="2"/>
      <c r="G38" s="2"/>
      <c r="H38" s="2"/>
    </row>
    <row r="39" spans="1:9" ht="15" x14ac:dyDescent="0.3">
      <c r="A39" s="222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71" t="s">
        <v>107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71"/>
      <c r="B44" s="71" t="s">
        <v>271</v>
      </c>
      <c r="C44" s="71"/>
      <c r="D44" s="71"/>
      <c r="E44" s="71"/>
      <c r="F44" s="71"/>
      <c r="G44" s="2"/>
      <c r="H44" s="12"/>
    </row>
    <row r="45" spans="1:9" ht="15" x14ac:dyDescent="0.3">
      <c r="A45" s="2"/>
      <c r="B45" s="2" t="s">
        <v>270</v>
      </c>
      <c r="C45" s="2"/>
      <c r="D45" s="2"/>
      <c r="E45" s="2"/>
      <c r="F45" s="2"/>
      <c r="G45" s="2"/>
      <c r="H45" s="12"/>
    </row>
    <row r="46" spans="1:9" x14ac:dyDescent="0.2">
      <c r="A46" s="67"/>
      <c r="B46" s="67" t="s">
        <v>139</v>
      </c>
      <c r="C46" s="67"/>
      <c r="D46" s="67"/>
      <c r="E46" s="67"/>
      <c r="F46" s="67"/>
    </row>
  </sheetData>
  <mergeCells count="2">
    <mergeCell ref="G1:H1"/>
    <mergeCell ref="G2:H2"/>
  </mergeCells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A5" sqref="A5"/>
    </sheetView>
  </sheetViews>
  <sheetFormatPr defaultRowHeight="12.75" x14ac:dyDescent="0.2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 x14ac:dyDescent="0.3">
      <c r="A1" s="76" t="s">
        <v>480</v>
      </c>
      <c r="B1" s="76"/>
      <c r="C1" s="79"/>
      <c r="D1" s="79"/>
      <c r="E1" s="79"/>
      <c r="F1" s="79"/>
      <c r="G1" s="484" t="s">
        <v>109</v>
      </c>
      <c r="H1" s="484"/>
    </row>
    <row r="2" spans="1:10" ht="15" x14ac:dyDescent="0.3">
      <c r="A2" s="78" t="s">
        <v>140</v>
      </c>
      <c r="B2" s="76"/>
      <c r="C2" s="79"/>
      <c r="D2" s="79"/>
      <c r="E2" s="79"/>
      <c r="F2" s="79"/>
      <c r="G2" s="482" t="s">
        <v>532</v>
      </c>
      <c r="H2" s="483"/>
    </row>
    <row r="3" spans="1:10" ht="15" x14ac:dyDescent="0.3">
      <c r="A3" s="78"/>
      <c r="B3" s="78"/>
      <c r="C3" s="78"/>
      <c r="D3" s="78"/>
      <c r="E3" s="78"/>
      <c r="F3" s="78"/>
      <c r="G3" s="293"/>
      <c r="H3" s="293"/>
    </row>
    <row r="4" spans="1:10" ht="15" x14ac:dyDescent="0.3">
      <c r="A4" s="79" t="s">
        <v>274</v>
      </c>
      <c r="B4" s="79"/>
      <c r="C4" s="79"/>
      <c r="D4" s="79"/>
      <c r="E4" s="79"/>
      <c r="F4" s="79"/>
      <c r="G4" s="78"/>
      <c r="H4" s="78"/>
    </row>
    <row r="5" spans="1:10" ht="15" x14ac:dyDescent="0.3">
      <c r="A5" s="470" t="str">
        <f>'ფორმა N1'!D4</f>
        <v>საქართველოს ქრისტიან კონსერვატიული პარტია</v>
      </c>
      <c r="B5" s="82"/>
      <c r="C5" s="82"/>
      <c r="D5" s="82"/>
      <c r="E5" s="82"/>
      <c r="F5" s="82"/>
      <c r="G5" s="83"/>
      <c r="H5" s="83"/>
    </row>
    <row r="6" spans="1:10" ht="15" x14ac:dyDescent="0.3">
      <c r="A6" s="79"/>
      <c r="B6" s="79"/>
      <c r="C6" s="79"/>
      <c r="D6" s="79"/>
      <c r="E6" s="79"/>
      <c r="F6" s="79"/>
      <c r="G6" s="78"/>
      <c r="H6" s="78"/>
    </row>
    <row r="7" spans="1:10" ht="15" x14ac:dyDescent="0.2">
      <c r="A7" s="292"/>
      <c r="B7" s="292"/>
      <c r="C7" s="292"/>
      <c r="D7" s="292"/>
      <c r="E7" s="292"/>
      <c r="F7" s="292"/>
      <c r="G7" s="80"/>
      <c r="H7" s="80"/>
    </row>
    <row r="8" spans="1:10" ht="30" x14ac:dyDescent="0.2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349</v>
      </c>
      <c r="F8" s="92" t="s">
        <v>342</v>
      </c>
      <c r="G8" s="81" t="s">
        <v>10</v>
      </c>
      <c r="H8" s="81" t="s">
        <v>9</v>
      </c>
      <c r="J8" s="236" t="s">
        <v>348</v>
      </c>
    </row>
    <row r="9" spans="1:10" ht="15" x14ac:dyDescent="0.2">
      <c r="A9" s="100"/>
      <c r="B9" s="100"/>
      <c r="C9" s="100"/>
      <c r="D9" s="100"/>
      <c r="E9" s="100"/>
      <c r="F9" s="100"/>
      <c r="G9" s="4"/>
      <c r="H9" s="4"/>
      <c r="J9" s="236" t="s">
        <v>0</v>
      </c>
    </row>
    <row r="10" spans="1:10" ht="15" x14ac:dyDescent="0.2">
      <c r="A10" s="100"/>
      <c r="B10" s="100"/>
      <c r="C10" s="100"/>
      <c r="D10" s="100"/>
      <c r="E10" s="100"/>
      <c r="F10" s="100"/>
      <c r="G10" s="4"/>
      <c r="H10" s="4"/>
    </row>
    <row r="11" spans="1:10" ht="15" x14ac:dyDescent="0.2">
      <c r="A11" s="89"/>
      <c r="B11" s="89"/>
      <c r="C11" s="89"/>
      <c r="D11" s="89"/>
      <c r="E11" s="89"/>
      <c r="F11" s="89"/>
      <c r="G11" s="4"/>
      <c r="H11" s="4"/>
    </row>
    <row r="12" spans="1:10" ht="15" x14ac:dyDescent="0.2">
      <c r="A12" s="89"/>
      <c r="B12" s="89"/>
      <c r="C12" s="89"/>
      <c r="D12" s="89"/>
      <c r="E12" s="89"/>
      <c r="F12" s="89"/>
      <c r="G12" s="4"/>
      <c r="H12" s="4"/>
    </row>
    <row r="13" spans="1:10" ht="15" x14ac:dyDescent="0.2">
      <c r="A13" s="89"/>
      <c r="B13" s="89"/>
      <c r="C13" s="89"/>
      <c r="D13" s="89"/>
      <c r="E13" s="89"/>
      <c r="F13" s="89"/>
      <c r="G13" s="4"/>
      <c r="H13" s="4"/>
    </row>
    <row r="14" spans="1:10" ht="15" x14ac:dyDescent="0.2">
      <c r="A14" s="89"/>
      <c r="B14" s="89"/>
      <c r="C14" s="89"/>
      <c r="D14" s="89"/>
      <c r="E14" s="89"/>
      <c r="F14" s="89"/>
      <c r="G14" s="4"/>
      <c r="H14" s="4"/>
    </row>
    <row r="15" spans="1:10" ht="15" x14ac:dyDescent="0.2">
      <c r="A15" s="89"/>
      <c r="B15" s="89"/>
      <c r="C15" s="89"/>
      <c r="D15" s="89"/>
      <c r="E15" s="89"/>
      <c r="F15" s="89"/>
      <c r="G15" s="4"/>
      <c r="H15" s="4"/>
    </row>
    <row r="16" spans="1:10" ht="15" x14ac:dyDescent="0.2">
      <c r="A16" s="89"/>
      <c r="B16" s="89"/>
      <c r="C16" s="89"/>
      <c r="D16" s="89"/>
      <c r="E16" s="89"/>
      <c r="F16" s="89"/>
      <c r="G16" s="4"/>
      <c r="H16" s="4"/>
    </row>
    <row r="17" spans="1:8" ht="15" x14ac:dyDescent="0.2">
      <c r="A17" s="89"/>
      <c r="B17" s="89"/>
      <c r="C17" s="89"/>
      <c r="D17" s="89"/>
      <c r="E17" s="89"/>
      <c r="F17" s="89"/>
      <c r="G17" s="4"/>
      <c r="H17" s="4"/>
    </row>
    <row r="18" spans="1:8" ht="15" x14ac:dyDescent="0.2">
      <c r="A18" s="89"/>
      <c r="B18" s="89"/>
      <c r="C18" s="89"/>
      <c r="D18" s="89"/>
      <c r="E18" s="89"/>
      <c r="F18" s="89"/>
      <c r="G18" s="4"/>
      <c r="H18" s="4"/>
    </row>
    <row r="19" spans="1:8" ht="15" x14ac:dyDescent="0.2">
      <c r="A19" s="89"/>
      <c r="B19" s="89"/>
      <c r="C19" s="89"/>
      <c r="D19" s="89"/>
      <c r="E19" s="89"/>
      <c r="F19" s="89"/>
      <c r="G19" s="4"/>
      <c r="H19" s="4"/>
    </row>
    <row r="20" spans="1:8" ht="15" x14ac:dyDescent="0.2">
      <c r="A20" s="89"/>
      <c r="B20" s="89"/>
      <c r="C20" s="89"/>
      <c r="D20" s="89"/>
      <c r="E20" s="89"/>
      <c r="F20" s="89"/>
      <c r="G20" s="4"/>
      <c r="H20" s="4"/>
    </row>
    <row r="21" spans="1:8" ht="15" x14ac:dyDescent="0.2">
      <c r="A21" s="89"/>
      <c r="B21" s="89"/>
      <c r="C21" s="89"/>
      <c r="D21" s="89"/>
      <c r="E21" s="89"/>
      <c r="F21" s="89"/>
      <c r="G21" s="4"/>
      <c r="H21" s="4"/>
    </row>
    <row r="22" spans="1:8" ht="15" x14ac:dyDescent="0.2">
      <c r="A22" s="89"/>
      <c r="B22" s="89"/>
      <c r="C22" s="89"/>
      <c r="D22" s="89"/>
      <c r="E22" s="89"/>
      <c r="F22" s="89"/>
      <c r="G22" s="4"/>
      <c r="H22" s="4"/>
    </row>
    <row r="23" spans="1:8" ht="15" x14ac:dyDescent="0.2">
      <c r="A23" s="89"/>
      <c r="B23" s="89"/>
      <c r="C23" s="89"/>
      <c r="D23" s="89"/>
      <c r="E23" s="89"/>
      <c r="F23" s="89"/>
      <c r="G23" s="4"/>
      <c r="H23" s="4"/>
    </row>
    <row r="24" spans="1:8" ht="15" x14ac:dyDescent="0.2">
      <c r="A24" s="89"/>
      <c r="B24" s="89"/>
      <c r="C24" s="89"/>
      <c r="D24" s="89"/>
      <c r="E24" s="89"/>
      <c r="F24" s="89"/>
      <c r="G24" s="4"/>
      <c r="H24" s="4"/>
    </row>
    <row r="25" spans="1:8" ht="15" x14ac:dyDescent="0.2">
      <c r="A25" s="89"/>
      <c r="B25" s="89"/>
      <c r="C25" s="89"/>
      <c r="D25" s="89"/>
      <c r="E25" s="89"/>
      <c r="F25" s="89"/>
      <c r="G25" s="4"/>
      <c r="H25" s="4"/>
    </row>
    <row r="26" spans="1:8" ht="15" x14ac:dyDescent="0.2">
      <c r="A26" s="89"/>
      <c r="B26" s="89"/>
      <c r="C26" s="89"/>
      <c r="D26" s="89"/>
      <c r="E26" s="89"/>
      <c r="F26" s="89"/>
      <c r="G26" s="4"/>
      <c r="H26" s="4"/>
    </row>
    <row r="27" spans="1:8" ht="15" x14ac:dyDescent="0.2">
      <c r="A27" s="89"/>
      <c r="B27" s="89"/>
      <c r="C27" s="89"/>
      <c r="D27" s="89"/>
      <c r="E27" s="89"/>
      <c r="F27" s="89"/>
      <c r="G27" s="4"/>
      <c r="H27" s="4"/>
    </row>
    <row r="28" spans="1:8" ht="15" x14ac:dyDescent="0.2">
      <c r="A28" s="89"/>
      <c r="B28" s="89"/>
      <c r="C28" s="89"/>
      <c r="D28" s="89"/>
      <c r="E28" s="89"/>
      <c r="F28" s="89"/>
      <c r="G28" s="4"/>
      <c r="H28" s="4"/>
    </row>
    <row r="29" spans="1:8" ht="15" x14ac:dyDescent="0.2">
      <c r="A29" s="89"/>
      <c r="B29" s="89"/>
      <c r="C29" s="89"/>
      <c r="D29" s="89"/>
      <c r="E29" s="89"/>
      <c r="F29" s="89"/>
      <c r="G29" s="4"/>
      <c r="H29" s="4"/>
    </row>
    <row r="30" spans="1:8" ht="15" x14ac:dyDescent="0.2">
      <c r="A30" s="89"/>
      <c r="B30" s="89"/>
      <c r="C30" s="89"/>
      <c r="D30" s="89"/>
      <c r="E30" s="89"/>
      <c r="F30" s="89"/>
      <c r="G30" s="4"/>
      <c r="H30" s="4"/>
    </row>
    <row r="31" spans="1:8" ht="15" x14ac:dyDescent="0.2">
      <c r="A31" s="89"/>
      <c r="B31" s="89"/>
      <c r="C31" s="89"/>
      <c r="D31" s="89"/>
      <c r="E31" s="89"/>
      <c r="F31" s="89"/>
      <c r="G31" s="4"/>
      <c r="H31" s="4"/>
    </row>
    <row r="32" spans="1:8" ht="15" x14ac:dyDescent="0.2">
      <c r="A32" s="89"/>
      <c r="B32" s="89"/>
      <c r="C32" s="89"/>
      <c r="D32" s="89"/>
      <c r="E32" s="89"/>
      <c r="F32" s="89"/>
      <c r="G32" s="4"/>
      <c r="H32" s="4"/>
    </row>
    <row r="33" spans="1:9" ht="15" x14ac:dyDescent="0.2">
      <c r="A33" s="89"/>
      <c r="B33" s="89"/>
      <c r="C33" s="89"/>
      <c r="D33" s="89"/>
      <c r="E33" s="89"/>
      <c r="F33" s="89"/>
      <c r="G33" s="4"/>
      <c r="H33" s="4"/>
    </row>
    <row r="34" spans="1:9" ht="15" x14ac:dyDescent="0.3">
      <c r="A34" s="89"/>
      <c r="B34" s="101"/>
      <c r="C34" s="101"/>
      <c r="D34" s="101"/>
      <c r="E34" s="101"/>
      <c r="F34" s="101" t="s">
        <v>347</v>
      </c>
      <c r="G34" s="88">
        <f>SUM(G9:G33)</f>
        <v>0</v>
      </c>
      <c r="H34" s="88">
        <f>SUM(H9:H33)</f>
        <v>0</v>
      </c>
    </row>
    <row r="35" spans="1:9" ht="15" x14ac:dyDescent="0.3">
      <c r="A35" s="234"/>
      <c r="B35" s="234"/>
      <c r="C35" s="234"/>
      <c r="D35" s="234"/>
      <c r="E35" s="234"/>
      <c r="F35" s="234"/>
      <c r="G35" s="234"/>
      <c r="H35" s="190"/>
      <c r="I35" s="190"/>
    </row>
    <row r="36" spans="1:9" ht="15" x14ac:dyDescent="0.3">
      <c r="A36" s="235" t="s">
        <v>481</v>
      </c>
      <c r="B36" s="235"/>
      <c r="C36" s="234"/>
      <c r="D36" s="234"/>
      <c r="E36" s="234"/>
      <c r="F36" s="234"/>
      <c r="G36" s="234"/>
      <c r="H36" s="190"/>
      <c r="I36" s="190"/>
    </row>
    <row r="37" spans="1:9" ht="15" x14ac:dyDescent="0.3">
      <c r="A37" s="235"/>
      <c r="B37" s="235"/>
      <c r="C37" s="234"/>
      <c r="D37" s="234"/>
      <c r="E37" s="234"/>
      <c r="F37" s="234"/>
      <c r="G37" s="234"/>
      <c r="H37" s="190"/>
      <c r="I37" s="190"/>
    </row>
    <row r="38" spans="1:9" ht="15" x14ac:dyDescent="0.3">
      <c r="A38" s="235"/>
      <c r="B38" s="235"/>
      <c r="C38" s="190"/>
      <c r="D38" s="190"/>
      <c r="E38" s="190"/>
      <c r="F38" s="190"/>
      <c r="G38" s="190"/>
      <c r="H38" s="190"/>
      <c r="I38" s="190"/>
    </row>
    <row r="39" spans="1:9" ht="15" x14ac:dyDescent="0.3">
      <c r="A39" s="235"/>
      <c r="B39" s="235"/>
      <c r="C39" s="190"/>
      <c r="D39" s="190"/>
      <c r="E39" s="190"/>
      <c r="F39" s="190"/>
      <c r="G39" s="190"/>
      <c r="H39" s="190"/>
      <c r="I39" s="190"/>
    </row>
    <row r="40" spans="1:9" x14ac:dyDescent="0.2">
      <c r="A40" s="232"/>
      <c r="B40" s="232"/>
      <c r="C40" s="232"/>
      <c r="D40" s="232"/>
      <c r="E40" s="232"/>
      <c r="F40" s="232"/>
      <c r="G40" s="232"/>
      <c r="H40" s="232"/>
      <c r="I40" s="232"/>
    </row>
    <row r="41" spans="1:9" ht="15" x14ac:dyDescent="0.3">
      <c r="A41" s="196" t="s">
        <v>107</v>
      </c>
      <c r="B41" s="196"/>
      <c r="C41" s="190"/>
      <c r="D41" s="190"/>
      <c r="E41" s="190"/>
      <c r="F41" s="190"/>
      <c r="G41" s="190"/>
      <c r="H41" s="190"/>
      <c r="I41" s="190"/>
    </row>
    <row r="42" spans="1:9" ht="15" x14ac:dyDescent="0.3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 x14ac:dyDescent="0.3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 x14ac:dyDescent="0.3">
      <c r="A44" s="196"/>
      <c r="B44" s="196"/>
      <c r="C44" s="196" t="s">
        <v>434</v>
      </c>
      <c r="D44" s="196"/>
      <c r="E44" s="234"/>
      <c r="F44" s="196"/>
      <c r="G44" s="196"/>
      <c r="H44" s="190"/>
      <c r="I44" s="197"/>
    </row>
    <row r="45" spans="1:9" ht="15" x14ac:dyDescent="0.3">
      <c r="A45" s="190"/>
      <c r="B45" s="190"/>
      <c r="C45" s="190" t="s">
        <v>270</v>
      </c>
      <c r="D45" s="190"/>
      <c r="E45" s="190"/>
      <c r="F45" s="190"/>
      <c r="G45" s="190"/>
      <c r="H45" s="190"/>
      <c r="I45" s="197"/>
    </row>
    <row r="46" spans="1:9" x14ac:dyDescent="0.2">
      <c r="A46" s="198"/>
      <c r="B46" s="198"/>
      <c r="C46" s="198" t="s">
        <v>139</v>
      </c>
      <c r="D46" s="198"/>
      <c r="E46" s="198"/>
      <c r="F46" s="198"/>
      <c r="G46" s="198"/>
    </row>
  </sheetData>
  <mergeCells count="2">
    <mergeCell ref="G1:H1"/>
    <mergeCell ref="G2:H2"/>
  </mergeCells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9"/>
  <sheetViews>
    <sheetView view="pageBreakPreview" zoomScale="85" zoomScaleSheetLayoutView="85" workbookViewId="0">
      <selection activeCell="D15" sqref="D15"/>
    </sheetView>
  </sheetViews>
  <sheetFormatPr defaultRowHeight="12.75" x14ac:dyDescent="0.2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13.140625" style="191" customWidth="1"/>
    <col min="6" max="6" width="17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2" width="12.85546875" style="191" customWidth="1"/>
    <col min="13" max="16384" width="9.140625" style="191"/>
  </cols>
  <sheetData>
    <row r="1" spans="1:12" ht="15" x14ac:dyDescent="0.3">
      <c r="A1" s="487" t="s">
        <v>482</v>
      </c>
      <c r="B1" s="487"/>
      <c r="C1" s="487"/>
      <c r="D1" s="487"/>
      <c r="E1" s="391"/>
      <c r="F1" s="79"/>
      <c r="G1" s="79"/>
      <c r="H1" s="79"/>
      <c r="I1" s="79"/>
      <c r="J1" s="392"/>
      <c r="K1" s="393"/>
      <c r="L1" s="393" t="s">
        <v>109</v>
      </c>
    </row>
    <row r="2" spans="1:12" ht="15" x14ac:dyDescent="0.3">
      <c r="A2" s="78" t="s">
        <v>140</v>
      </c>
      <c r="B2" s="76"/>
      <c r="C2" s="79"/>
      <c r="D2" s="79"/>
      <c r="E2" s="79"/>
      <c r="F2" s="79"/>
      <c r="G2" s="79"/>
      <c r="H2" s="79"/>
      <c r="I2" s="79"/>
      <c r="J2" s="392"/>
      <c r="K2" s="482" t="s">
        <v>532</v>
      </c>
      <c r="L2" s="483"/>
    </row>
    <row r="3" spans="1:12" ht="15" x14ac:dyDescent="0.3">
      <c r="A3" s="78"/>
      <c r="B3" s="78"/>
      <c r="C3" s="76"/>
      <c r="D3" s="76"/>
      <c r="E3" s="76"/>
      <c r="F3" s="76"/>
      <c r="G3" s="76"/>
      <c r="H3" s="76"/>
      <c r="I3" s="76"/>
      <c r="J3" s="392"/>
      <c r="K3" s="392"/>
      <c r="L3" s="392"/>
    </row>
    <row r="4" spans="1:12" ht="15" x14ac:dyDescent="0.3">
      <c r="A4" s="79" t="s">
        <v>274</v>
      </c>
      <c r="B4" s="79"/>
      <c r="C4" s="79"/>
      <c r="D4" s="79"/>
      <c r="E4" s="79"/>
      <c r="F4" s="79"/>
      <c r="G4" s="79"/>
      <c r="H4" s="79"/>
      <c r="I4" s="79"/>
      <c r="J4" s="78"/>
      <c r="K4" s="78"/>
      <c r="L4" s="78"/>
    </row>
    <row r="5" spans="1:12" ht="15" x14ac:dyDescent="0.3">
      <c r="A5" s="470" t="str">
        <f>'ფორმა N1'!D4</f>
        <v>საქართველოს ქრისტიან კონსერვატიული პარტია</v>
      </c>
      <c r="B5" s="82"/>
      <c r="C5" s="82"/>
      <c r="D5" s="82"/>
      <c r="E5" s="82"/>
      <c r="F5" s="82"/>
      <c r="G5" s="82"/>
      <c r="H5" s="82"/>
      <c r="I5" s="82"/>
      <c r="J5" s="83"/>
      <c r="K5" s="83"/>
    </row>
    <row r="6" spans="1:12" ht="15" x14ac:dyDescent="0.3">
      <c r="A6" s="79"/>
      <c r="B6" s="79"/>
      <c r="C6" s="79"/>
      <c r="D6" s="79"/>
      <c r="E6" s="79"/>
      <c r="F6" s="79"/>
      <c r="G6" s="79"/>
      <c r="H6" s="79"/>
      <c r="I6" s="79"/>
      <c r="J6" s="78"/>
      <c r="K6" s="78"/>
      <c r="L6" s="78"/>
    </row>
    <row r="7" spans="1:12" ht="15" x14ac:dyDescent="0.2">
      <c r="A7" s="389"/>
      <c r="B7" s="389"/>
      <c r="C7" s="389"/>
      <c r="D7" s="389"/>
      <c r="E7" s="389"/>
      <c r="F7" s="389"/>
      <c r="G7" s="389"/>
      <c r="H7" s="389"/>
      <c r="I7" s="389"/>
      <c r="J7" s="80"/>
      <c r="K7" s="80"/>
      <c r="L7" s="80"/>
    </row>
    <row r="8" spans="1:12" ht="45" x14ac:dyDescent="0.2">
      <c r="A8" s="92" t="s">
        <v>64</v>
      </c>
      <c r="B8" s="92" t="s">
        <v>483</v>
      </c>
      <c r="C8" s="92" t="s">
        <v>484</v>
      </c>
      <c r="D8" s="92" t="s">
        <v>485</v>
      </c>
      <c r="E8" s="92" t="s">
        <v>486</v>
      </c>
      <c r="F8" s="92" t="s">
        <v>487</v>
      </c>
      <c r="G8" s="92" t="s">
        <v>488</v>
      </c>
      <c r="H8" s="92" t="s">
        <v>489</v>
      </c>
      <c r="I8" s="92" t="s">
        <v>490</v>
      </c>
      <c r="J8" s="92" t="s">
        <v>491</v>
      </c>
      <c r="K8" s="92" t="s">
        <v>492</v>
      </c>
      <c r="L8" s="92" t="s">
        <v>318</v>
      </c>
    </row>
    <row r="9" spans="1:12" ht="15" x14ac:dyDescent="0.2">
      <c r="A9" s="100">
        <v>1</v>
      </c>
      <c r="B9" s="376"/>
      <c r="C9" s="100"/>
      <c r="D9" s="100"/>
      <c r="E9" s="100"/>
      <c r="F9" s="100"/>
      <c r="G9" s="100"/>
      <c r="H9" s="100"/>
      <c r="I9" s="100"/>
      <c r="J9" s="4"/>
      <c r="K9" s="4"/>
      <c r="L9" s="100"/>
    </row>
    <row r="10" spans="1:12" ht="15" x14ac:dyDescent="0.2">
      <c r="A10" s="100">
        <v>2</v>
      </c>
      <c r="B10" s="376"/>
      <c r="C10" s="100"/>
      <c r="D10" s="100"/>
      <c r="E10" s="100"/>
      <c r="F10" s="100"/>
      <c r="G10" s="100"/>
      <c r="H10" s="100"/>
      <c r="I10" s="100"/>
      <c r="J10" s="4"/>
      <c r="K10" s="4"/>
      <c r="L10" s="100"/>
    </row>
    <row r="11" spans="1:12" ht="15" x14ac:dyDescent="0.2">
      <c r="A11" s="100">
        <v>3</v>
      </c>
      <c r="B11" s="376"/>
      <c r="C11" s="89"/>
      <c r="D11" s="89"/>
      <c r="E11" s="89"/>
      <c r="F11" s="89"/>
      <c r="G11" s="89"/>
      <c r="H11" s="89"/>
      <c r="I11" s="89"/>
      <c r="J11" s="4"/>
      <c r="K11" s="4"/>
      <c r="L11" s="89"/>
    </row>
    <row r="12" spans="1:12" ht="15" x14ac:dyDescent="0.2">
      <c r="A12" s="100">
        <v>4</v>
      </c>
      <c r="B12" s="376"/>
      <c r="C12" s="89"/>
      <c r="D12" s="89"/>
      <c r="E12" s="89"/>
      <c r="F12" s="89"/>
      <c r="G12" s="89"/>
      <c r="H12" s="89"/>
      <c r="I12" s="89"/>
      <c r="J12" s="4"/>
      <c r="K12" s="4"/>
      <c r="L12" s="89"/>
    </row>
    <row r="13" spans="1:12" ht="15" x14ac:dyDescent="0.2">
      <c r="A13" s="100">
        <v>5</v>
      </c>
      <c r="B13" s="376"/>
      <c r="C13" s="89"/>
      <c r="D13" s="89"/>
      <c r="E13" s="89"/>
      <c r="F13" s="89"/>
      <c r="G13" s="89"/>
      <c r="H13" s="89"/>
      <c r="I13" s="89"/>
      <c r="J13" s="4"/>
      <c r="K13" s="4"/>
      <c r="L13" s="89"/>
    </row>
    <row r="14" spans="1:12" ht="15" x14ac:dyDescent="0.2">
      <c r="A14" s="100">
        <v>6</v>
      </c>
      <c r="B14" s="376"/>
      <c r="C14" s="89"/>
      <c r="D14" s="89"/>
      <c r="E14" s="89"/>
      <c r="F14" s="89"/>
      <c r="G14" s="89"/>
      <c r="H14" s="89"/>
      <c r="I14" s="89"/>
      <c r="J14" s="4"/>
      <c r="K14" s="4"/>
      <c r="L14" s="89"/>
    </row>
    <row r="15" spans="1:12" ht="15" x14ac:dyDescent="0.2">
      <c r="A15" s="100">
        <v>7</v>
      </c>
      <c r="B15" s="376"/>
      <c r="C15" s="89"/>
      <c r="D15" s="89"/>
      <c r="E15" s="89"/>
      <c r="F15" s="89"/>
      <c r="G15" s="89"/>
      <c r="H15" s="89"/>
      <c r="I15" s="89"/>
      <c r="J15" s="4"/>
      <c r="K15" s="4"/>
      <c r="L15" s="89"/>
    </row>
    <row r="16" spans="1:12" ht="15" x14ac:dyDescent="0.2">
      <c r="A16" s="100">
        <v>8</v>
      </c>
      <c r="B16" s="376"/>
      <c r="C16" s="89"/>
      <c r="D16" s="89"/>
      <c r="E16" s="89"/>
      <c r="F16" s="89"/>
      <c r="G16" s="89"/>
      <c r="H16" s="89"/>
      <c r="I16" s="89"/>
      <c r="J16" s="4"/>
      <c r="K16" s="4"/>
      <c r="L16" s="89"/>
    </row>
    <row r="17" spans="1:12" ht="15" x14ac:dyDescent="0.2">
      <c r="A17" s="100">
        <v>9</v>
      </c>
      <c r="B17" s="376"/>
      <c r="C17" s="89"/>
      <c r="D17" s="89"/>
      <c r="E17" s="89"/>
      <c r="F17" s="89"/>
      <c r="G17" s="89"/>
      <c r="H17" s="89"/>
      <c r="I17" s="89"/>
      <c r="J17" s="4"/>
      <c r="K17" s="4"/>
      <c r="L17" s="89"/>
    </row>
    <row r="18" spans="1:12" ht="15" x14ac:dyDescent="0.2">
      <c r="A18" s="100">
        <v>10</v>
      </c>
      <c r="B18" s="376"/>
      <c r="C18" s="89"/>
      <c r="D18" s="89"/>
      <c r="E18" s="89"/>
      <c r="F18" s="89"/>
      <c r="G18" s="89"/>
      <c r="H18" s="89"/>
      <c r="I18" s="89"/>
      <c r="J18" s="4"/>
      <c r="K18" s="4"/>
      <c r="L18" s="89"/>
    </row>
    <row r="19" spans="1:12" ht="15" x14ac:dyDescent="0.2">
      <c r="A19" s="100">
        <v>11</v>
      </c>
      <c r="B19" s="376"/>
      <c r="C19" s="89"/>
      <c r="D19" s="89"/>
      <c r="E19" s="89"/>
      <c r="F19" s="89"/>
      <c r="G19" s="89"/>
      <c r="H19" s="89"/>
      <c r="I19" s="89"/>
      <c r="J19" s="4"/>
      <c r="K19" s="4"/>
      <c r="L19" s="89"/>
    </row>
    <row r="20" spans="1:12" ht="15" x14ac:dyDescent="0.2">
      <c r="A20" s="100">
        <v>12</v>
      </c>
      <c r="B20" s="376"/>
      <c r="C20" s="89"/>
      <c r="D20" s="89"/>
      <c r="E20" s="89"/>
      <c r="F20" s="89"/>
      <c r="G20" s="89"/>
      <c r="H20" s="89"/>
      <c r="I20" s="89"/>
      <c r="J20" s="4"/>
      <c r="K20" s="4"/>
      <c r="L20" s="89"/>
    </row>
    <row r="21" spans="1:12" ht="15" x14ac:dyDescent="0.2">
      <c r="A21" s="100">
        <v>13</v>
      </c>
      <c r="B21" s="376"/>
      <c r="C21" s="89"/>
      <c r="D21" s="89"/>
      <c r="E21" s="89"/>
      <c r="F21" s="89"/>
      <c r="G21" s="89"/>
      <c r="H21" s="89"/>
      <c r="I21" s="89"/>
      <c r="J21" s="4"/>
      <c r="K21" s="4"/>
      <c r="L21" s="89"/>
    </row>
    <row r="22" spans="1:12" ht="15" x14ac:dyDescent="0.2">
      <c r="A22" s="100">
        <v>14</v>
      </c>
      <c r="B22" s="376"/>
      <c r="C22" s="89"/>
      <c r="D22" s="89"/>
      <c r="E22" s="89"/>
      <c r="F22" s="89"/>
      <c r="G22" s="89"/>
      <c r="H22" s="89"/>
      <c r="I22" s="89"/>
      <c r="J22" s="4"/>
      <c r="K22" s="4"/>
      <c r="L22" s="89"/>
    </row>
    <row r="23" spans="1:12" ht="15" x14ac:dyDescent="0.2">
      <c r="A23" s="100">
        <v>15</v>
      </c>
      <c r="B23" s="376"/>
      <c r="C23" s="89"/>
      <c r="D23" s="89"/>
      <c r="E23" s="89"/>
      <c r="F23" s="89"/>
      <c r="G23" s="89"/>
      <c r="H23" s="89"/>
      <c r="I23" s="89"/>
      <c r="J23" s="4"/>
      <c r="K23" s="4"/>
      <c r="L23" s="89"/>
    </row>
    <row r="24" spans="1:12" ht="15" x14ac:dyDescent="0.2">
      <c r="A24" s="100">
        <v>16</v>
      </c>
      <c r="B24" s="376"/>
      <c r="C24" s="89"/>
      <c r="D24" s="89"/>
      <c r="E24" s="89"/>
      <c r="F24" s="89"/>
      <c r="G24" s="89"/>
      <c r="H24" s="89"/>
      <c r="I24" s="89"/>
      <c r="J24" s="4"/>
      <c r="K24" s="4"/>
      <c r="L24" s="89"/>
    </row>
    <row r="25" spans="1:12" ht="15" x14ac:dyDescent="0.2">
      <c r="A25" s="89" t="s">
        <v>276</v>
      </c>
      <c r="B25" s="376"/>
      <c r="C25" s="89"/>
      <c r="D25" s="89"/>
      <c r="E25" s="89"/>
      <c r="F25" s="89"/>
      <c r="G25" s="89"/>
      <c r="H25" s="89"/>
      <c r="I25" s="89"/>
      <c r="J25" s="4"/>
      <c r="K25" s="4"/>
      <c r="L25" s="89"/>
    </row>
    <row r="26" spans="1:12" ht="15" x14ac:dyDescent="0.3">
      <c r="A26" s="89"/>
      <c r="B26" s="376"/>
      <c r="C26" s="101"/>
      <c r="D26" s="101"/>
      <c r="E26" s="101"/>
      <c r="F26" s="101"/>
      <c r="G26" s="89"/>
      <c r="H26" s="89"/>
      <c r="I26" s="89"/>
      <c r="J26" s="89" t="s">
        <v>493</v>
      </c>
      <c r="K26" s="88">
        <f>SUM(K9:K25)</f>
        <v>0</v>
      </c>
      <c r="L26" s="89"/>
    </row>
    <row r="27" spans="1:12" ht="15" x14ac:dyDescent="0.3">
      <c r="A27" s="234"/>
      <c r="B27" s="234"/>
      <c r="C27" s="234"/>
      <c r="D27" s="234"/>
      <c r="E27" s="234"/>
      <c r="F27" s="234"/>
      <c r="G27" s="234"/>
      <c r="H27" s="234"/>
      <c r="I27" s="234"/>
      <c r="J27" s="234"/>
      <c r="K27" s="190"/>
    </row>
    <row r="28" spans="1:12" ht="15" x14ac:dyDescent="0.3">
      <c r="A28" s="235" t="s">
        <v>494</v>
      </c>
      <c r="B28" s="235"/>
      <c r="C28" s="234"/>
      <c r="D28" s="234"/>
      <c r="E28" s="234"/>
      <c r="F28" s="234"/>
      <c r="G28" s="234"/>
      <c r="H28" s="234"/>
      <c r="I28" s="234"/>
      <c r="J28" s="234"/>
      <c r="K28" s="190"/>
    </row>
    <row r="29" spans="1:12" ht="15" x14ac:dyDescent="0.3">
      <c r="A29" s="235" t="s">
        <v>495</v>
      </c>
      <c r="B29" s="235"/>
      <c r="C29" s="234"/>
      <c r="D29" s="234"/>
      <c r="E29" s="234"/>
      <c r="F29" s="234"/>
      <c r="G29" s="234"/>
      <c r="H29" s="234"/>
      <c r="I29" s="234"/>
      <c r="J29" s="234"/>
      <c r="K29" s="190"/>
    </row>
    <row r="30" spans="1:12" ht="15" x14ac:dyDescent="0.3">
      <c r="A30" s="222" t="s">
        <v>496</v>
      </c>
      <c r="B30" s="235"/>
      <c r="C30" s="190"/>
      <c r="D30" s="190"/>
      <c r="E30" s="190"/>
      <c r="F30" s="190"/>
      <c r="G30" s="190"/>
      <c r="H30" s="190"/>
      <c r="I30" s="190"/>
      <c r="J30" s="190"/>
      <c r="K30" s="190"/>
    </row>
    <row r="31" spans="1:12" ht="15" x14ac:dyDescent="0.3">
      <c r="A31" s="222" t="s">
        <v>513</v>
      </c>
      <c r="B31" s="235"/>
      <c r="C31" s="190"/>
      <c r="D31" s="190"/>
      <c r="E31" s="190"/>
      <c r="F31" s="190"/>
      <c r="G31" s="190"/>
      <c r="H31" s="190"/>
      <c r="I31" s="190"/>
      <c r="J31" s="190"/>
      <c r="K31" s="190"/>
    </row>
    <row r="32" spans="1:12" ht="15.75" customHeight="1" x14ac:dyDescent="0.2">
      <c r="A32" s="499" t="s">
        <v>514</v>
      </c>
      <c r="B32" s="499"/>
      <c r="C32" s="499"/>
      <c r="D32" s="499"/>
      <c r="E32" s="499"/>
      <c r="F32" s="499"/>
      <c r="G32" s="499"/>
      <c r="H32" s="499"/>
      <c r="I32" s="499"/>
      <c r="J32" s="499"/>
      <c r="K32" s="499"/>
    </row>
    <row r="33" spans="1:11" ht="15.75" customHeight="1" x14ac:dyDescent="0.2">
      <c r="A33" s="499"/>
      <c r="B33" s="499"/>
      <c r="C33" s="499"/>
      <c r="D33" s="499"/>
      <c r="E33" s="499"/>
      <c r="F33" s="499"/>
      <c r="G33" s="499"/>
      <c r="H33" s="499"/>
      <c r="I33" s="499"/>
      <c r="J33" s="499"/>
      <c r="K33" s="499"/>
    </row>
    <row r="34" spans="1:11" x14ac:dyDescent="0.2">
      <c r="A34" s="232"/>
      <c r="B34" s="232"/>
      <c r="C34" s="232"/>
      <c r="D34" s="232"/>
      <c r="E34" s="232"/>
      <c r="F34" s="232"/>
      <c r="G34" s="232"/>
      <c r="H34" s="232"/>
      <c r="I34" s="232"/>
      <c r="J34" s="232"/>
      <c r="K34" s="232"/>
    </row>
    <row r="35" spans="1:11" ht="15" x14ac:dyDescent="0.3">
      <c r="A35" s="495" t="s">
        <v>107</v>
      </c>
      <c r="B35" s="495"/>
      <c r="C35" s="377"/>
      <c r="D35" s="378"/>
      <c r="E35" s="378"/>
      <c r="F35" s="377"/>
      <c r="G35" s="377"/>
      <c r="H35" s="377"/>
      <c r="I35" s="377"/>
      <c r="J35" s="377"/>
      <c r="K35" s="190"/>
    </row>
    <row r="36" spans="1:11" ht="15" x14ac:dyDescent="0.3">
      <c r="A36" s="377"/>
      <c r="B36" s="378"/>
      <c r="C36" s="377"/>
      <c r="D36" s="378"/>
      <c r="E36" s="378"/>
      <c r="F36" s="377"/>
      <c r="G36" s="377"/>
      <c r="H36" s="377"/>
      <c r="I36" s="377"/>
      <c r="J36" s="379"/>
      <c r="K36" s="190"/>
    </row>
    <row r="37" spans="1:11" ht="15" customHeight="1" x14ac:dyDescent="0.3">
      <c r="A37" s="377"/>
      <c r="B37" s="378"/>
      <c r="C37" s="496" t="s">
        <v>268</v>
      </c>
      <c r="D37" s="496"/>
      <c r="E37" s="390"/>
      <c r="F37" s="380"/>
      <c r="G37" s="497" t="s">
        <v>498</v>
      </c>
      <c r="H37" s="497"/>
      <c r="I37" s="497"/>
      <c r="J37" s="381"/>
      <c r="K37" s="190"/>
    </row>
    <row r="38" spans="1:11" ht="15" x14ac:dyDescent="0.3">
      <c r="A38" s="377"/>
      <c r="B38" s="378"/>
      <c r="C38" s="377"/>
      <c r="D38" s="378"/>
      <c r="E38" s="378"/>
      <c r="F38" s="377"/>
      <c r="G38" s="498"/>
      <c r="H38" s="498"/>
      <c r="I38" s="498"/>
      <c r="J38" s="381"/>
      <c r="K38" s="190"/>
    </row>
    <row r="39" spans="1:11" ht="15" x14ac:dyDescent="0.3">
      <c r="A39" s="377"/>
      <c r="B39" s="378"/>
      <c r="C39" s="494" t="s">
        <v>139</v>
      </c>
      <c r="D39" s="494"/>
      <c r="E39" s="390"/>
      <c r="F39" s="380"/>
      <c r="G39" s="377"/>
      <c r="H39" s="377"/>
      <c r="I39" s="377"/>
      <c r="J39" s="377"/>
      <c r="K39" s="190"/>
    </row>
  </sheetData>
  <mergeCells count="7">
    <mergeCell ref="C39:D39"/>
    <mergeCell ref="A1:D1"/>
    <mergeCell ref="K2:L2"/>
    <mergeCell ref="A35:B35"/>
    <mergeCell ref="C37:D37"/>
    <mergeCell ref="G37:I38"/>
    <mergeCell ref="A32:K33"/>
  </mergeCells>
  <dataValidations count="1">
    <dataValidation type="list" allowBlank="1" showInputMessage="1" showErrorMessage="1" sqref="B9:B26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Normal="100" zoomScaleSheetLayoutView="80" workbookViewId="0">
      <selection activeCell="E39" sqref="E39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6" t="s">
        <v>458</v>
      </c>
      <c r="B1" s="78"/>
      <c r="C1" s="500" t="s">
        <v>109</v>
      </c>
      <c r="D1" s="500"/>
    </row>
    <row r="2" spans="1:5" x14ac:dyDescent="0.3">
      <c r="A2" s="76" t="s">
        <v>459</v>
      </c>
      <c r="B2" s="78"/>
      <c r="C2" s="482" t="s">
        <v>532</v>
      </c>
      <c r="D2" s="483"/>
    </row>
    <row r="3" spans="1:5" x14ac:dyDescent="0.3">
      <c r="A3" s="78" t="s">
        <v>140</v>
      </c>
      <c r="B3" s="78"/>
      <c r="C3" s="77"/>
      <c r="D3" s="77"/>
    </row>
    <row r="4" spans="1:5" x14ac:dyDescent="0.3">
      <c r="A4" s="76"/>
      <c r="B4" s="78"/>
      <c r="C4" s="77"/>
      <c r="D4" s="77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9"/>
      <c r="D5" s="78"/>
      <c r="E5" s="5"/>
    </row>
    <row r="6" spans="1:5" x14ac:dyDescent="0.3">
      <c r="A6" s="121" t="str">
        <f>'ფორმა N1'!D4</f>
        <v>საქართველოს ქრისტიან კონსერვატიული პარტია</v>
      </c>
      <c r="B6" s="122"/>
      <c r="C6" s="122"/>
      <c r="D6" s="60"/>
      <c r="E6" s="5"/>
    </row>
    <row r="7" spans="1:5" x14ac:dyDescent="0.3">
      <c r="A7" s="79"/>
      <c r="B7" s="79"/>
      <c r="C7" s="79"/>
      <c r="D7" s="78"/>
      <c r="E7" s="5"/>
    </row>
    <row r="8" spans="1:5" s="6" customFormat="1" x14ac:dyDescent="0.3">
      <c r="A8" s="102"/>
      <c r="B8" s="102"/>
      <c r="C8" s="80"/>
      <c r="D8" s="80"/>
    </row>
    <row r="9" spans="1:5" s="6" customFormat="1" ht="30" x14ac:dyDescent="0.3">
      <c r="A9" s="108" t="s">
        <v>64</v>
      </c>
      <c r="B9" s="81" t="s">
        <v>11</v>
      </c>
      <c r="C9" s="81" t="s">
        <v>10</v>
      </c>
      <c r="D9" s="81" t="s">
        <v>9</v>
      </c>
    </row>
    <row r="10" spans="1:5" s="7" customFormat="1" x14ac:dyDescent="0.2">
      <c r="A10" s="13">
        <v>1</v>
      </c>
      <c r="B10" s="13" t="s">
        <v>108</v>
      </c>
      <c r="C10" s="84">
        <f>SUM(C11,C14,C17,C20:C22)</f>
        <v>0</v>
      </c>
      <c r="D10" s="84">
        <f>SUM(D11,D14,D17,D20:D22)</f>
        <v>0</v>
      </c>
    </row>
    <row r="11" spans="1:5" s="9" customFormat="1" ht="18" x14ac:dyDescent="0.2">
      <c r="A11" s="14">
        <v>1.1000000000000001</v>
      </c>
      <c r="B11" s="14" t="s">
        <v>68</v>
      </c>
      <c r="C11" s="84">
        <f>SUM(C12:C13)</f>
        <v>0</v>
      </c>
      <c r="D11" s="84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4"/>
      <c r="D12" s="35"/>
    </row>
    <row r="13" spans="1:5" s="9" customFormat="1" ht="18" x14ac:dyDescent="0.2">
      <c r="A13" s="16" t="s">
        <v>31</v>
      </c>
      <c r="B13" s="16" t="s">
        <v>71</v>
      </c>
      <c r="C13" s="34"/>
      <c r="D13" s="35"/>
    </row>
    <row r="14" spans="1:5" s="3" customFormat="1" x14ac:dyDescent="0.2">
      <c r="A14" s="14">
        <v>1.2</v>
      </c>
      <c r="B14" s="14" t="s">
        <v>69</v>
      </c>
      <c r="C14" s="84">
        <f>SUM(C15:C16)</f>
        <v>0</v>
      </c>
      <c r="D14" s="84">
        <f>SUM(D15:D16)</f>
        <v>0</v>
      </c>
    </row>
    <row r="15" spans="1:5" x14ac:dyDescent="0.3">
      <c r="A15" s="16" t="s">
        <v>32</v>
      </c>
      <c r="B15" s="16" t="s">
        <v>72</v>
      </c>
      <c r="C15" s="34"/>
      <c r="D15" s="35"/>
    </row>
    <row r="16" spans="1:5" x14ac:dyDescent="0.3">
      <c r="A16" s="16" t="s">
        <v>33</v>
      </c>
      <c r="B16" s="16" t="s">
        <v>73</v>
      </c>
      <c r="C16" s="34"/>
      <c r="D16" s="35"/>
    </row>
    <row r="17" spans="1:9" x14ac:dyDescent="0.3">
      <c r="A17" s="14">
        <v>1.3</v>
      </c>
      <c r="B17" s="14" t="s">
        <v>74</v>
      </c>
      <c r="C17" s="84">
        <f>SUM(C18:C19)</f>
        <v>0</v>
      </c>
      <c r="D17" s="84">
        <f>SUM(D18:D19)</f>
        <v>0</v>
      </c>
    </row>
    <row r="18" spans="1:9" x14ac:dyDescent="0.3">
      <c r="A18" s="16" t="s">
        <v>50</v>
      </c>
      <c r="B18" s="16" t="s">
        <v>75</v>
      </c>
      <c r="C18" s="34"/>
      <c r="D18" s="35"/>
    </row>
    <row r="19" spans="1:9" x14ac:dyDescent="0.3">
      <c r="A19" s="16" t="s">
        <v>51</v>
      </c>
      <c r="B19" s="16" t="s">
        <v>76</v>
      </c>
      <c r="C19" s="34"/>
      <c r="D19" s="35"/>
    </row>
    <row r="20" spans="1:9" x14ac:dyDescent="0.3">
      <c r="A20" s="14">
        <v>1.4</v>
      </c>
      <c r="B20" s="14" t="s">
        <v>77</v>
      </c>
      <c r="C20" s="34"/>
      <c r="D20" s="35"/>
    </row>
    <row r="21" spans="1:9" x14ac:dyDescent="0.3">
      <c r="A21" s="14">
        <v>1.5</v>
      </c>
      <c r="B21" s="14" t="s">
        <v>78</v>
      </c>
      <c r="C21" s="34"/>
      <c r="D21" s="35"/>
    </row>
    <row r="22" spans="1:9" x14ac:dyDescent="0.3">
      <c r="A22" s="14">
        <v>1.6</v>
      </c>
      <c r="B22" s="14" t="s">
        <v>8</v>
      </c>
      <c r="C22" s="34"/>
      <c r="D22" s="35"/>
    </row>
    <row r="25" spans="1:9" s="23" customFormat="1" ht="12.75" x14ac:dyDescent="0.2"/>
    <row r="26" spans="1:9" x14ac:dyDescent="0.3">
      <c r="A26" s="71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1" t="s">
        <v>271</v>
      </c>
      <c r="D29" s="12"/>
      <c r="E29"/>
      <c r="F29"/>
      <c r="G29"/>
      <c r="H29"/>
      <c r="I29"/>
    </row>
    <row r="30" spans="1:9" x14ac:dyDescent="0.3">
      <c r="A30"/>
      <c r="B30" s="2" t="s">
        <v>270</v>
      </c>
      <c r="D30" s="12"/>
      <c r="E30"/>
      <c r="F30"/>
      <c r="G30"/>
      <c r="H30"/>
      <c r="I30"/>
    </row>
    <row r="31" spans="1:9" customFormat="1" ht="12.75" x14ac:dyDescent="0.2">
      <c r="B31" s="67" t="s">
        <v>139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460</v>
      </c>
      <c r="B1" s="79"/>
      <c r="C1" s="484" t="s">
        <v>109</v>
      </c>
      <c r="D1" s="484"/>
      <c r="E1" s="93"/>
    </row>
    <row r="2" spans="1:5" s="6" customFormat="1" x14ac:dyDescent="0.3">
      <c r="A2" s="76" t="s">
        <v>457</v>
      </c>
      <c r="B2" s="79"/>
      <c r="C2" s="482" t="s">
        <v>532</v>
      </c>
      <c r="D2" s="483"/>
      <c r="E2" s="93"/>
    </row>
    <row r="3" spans="1:5" s="6" customFormat="1" x14ac:dyDescent="0.3">
      <c r="A3" s="78" t="s">
        <v>140</v>
      </c>
      <c r="B3" s="76"/>
      <c r="C3" s="167"/>
      <c r="D3" s="167"/>
      <c r="E3" s="93"/>
    </row>
    <row r="4" spans="1:5" s="6" customFormat="1" x14ac:dyDescent="0.3">
      <c r="A4" s="78"/>
      <c r="B4" s="78"/>
      <c r="C4" s="167"/>
      <c r="D4" s="167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82" t="str">
        <f>'ფორმა N1'!D4</f>
        <v>საქართველოს ქრისტიან კონსერვატიული პარტია</v>
      </c>
      <c r="B6" s="82"/>
      <c r="C6" s="83"/>
      <c r="D6" s="83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6"/>
      <c r="B8" s="166"/>
      <c r="C8" s="80"/>
      <c r="D8" s="80"/>
      <c r="E8" s="93"/>
    </row>
    <row r="9" spans="1:5" s="6" customFormat="1" ht="30" x14ac:dyDescent="0.3">
      <c r="A9" s="91" t="s">
        <v>64</v>
      </c>
      <c r="B9" s="91" t="s">
        <v>333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297</v>
      </c>
      <c r="B10" s="100"/>
      <c r="C10" s="4"/>
      <c r="D10" s="4"/>
      <c r="E10" s="95"/>
    </row>
    <row r="11" spans="1:5" s="10" customFormat="1" x14ac:dyDescent="0.2">
      <c r="A11" s="100" t="s">
        <v>298</v>
      </c>
      <c r="B11" s="100"/>
      <c r="C11" s="4"/>
      <c r="D11" s="4"/>
      <c r="E11" s="96"/>
    </row>
    <row r="12" spans="1:5" s="10" customFormat="1" x14ac:dyDescent="0.2">
      <c r="A12" s="100" t="s">
        <v>299</v>
      </c>
      <c r="B12" s="89"/>
      <c r="C12" s="4"/>
      <c r="D12" s="4"/>
      <c r="E12" s="96"/>
    </row>
    <row r="13" spans="1:5" s="10" customFormat="1" x14ac:dyDescent="0.2">
      <c r="A13" s="89" t="s">
        <v>278</v>
      </c>
      <c r="B13" s="89"/>
      <c r="C13" s="4"/>
      <c r="D13" s="4"/>
      <c r="E13" s="96"/>
    </row>
    <row r="14" spans="1:5" s="10" customFormat="1" x14ac:dyDescent="0.2">
      <c r="A14" s="89" t="s">
        <v>278</v>
      </c>
      <c r="B14" s="89"/>
      <c r="C14" s="4"/>
      <c r="D14" s="4"/>
      <c r="E14" s="96"/>
    </row>
    <row r="15" spans="1:5" s="10" customFormat="1" x14ac:dyDescent="0.2">
      <c r="A15" s="89" t="s">
        <v>278</v>
      </c>
      <c r="B15" s="89"/>
      <c r="C15" s="4"/>
      <c r="D15" s="4"/>
      <c r="E15" s="96"/>
    </row>
    <row r="16" spans="1:5" s="10" customFormat="1" x14ac:dyDescent="0.2">
      <c r="A16" s="89" t="s">
        <v>278</v>
      </c>
      <c r="B16" s="89"/>
      <c r="C16" s="4"/>
      <c r="D16" s="4"/>
      <c r="E16" s="96"/>
    </row>
    <row r="17" spans="1:9" x14ac:dyDescent="0.3">
      <c r="A17" s="101"/>
      <c r="B17" s="101" t="s">
        <v>335</v>
      </c>
      <c r="C17" s="88">
        <f>SUM(C10:C16)</f>
        <v>0</v>
      </c>
      <c r="D17" s="88">
        <f>SUM(D10:D16)</f>
        <v>0</v>
      </c>
      <c r="E17" s="98"/>
    </row>
    <row r="18" spans="1:9" x14ac:dyDescent="0.3">
      <c r="A18" s="45"/>
      <c r="B18" s="45"/>
    </row>
    <row r="19" spans="1:9" x14ac:dyDescent="0.3">
      <c r="A19" s="2" t="s">
        <v>402</v>
      </c>
      <c r="E19" s="5"/>
    </row>
    <row r="20" spans="1:9" x14ac:dyDescent="0.3">
      <c r="A20" s="2" t="s">
        <v>404</v>
      </c>
    </row>
    <row r="21" spans="1:9" x14ac:dyDescent="0.3">
      <c r="A21" s="222"/>
    </row>
    <row r="22" spans="1:9" x14ac:dyDescent="0.3">
      <c r="A22" s="222" t="s">
        <v>403</v>
      </c>
    </row>
    <row r="23" spans="1:9" s="23" customFormat="1" ht="12.75" x14ac:dyDescent="0.2"/>
    <row r="24" spans="1:9" x14ac:dyDescent="0.3">
      <c r="A24" s="71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1"/>
      <c r="B27" s="71" t="s">
        <v>448</v>
      </c>
      <c r="D27" s="12"/>
      <c r="E27"/>
      <c r="F27"/>
      <c r="G27"/>
      <c r="H27"/>
      <c r="I27"/>
    </row>
    <row r="28" spans="1:9" x14ac:dyDescent="0.3">
      <c r="B28" s="2" t="s">
        <v>449</v>
      </c>
      <c r="D28" s="12"/>
      <c r="E28"/>
      <c r="F28"/>
      <c r="G28"/>
      <c r="H28"/>
      <c r="I28"/>
    </row>
    <row r="29" spans="1:9" customFormat="1" ht="12.75" x14ac:dyDescent="0.2">
      <c r="A29" s="67"/>
      <c r="B29" s="67" t="s">
        <v>139</v>
      </c>
    </row>
    <row r="30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93"/>
  <sheetViews>
    <sheetView showGridLines="0" zoomScaleNormal="100" zoomScaleSheetLayoutView="80" workbookViewId="0">
      <selection activeCell="B13" sqref="B13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6" t="s">
        <v>224</v>
      </c>
      <c r="B1" s="123"/>
      <c r="C1" s="501" t="s">
        <v>198</v>
      </c>
      <c r="D1" s="501"/>
      <c r="E1" s="107"/>
    </row>
    <row r="2" spans="1:5" x14ac:dyDescent="0.3">
      <c r="A2" s="78" t="s">
        <v>140</v>
      </c>
      <c r="B2" s="123"/>
      <c r="C2" s="79"/>
      <c r="D2" s="202" t="s">
        <v>658</v>
      </c>
      <c r="E2" s="107"/>
    </row>
    <row r="3" spans="1:5" x14ac:dyDescent="0.3">
      <c r="A3" s="118"/>
      <c r="B3" s="123"/>
      <c r="C3" s="79"/>
      <c r="D3" s="79"/>
      <c r="E3" s="107"/>
    </row>
    <row r="4" spans="1: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10"/>
    </row>
    <row r="5" spans="1:5" x14ac:dyDescent="0.3">
      <c r="A5" s="121" t="str">
        <f>'ფორმა N1'!D4</f>
        <v>საქართველოს ქრისტიან კონსერვატიული პარტია</v>
      </c>
      <c r="B5" s="122"/>
      <c r="C5" s="122"/>
      <c r="D5" s="60"/>
      <c r="E5" s="110"/>
    </row>
    <row r="6" spans="1:5" x14ac:dyDescent="0.3">
      <c r="A6" s="79"/>
      <c r="B6" s="78"/>
      <c r="C6" s="78"/>
      <c r="D6" s="78"/>
      <c r="E6" s="110"/>
    </row>
    <row r="7" spans="1:5" x14ac:dyDescent="0.3">
      <c r="A7" s="117"/>
      <c r="B7" s="124"/>
      <c r="C7" s="125"/>
      <c r="D7" s="125"/>
      <c r="E7" s="107"/>
    </row>
    <row r="8" spans="1:5" ht="45" x14ac:dyDescent="0.3">
      <c r="A8" s="126" t="s">
        <v>113</v>
      </c>
      <c r="B8" s="126" t="s">
        <v>190</v>
      </c>
      <c r="C8" s="126" t="s">
        <v>303</v>
      </c>
      <c r="D8" s="126" t="s">
        <v>257</v>
      </c>
      <c r="E8" s="107"/>
    </row>
    <row r="9" spans="1:5" x14ac:dyDescent="0.3">
      <c r="A9" s="50"/>
      <c r="B9" s="51"/>
      <c r="C9" s="160"/>
      <c r="D9" s="160"/>
      <c r="E9" s="107"/>
    </row>
    <row r="10" spans="1:5" x14ac:dyDescent="0.3">
      <c r="A10" s="52" t="s">
        <v>191</v>
      </c>
      <c r="B10" s="53"/>
      <c r="C10" s="127">
        <f>SUM(C11,C34)</f>
        <v>33529.21</v>
      </c>
      <c r="D10" s="127">
        <f>SUM(D11,D34)</f>
        <v>343866.49</v>
      </c>
      <c r="E10" s="107"/>
    </row>
    <row r="11" spans="1:5" x14ac:dyDescent="0.3">
      <c r="A11" s="54" t="s">
        <v>192</v>
      </c>
      <c r="B11" s="55"/>
      <c r="C11" s="87">
        <f>SUM(C12:C32)</f>
        <v>1233.69</v>
      </c>
      <c r="D11" s="87">
        <f>SUM(D12:D32)</f>
        <v>76061.97</v>
      </c>
      <c r="E11" s="107"/>
    </row>
    <row r="12" spans="1:5" x14ac:dyDescent="0.3">
      <c r="A12" s="58">
        <v>1110</v>
      </c>
      <c r="B12" s="57" t="s">
        <v>142</v>
      </c>
      <c r="C12" s="8"/>
      <c r="D12" s="8"/>
      <c r="E12" s="107"/>
    </row>
    <row r="13" spans="1:5" x14ac:dyDescent="0.3">
      <c r="A13" s="58">
        <v>1120</v>
      </c>
      <c r="B13" s="57" t="s">
        <v>143</v>
      </c>
      <c r="C13" s="8"/>
      <c r="D13" s="8"/>
      <c r="E13" s="107"/>
    </row>
    <row r="14" spans="1:5" x14ac:dyDescent="0.3">
      <c r="A14" s="58">
        <v>1211</v>
      </c>
      <c r="B14" s="57" t="s">
        <v>144</v>
      </c>
      <c r="C14" s="8">
        <v>783.72</v>
      </c>
      <c r="D14" s="8">
        <v>75734.59</v>
      </c>
      <c r="E14" s="107"/>
    </row>
    <row r="15" spans="1:5" x14ac:dyDescent="0.3">
      <c r="A15" s="58">
        <v>1212</v>
      </c>
      <c r="B15" s="57" t="s">
        <v>145</v>
      </c>
      <c r="C15" s="8">
        <v>449.97</v>
      </c>
      <c r="D15" s="8">
        <v>327.38</v>
      </c>
      <c r="E15" s="107"/>
    </row>
    <row r="16" spans="1:5" x14ac:dyDescent="0.3">
      <c r="A16" s="58">
        <v>1213</v>
      </c>
      <c r="B16" s="57" t="s">
        <v>146</v>
      </c>
      <c r="C16" s="8"/>
      <c r="D16" s="8"/>
      <c r="E16" s="107"/>
    </row>
    <row r="17" spans="1:5" x14ac:dyDescent="0.3">
      <c r="A17" s="58">
        <v>1214</v>
      </c>
      <c r="B17" s="57" t="s">
        <v>147</v>
      </c>
      <c r="C17" s="8"/>
      <c r="D17" s="8"/>
      <c r="E17" s="107"/>
    </row>
    <row r="18" spans="1:5" x14ac:dyDescent="0.3">
      <c r="A18" s="58">
        <v>1215</v>
      </c>
      <c r="B18" s="57" t="s">
        <v>148</v>
      </c>
      <c r="C18" s="8"/>
      <c r="D18" s="8"/>
      <c r="E18" s="107"/>
    </row>
    <row r="19" spans="1:5" x14ac:dyDescent="0.3">
      <c r="A19" s="58">
        <v>1300</v>
      </c>
      <c r="B19" s="57" t="s">
        <v>149</v>
      </c>
      <c r="C19" s="8"/>
      <c r="D19" s="8"/>
      <c r="E19" s="107"/>
    </row>
    <row r="20" spans="1:5" x14ac:dyDescent="0.3">
      <c r="A20" s="58">
        <v>1410</v>
      </c>
      <c r="B20" s="57" t="s">
        <v>150</v>
      </c>
      <c r="C20" s="8"/>
      <c r="D20" s="8"/>
      <c r="E20" s="107"/>
    </row>
    <row r="21" spans="1:5" x14ac:dyDescent="0.3">
      <c r="A21" s="58">
        <v>1421</v>
      </c>
      <c r="B21" s="57" t="s">
        <v>151</v>
      </c>
      <c r="C21" s="8"/>
      <c r="D21" s="8"/>
      <c r="E21" s="107"/>
    </row>
    <row r="22" spans="1:5" x14ac:dyDescent="0.3">
      <c r="A22" s="58">
        <v>1422</v>
      </c>
      <c r="B22" s="57" t="s">
        <v>152</v>
      </c>
      <c r="C22" s="8"/>
      <c r="D22" s="8"/>
      <c r="E22" s="107"/>
    </row>
    <row r="23" spans="1:5" x14ac:dyDescent="0.3">
      <c r="A23" s="58">
        <v>1423</v>
      </c>
      <c r="B23" s="57" t="s">
        <v>153</v>
      </c>
      <c r="C23" s="8"/>
      <c r="D23" s="8"/>
      <c r="E23" s="107"/>
    </row>
    <row r="24" spans="1:5" x14ac:dyDescent="0.3">
      <c r="A24" s="58">
        <v>1431</v>
      </c>
      <c r="B24" s="57" t="s">
        <v>154</v>
      </c>
      <c r="C24" s="8"/>
      <c r="D24" s="8"/>
      <c r="E24" s="107"/>
    </row>
    <row r="25" spans="1:5" x14ac:dyDescent="0.3">
      <c r="A25" s="58">
        <v>1432</v>
      </c>
      <c r="B25" s="57" t="s">
        <v>155</v>
      </c>
      <c r="C25" s="8"/>
      <c r="D25" s="8"/>
      <c r="E25" s="107"/>
    </row>
    <row r="26" spans="1:5" x14ac:dyDescent="0.3">
      <c r="A26" s="58">
        <v>1433</v>
      </c>
      <c r="B26" s="57" t="s">
        <v>156</v>
      </c>
      <c r="C26" s="8"/>
      <c r="D26" s="8"/>
      <c r="E26" s="107"/>
    </row>
    <row r="27" spans="1:5" x14ac:dyDescent="0.3">
      <c r="A27" s="58">
        <v>1441</v>
      </c>
      <c r="B27" s="57" t="s">
        <v>157</v>
      </c>
      <c r="C27" s="8"/>
      <c r="D27" s="8"/>
      <c r="E27" s="107"/>
    </row>
    <row r="28" spans="1:5" x14ac:dyDescent="0.3">
      <c r="A28" s="58">
        <v>1442</v>
      </c>
      <c r="B28" s="57" t="s">
        <v>158</v>
      </c>
      <c r="C28" s="8"/>
      <c r="D28" s="8"/>
      <c r="E28" s="107"/>
    </row>
    <row r="29" spans="1:5" x14ac:dyDescent="0.3">
      <c r="A29" s="58">
        <v>1443</v>
      </c>
      <c r="B29" s="57" t="s">
        <v>159</v>
      </c>
      <c r="C29" s="8"/>
      <c r="D29" s="8"/>
      <c r="E29" s="107"/>
    </row>
    <row r="30" spans="1:5" x14ac:dyDescent="0.3">
      <c r="A30" s="58">
        <v>1444</v>
      </c>
      <c r="B30" s="57" t="s">
        <v>160</v>
      </c>
      <c r="C30" s="8"/>
      <c r="D30" s="8"/>
      <c r="E30" s="107"/>
    </row>
    <row r="31" spans="1:5" x14ac:dyDescent="0.3">
      <c r="A31" s="58">
        <v>1445</v>
      </c>
      <c r="B31" s="57" t="s">
        <v>161</v>
      </c>
      <c r="C31" s="8"/>
      <c r="D31" s="8"/>
      <c r="E31" s="107"/>
    </row>
    <row r="32" spans="1:5" x14ac:dyDescent="0.3">
      <c r="A32" s="58">
        <v>1446</v>
      </c>
      <c r="B32" s="57" t="s">
        <v>162</v>
      </c>
      <c r="C32" s="8"/>
      <c r="D32" s="8"/>
      <c r="E32" s="107"/>
    </row>
    <row r="33" spans="1:5" x14ac:dyDescent="0.3">
      <c r="A33" s="31"/>
      <c r="E33" s="107"/>
    </row>
    <row r="34" spans="1:5" x14ac:dyDescent="0.3">
      <c r="A34" s="59" t="s">
        <v>193</v>
      </c>
      <c r="B34" s="57"/>
      <c r="C34" s="87">
        <f>SUM(C35:C42)</f>
        <v>32295.52</v>
      </c>
      <c r="D34" s="87">
        <f>SUM(D35:D42)</f>
        <v>267804.52</v>
      </c>
      <c r="E34" s="107"/>
    </row>
    <row r="35" spans="1:5" x14ac:dyDescent="0.3">
      <c r="A35" s="58">
        <v>2110</v>
      </c>
      <c r="B35" s="57" t="s">
        <v>100</v>
      </c>
      <c r="C35" s="8"/>
      <c r="D35" s="8"/>
      <c r="E35" s="107"/>
    </row>
    <row r="36" spans="1:5" x14ac:dyDescent="0.3">
      <c r="A36" s="58">
        <v>2120</v>
      </c>
      <c r="B36" s="57" t="s">
        <v>163</v>
      </c>
      <c r="C36" s="8">
        <v>32295.52</v>
      </c>
      <c r="D36" s="8">
        <v>34804.520000000004</v>
      </c>
      <c r="E36" s="107"/>
    </row>
    <row r="37" spans="1:5" x14ac:dyDescent="0.3">
      <c r="A37" s="58">
        <v>2130</v>
      </c>
      <c r="B37" s="57" t="s">
        <v>101</v>
      </c>
      <c r="C37" s="8"/>
      <c r="D37" s="8">
        <v>233000</v>
      </c>
      <c r="E37" s="107"/>
    </row>
    <row r="38" spans="1:5" x14ac:dyDescent="0.3">
      <c r="A38" s="58">
        <v>2140</v>
      </c>
      <c r="B38" s="57" t="s">
        <v>412</v>
      </c>
      <c r="C38" s="8"/>
      <c r="D38" s="8"/>
      <c r="E38" s="107"/>
    </row>
    <row r="39" spans="1:5" x14ac:dyDescent="0.3">
      <c r="A39" s="58">
        <v>2150</v>
      </c>
      <c r="B39" s="57" t="s">
        <v>416</v>
      </c>
      <c r="C39" s="8"/>
      <c r="D39" s="8"/>
      <c r="E39" s="107"/>
    </row>
    <row r="40" spans="1:5" x14ac:dyDescent="0.3">
      <c r="A40" s="58">
        <v>2220</v>
      </c>
      <c r="B40" s="57" t="s">
        <v>102</v>
      </c>
      <c r="C40" s="8"/>
      <c r="D40" s="8"/>
      <c r="E40" s="107"/>
    </row>
    <row r="41" spans="1:5" x14ac:dyDescent="0.3">
      <c r="A41" s="58">
        <v>2300</v>
      </c>
      <c r="B41" s="57" t="s">
        <v>164</v>
      </c>
      <c r="C41" s="8"/>
      <c r="D41" s="8"/>
      <c r="E41" s="107"/>
    </row>
    <row r="42" spans="1:5" x14ac:dyDescent="0.3">
      <c r="A42" s="58">
        <v>2400</v>
      </c>
      <c r="B42" s="57" t="s">
        <v>165</v>
      </c>
      <c r="C42" s="8"/>
      <c r="D42" s="8"/>
      <c r="E42" s="107"/>
    </row>
    <row r="43" spans="1:5" x14ac:dyDescent="0.3">
      <c r="A43" s="32"/>
      <c r="E43" s="107"/>
    </row>
    <row r="44" spans="1:5" x14ac:dyDescent="0.3">
      <c r="A44" s="56" t="s">
        <v>197</v>
      </c>
      <c r="B44" s="57"/>
      <c r="C44" s="87">
        <f>SUM(C45,C64)</f>
        <v>33529.209999999992</v>
      </c>
      <c r="D44" s="87">
        <f>SUM(D45,D64)</f>
        <v>343866.49</v>
      </c>
      <c r="E44" s="107"/>
    </row>
    <row r="45" spans="1:5" x14ac:dyDescent="0.3">
      <c r="A45" s="59" t="s">
        <v>194</v>
      </c>
      <c r="B45" s="57"/>
      <c r="C45" s="87">
        <f>SUM(C46:C61)</f>
        <v>168498.84999999998</v>
      </c>
      <c r="D45" s="87">
        <f>SUM(D46:D61)</f>
        <v>0</v>
      </c>
      <c r="E45" s="107"/>
    </row>
    <row r="46" spans="1:5" x14ac:dyDescent="0.3">
      <c r="A46" s="58">
        <v>3100</v>
      </c>
      <c r="B46" s="57" t="s">
        <v>166</v>
      </c>
      <c r="C46" s="8"/>
      <c r="D46" s="8"/>
      <c r="E46" s="107"/>
    </row>
    <row r="47" spans="1:5" x14ac:dyDescent="0.3">
      <c r="A47" s="58">
        <v>3210</v>
      </c>
      <c r="B47" s="57" t="s">
        <v>167</v>
      </c>
      <c r="C47" s="8">
        <v>168498.84999999998</v>
      </c>
      <c r="D47" s="8"/>
      <c r="E47" s="107"/>
    </row>
    <row r="48" spans="1:5" x14ac:dyDescent="0.3">
      <c r="A48" s="58">
        <v>3221</v>
      </c>
      <c r="B48" s="57" t="s">
        <v>168</v>
      </c>
      <c r="C48" s="8"/>
      <c r="D48" s="8"/>
      <c r="E48" s="107"/>
    </row>
    <row r="49" spans="1:5" x14ac:dyDescent="0.3">
      <c r="A49" s="58">
        <v>3222</v>
      </c>
      <c r="B49" s="57" t="s">
        <v>169</v>
      </c>
      <c r="C49" s="8"/>
      <c r="D49" s="8"/>
      <c r="E49" s="107"/>
    </row>
    <row r="50" spans="1:5" x14ac:dyDescent="0.3">
      <c r="A50" s="58">
        <v>3223</v>
      </c>
      <c r="B50" s="57" t="s">
        <v>170</v>
      </c>
      <c r="C50" s="8"/>
      <c r="D50" s="8"/>
      <c r="E50" s="107"/>
    </row>
    <row r="51" spans="1:5" x14ac:dyDescent="0.3">
      <c r="A51" s="58">
        <v>3224</v>
      </c>
      <c r="B51" s="57" t="s">
        <v>171</v>
      </c>
      <c r="C51" s="8"/>
      <c r="D51" s="8"/>
      <c r="E51" s="107"/>
    </row>
    <row r="52" spans="1:5" x14ac:dyDescent="0.3">
      <c r="A52" s="58">
        <v>3231</v>
      </c>
      <c r="B52" s="57" t="s">
        <v>172</v>
      </c>
      <c r="C52" s="8"/>
      <c r="D52" s="8"/>
      <c r="E52" s="107"/>
    </row>
    <row r="53" spans="1:5" x14ac:dyDescent="0.3">
      <c r="A53" s="58">
        <v>3232</v>
      </c>
      <c r="B53" s="57" t="s">
        <v>173</v>
      </c>
      <c r="C53" s="8"/>
      <c r="D53" s="8"/>
      <c r="E53" s="107"/>
    </row>
    <row r="54" spans="1:5" x14ac:dyDescent="0.3">
      <c r="A54" s="58">
        <v>3234</v>
      </c>
      <c r="B54" s="57" t="s">
        <v>174</v>
      </c>
      <c r="C54" s="8"/>
      <c r="D54" s="8"/>
      <c r="E54" s="107"/>
    </row>
    <row r="55" spans="1:5" ht="30" x14ac:dyDescent="0.3">
      <c r="A55" s="58">
        <v>3236</v>
      </c>
      <c r="B55" s="57" t="s">
        <v>189</v>
      </c>
      <c r="C55" s="8"/>
      <c r="D55" s="8"/>
      <c r="E55" s="107"/>
    </row>
    <row r="56" spans="1:5" ht="45" x14ac:dyDescent="0.3">
      <c r="A56" s="58">
        <v>3237</v>
      </c>
      <c r="B56" s="57" t="s">
        <v>175</v>
      </c>
      <c r="C56" s="8"/>
      <c r="D56" s="8"/>
      <c r="E56" s="107"/>
    </row>
    <row r="57" spans="1:5" x14ac:dyDescent="0.3">
      <c r="A57" s="58">
        <v>3241</v>
      </c>
      <c r="B57" s="57" t="s">
        <v>176</v>
      </c>
      <c r="C57" s="8"/>
      <c r="D57" s="8"/>
      <c r="E57" s="107"/>
    </row>
    <row r="58" spans="1:5" x14ac:dyDescent="0.3">
      <c r="A58" s="58">
        <v>3242</v>
      </c>
      <c r="B58" s="57" t="s">
        <v>177</v>
      </c>
      <c r="C58" s="8"/>
      <c r="D58" s="8"/>
      <c r="E58" s="107"/>
    </row>
    <row r="59" spans="1:5" x14ac:dyDescent="0.3">
      <c r="A59" s="58">
        <v>3243</v>
      </c>
      <c r="B59" s="57" t="s">
        <v>178</v>
      </c>
      <c r="C59" s="8"/>
      <c r="D59" s="8"/>
      <c r="E59" s="107"/>
    </row>
    <row r="60" spans="1:5" x14ac:dyDescent="0.3">
      <c r="A60" s="58">
        <v>3245</v>
      </c>
      <c r="B60" s="57" t="s">
        <v>179</v>
      </c>
      <c r="C60" s="8"/>
      <c r="D60" s="8"/>
      <c r="E60" s="107"/>
    </row>
    <row r="61" spans="1:5" x14ac:dyDescent="0.3">
      <c r="A61" s="58">
        <v>3246</v>
      </c>
      <c r="B61" s="57" t="s">
        <v>180</v>
      </c>
      <c r="C61" s="8"/>
      <c r="D61" s="8"/>
      <c r="E61" s="107"/>
    </row>
    <row r="62" spans="1:5" x14ac:dyDescent="0.3">
      <c r="A62" s="32"/>
      <c r="E62" s="107"/>
    </row>
    <row r="63" spans="1:5" x14ac:dyDescent="0.3">
      <c r="A63" s="33"/>
      <c r="E63" s="107"/>
    </row>
    <row r="64" spans="1:5" x14ac:dyDescent="0.3">
      <c r="A64" s="59" t="s">
        <v>195</v>
      </c>
      <c r="B64" s="57"/>
      <c r="C64" s="87">
        <f>SUM(C65:C67)</f>
        <v>-134969.63999999998</v>
      </c>
      <c r="D64" s="87">
        <f>SUM(D65:D67)</f>
        <v>343866.49</v>
      </c>
      <c r="E64" s="107"/>
    </row>
    <row r="65" spans="1:5" x14ac:dyDescent="0.3">
      <c r="A65" s="58">
        <v>5100</v>
      </c>
      <c r="B65" s="57" t="s">
        <v>255</v>
      </c>
      <c r="C65" s="8"/>
      <c r="D65" s="8"/>
      <c r="E65" s="107"/>
    </row>
    <row r="66" spans="1:5" x14ac:dyDescent="0.3">
      <c r="A66" s="58">
        <v>5220</v>
      </c>
      <c r="B66" s="57" t="s">
        <v>436</v>
      </c>
      <c r="C66" s="8"/>
      <c r="D66" s="8">
        <v>343866.49</v>
      </c>
      <c r="E66" s="107"/>
    </row>
    <row r="67" spans="1:5" x14ac:dyDescent="0.3">
      <c r="A67" s="58">
        <v>5230</v>
      </c>
      <c r="B67" s="57" t="s">
        <v>437</v>
      </c>
      <c r="C67" s="8">
        <v>-134969.63999999998</v>
      </c>
      <c r="D67" s="8"/>
      <c r="E67" s="107"/>
    </row>
    <row r="68" spans="1:5" x14ac:dyDescent="0.3">
      <c r="A68" s="32"/>
      <c r="E68" s="107"/>
    </row>
    <row r="69" spans="1:5" x14ac:dyDescent="0.3">
      <c r="A69" s="2"/>
      <c r="E69" s="107"/>
    </row>
    <row r="70" spans="1:5" x14ac:dyDescent="0.3">
      <c r="A70" s="56" t="s">
        <v>196</v>
      </c>
      <c r="B70" s="57"/>
      <c r="C70" s="8"/>
      <c r="D70" s="8"/>
      <c r="E70" s="107"/>
    </row>
    <row r="71" spans="1:5" ht="30" x14ac:dyDescent="0.3">
      <c r="A71" s="58">
        <v>1</v>
      </c>
      <c r="B71" s="57" t="s">
        <v>181</v>
      </c>
      <c r="C71" s="8"/>
      <c r="D71" s="8"/>
      <c r="E71" s="107"/>
    </row>
    <row r="72" spans="1:5" x14ac:dyDescent="0.3">
      <c r="A72" s="58">
        <v>2</v>
      </c>
      <c r="B72" s="57" t="s">
        <v>182</v>
      </c>
      <c r="C72" s="8"/>
      <c r="D72" s="8"/>
      <c r="E72" s="107"/>
    </row>
    <row r="73" spans="1:5" x14ac:dyDescent="0.3">
      <c r="A73" s="58">
        <v>3</v>
      </c>
      <c r="B73" s="57" t="s">
        <v>183</v>
      </c>
      <c r="C73" s="8"/>
      <c r="D73" s="8"/>
      <c r="E73" s="107"/>
    </row>
    <row r="74" spans="1:5" x14ac:dyDescent="0.3">
      <c r="A74" s="58">
        <v>4</v>
      </c>
      <c r="B74" s="57" t="s">
        <v>367</v>
      </c>
      <c r="C74" s="8"/>
      <c r="D74" s="8"/>
      <c r="E74" s="107"/>
    </row>
    <row r="75" spans="1:5" x14ac:dyDescent="0.3">
      <c r="A75" s="58">
        <v>5</v>
      </c>
      <c r="B75" s="57" t="s">
        <v>184</v>
      </c>
      <c r="C75" s="8"/>
      <c r="D75" s="8"/>
      <c r="E75" s="107"/>
    </row>
    <row r="76" spans="1:5" x14ac:dyDescent="0.3">
      <c r="A76" s="58">
        <v>6</v>
      </c>
      <c r="B76" s="57" t="s">
        <v>185</v>
      </c>
      <c r="C76" s="8"/>
      <c r="D76" s="8"/>
      <c r="E76" s="107"/>
    </row>
    <row r="77" spans="1:5" x14ac:dyDescent="0.3">
      <c r="A77" s="58">
        <v>7</v>
      </c>
      <c r="B77" s="57" t="s">
        <v>186</v>
      </c>
      <c r="C77" s="8"/>
      <c r="D77" s="8"/>
      <c r="E77" s="107"/>
    </row>
    <row r="78" spans="1:5" x14ac:dyDescent="0.3">
      <c r="A78" s="58">
        <v>8</v>
      </c>
      <c r="B78" s="57" t="s">
        <v>187</v>
      </c>
      <c r="C78" s="8"/>
      <c r="D78" s="8"/>
      <c r="E78" s="107"/>
    </row>
    <row r="79" spans="1:5" x14ac:dyDescent="0.3">
      <c r="A79" s="58">
        <v>9</v>
      </c>
      <c r="B79" s="57" t="s">
        <v>188</v>
      </c>
      <c r="C79" s="8"/>
      <c r="D79" s="8"/>
      <c r="E79" s="107"/>
    </row>
    <row r="83" spans="1:9" x14ac:dyDescent="0.3">
      <c r="A83" s="2"/>
      <c r="B83" s="2"/>
    </row>
    <row r="84" spans="1:9" x14ac:dyDescent="0.3">
      <c r="A84" s="71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1" t="s">
        <v>448</v>
      </c>
      <c r="D87" s="12"/>
      <c r="E87"/>
      <c r="F87"/>
      <c r="G87"/>
      <c r="H87"/>
      <c r="I87"/>
    </row>
    <row r="88" spans="1:9" x14ac:dyDescent="0.3">
      <c r="A88"/>
      <c r="B88" s="2" t="s">
        <v>449</v>
      </c>
      <c r="D88" s="12"/>
      <c r="E88"/>
      <c r="F88"/>
      <c r="G88"/>
      <c r="H88"/>
      <c r="I88"/>
    </row>
    <row r="89" spans="1:9" customFormat="1" ht="12.75" x14ac:dyDescent="0.2">
      <c r="B89" s="67" t="s">
        <v>139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2"/>
  </dataValidations>
  <pageMargins left="0.31496062992126" right="0.31496062992126" top="0.74803149606299202" bottom="0.74803149606299202" header="0.31496062992126" footer="0.31496062992126"/>
  <pageSetup paperSize="9" scale="91" fitToHeight="0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zoomScaleNormal="100" zoomScaleSheetLayoutView="80" workbookViewId="0">
      <selection activeCell="I14" sqref="I14"/>
    </sheetView>
  </sheetViews>
  <sheetFormatPr defaultRowHeight="15" x14ac:dyDescent="0.3"/>
  <cols>
    <col min="1" max="1" width="4.85546875" style="2" customWidth="1"/>
    <col min="2" max="2" width="17.5703125" style="2" customWidth="1"/>
    <col min="3" max="3" width="33.85546875" style="2" customWidth="1"/>
    <col min="4" max="4" width="13.285156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6" t="s">
        <v>454</v>
      </c>
      <c r="B1" s="78"/>
      <c r="C1" s="78"/>
      <c r="D1" s="78"/>
      <c r="E1" s="78"/>
      <c r="F1" s="78"/>
      <c r="G1" s="78"/>
      <c r="H1" s="78"/>
      <c r="I1" s="484" t="s">
        <v>109</v>
      </c>
      <c r="J1" s="484"/>
      <c r="K1" s="107"/>
    </row>
    <row r="2" spans="1:11" x14ac:dyDescent="0.3">
      <c r="A2" s="78" t="s">
        <v>140</v>
      </c>
      <c r="B2" s="78"/>
      <c r="C2" s="78"/>
      <c r="D2" s="78"/>
      <c r="E2" s="78"/>
      <c r="F2" s="78"/>
      <c r="G2" s="78"/>
      <c r="H2" s="78"/>
      <c r="I2" s="482" t="s">
        <v>532</v>
      </c>
      <c r="J2" s="483"/>
      <c r="K2" s="107"/>
    </row>
    <row r="3" spans="1:11" x14ac:dyDescent="0.3">
      <c r="A3" s="78"/>
      <c r="B3" s="78"/>
      <c r="C3" s="78"/>
      <c r="D3" s="78"/>
      <c r="E3" s="78"/>
      <c r="F3" s="78"/>
      <c r="G3" s="78"/>
      <c r="H3" s="78"/>
      <c r="I3" s="77"/>
      <c r="J3" s="77"/>
      <c r="K3" s="107"/>
    </row>
    <row r="4" spans="1:11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128"/>
      <c r="G4" s="78"/>
      <c r="H4" s="78"/>
      <c r="I4" s="78"/>
      <c r="J4" s="78"/>
      <c r="K4" s="107"/>
    </row>
    <row r="5" spans="1:11" x14ac:dyDescent="0.3">
      <c r="A5" s="229" t="str">
        <f>'ფორმა N1'!D4</f>
        <v>საქართველოს ქრისტიან კონსერვატიული პარტია</v>
      </c>
      <c r="B5" s="400"/>
      <c r="C5" s="400"/>
      <c r="D5" s="400"/>
      <c r="E5" s="400"/>
      <c r="F5" s="401"/>
      <c r="G5" s="400"/>
      <c r="H5" s="400"/>
      <c r="I5" s="400"/>
      <c r="J5" s="400"/>
      <c r="K5" s="107"/>
    </row>
    <row r="6" spans="1:11" x14ac:dyDescent="0.3">
      <c r="A6" s="79"/>
      <c r="B6" s="79"/>
      <c r="C6" s="78"/>
      <c r="D6" s="78"/>
      <c r="E6" s="78"/>
      <c r="F6" s="128"/>
      <c r="G6" s="78"/>
      <c r="H6" s="78"/>
      <c r="I6" s="78"/>
      <c r="J6" s="78"/>
      <c r="K6" s="107"/>
    </row>
    <row r="7" spans="1:11" x14ac:dyDescent="0.3">
      <c r="A7" s="129"/>
      <c r="B7" s="125"/>
      <c r="C7" s="125"/>
      <c r="D7" s="125"/>
      <c r="E7" s="125"/>
      <c r="F7" s="125"/>
      <c r="G7" s="125"/>
      <c r="H7" s="125"/>
      <c r="I7" s="125"/>
      <c r="J7" s="125"/>
      <c r="K7" s="107"/>
    </row>
    <row r="8" spans="1:11" s="27" customFormat="1" ht="45" x14ac:dyDescent="0.3">
      <c r="A8" s="131" t="s">
        <v>64</v>
      </c>
      <c r="B8" s="131" t="s">
        <v>111</v>
      </c>
      <c r="C8" s="132" t="s">
        <v>113</v>
      </c>
      <c r="D8" s="132" t="s">
        <v>275</v>
      </c>
      <c r="E8" s="132" t="s">
        <v>112</v>
      </c>
      <c r="F8" s="130" t="s">
        <v>256</v>
      </c>
      <c r="G8" s="130" t="s">
        <v>294</v>
      </c>
      <c r="H8" s="130" t="s">
        <v>295</v>
      </c>
      <c r="I8" s="130" t="s">
        <v>257</v>
      </c>
      <c r="J8" s="133" t="s">
        <v>114</v>
      </c>
      <c r="K8" s="107"/>
    </row>
    <row r="9" spans="1:11" s="27" customFormat="1" x14ac:dyDescent="0.3">
      <c r="A9" s="164">
        <v>1</v>
      </c>
      <c r="B9" s="164">
        <v>2</v>
      </c>
      <c r="C9" s="165">
        <v>3</v>
      </c>
      <c r="D9" s="165">
        <v>4</v>
      </c>
      <c r="E9" s="165">
        <v>5</v>
      </c>
      <c r="F9" s="165">
        <v>6</v>
      </c>
      <c r="G9" s="165">
        <v>7</v>
      </c>
      <c r="H9" s="165">
        <v>8</v>
      </c>
      <c r="I9" s="165">
        <v>9</v>
      </c>
      <c r="J9" s="165">
        <v>10</v>
      </c>
      <c r="K9" s="107"/>
    </row>
    <row r="10" spans="1:11" s="27" customFormat="1" ht="15.75" x14ac:dyDescent="0.3">
      <c r="A10" s="161">
        <v>1</v>
      </c>
      <c r="B10" s="468" t="s">
        <v>520</v>
      </c>
      <c r="C10" s="162" t="s">
        <v>752</v>
      </c>
      <c r="D10" s="163" t="s">
        <v>221</v>
      </c>
      <c r="E10" s="159"/>
      <c r="F10" s="28">
        <v>783.72</v>
      </c>
      <c r="G10" s="28">
        <v>648952.5</v>
      </c>
      <c r="H10" s="28">
        <v>574001.63</v>
      </c>
      <c r="I10" s="28">
        <f>F10+G10-H10</f>
        <v>75734.589999999967</v>
      </c>
      <c r="J10" s="28"/>
      <c r="K10" s="107"/>
    </row>
    <row r="11" spans="1:11" ht="15.75" x14ac:dyDescent="0.3">
      <c r="A11" s="161">
        <v>2</v>
      </c>
      <c r="B11" s="468" t="s">
        <v>520</v>
      </c>
      <c r="C11" s="162" t="s">
        <v>754</v>
      </c>
      <c r="D11" s="163" t="s">
        <v>753</v>
      </c>
      <c r="E11" s="159"/>
      <c r="F11" s="28">
        <v>190.03</v>
      </c>
      <c r="G11" s="28">
        <v>0</v>
      </c>
      <c r="H11" s="28">
        <v>66.34</v>
      </c>
      <c r="I11" s="28">
        <f>F11+G11-H11</f>
        <v>123.69</v>
      </c>
      <c r="J11" s="28"/>
    </row>
    <row r="12" spans="1:11" x14ac:dyDescent="0.3">
      <c r="A12" s="106"/>
      <c r="B12" s="106"/>
      <c r="C12" s="106"/>
      <c r="D12" s="106"/>
      <c r="E12" s="106"/>
      <c r="F12" s="106"/>
      <c r="G12" s="106"/>
      <c r="H12" s="106"/>
      <c r="I12" s="106"/>
      <c r="J12" s="106"/>
    </row>
    <row r="13" spans="1:11" x14ac:dyDescent="0.3">
      <c r="A13" s="106"/>
      <c r="B13" s="106"/>
      <c r="C13" s="106"/>
      <c r="D13" s="106"/>
      <c r="E13" s="106"/>
      <c r="F13" s="106"/>
      <c r="G13" s="106"/>
      <c r="H13" s="106"/>
      <c r="I13" s="106"/>
      <c r="J13" s="106"/>
    </row>
    <row r="14" spans="1:11" x14ac:dyDescent="0.3">
      <c r="A14" s="106"/>
      <c r="B14" s="106"/>
      <c r="C14" s="106"/>
      <c r="D14" s="106"/>
      <c r="E14" s="106"/>
      <c r="F14" s="106"/>
      <c r="G14" s="106"/>
      <c r="H14" s="106"/>
      <c r="I14" s="106"/>
      <c r="J14" s="106"/>
    </row>
    <row r="15" spans="1:11" x14ac:dyDescent="0.3">
      <c r="A15" s="106"/>
      <c r="B15" s="239" t="s">
        <v>107</v>
      </c>
      <c r="C15" s="106"/>
      <c r="D15" s="106"/>
      <c r="E15" s="106"/>
      <c r="F15" s="240"/>
      <c r="G15" s="106"/>
      <c r="H15" s="106"/>
      <c r="I15" s="106"/>
      <c r="J15" s="106"/>
    </row>
    <row r="16" spans="1:11" x14ac:dyDescent="0.3">
      <c r="A16" s="106"/>
      <c r="B16" s="106"/>
      <c r="C16" s="106"/>
      <c r="D16" s="106"/>
      <c r="E16" s="106"/>
      <c r="F16" s="103"/>
      <c r="G16" s="103"/>
      <c r="H16" s="103"/>
      <c r="I16" s="103"/>
      <c r="J16" s="103"/>
    </row>
    <row r="17" spans="1:10" x14ac:dyDescent="0.3">
      <c r="A17" s="106"/>
      <c r="B17" s="106"/>
      <c r="C17" s="290"/>
      <c r="D17" s="106"/>
      <c r="E17" s="106"/>
      <c r="F17" s="290"/>
      <c r="G17" s="291"/>
      <c r="H17" s="291"/>
      <c r="I17" s="103"/>
      <c r="J17" s="103"/>
    </row>
    <row r="18" spans="1:10" x14ac:dyDescent="0.3">
      <c r="A18" s="103"/>
      <c r="B18" s="106"/>
      <c r="C18" s="241" t="s">
        <v>268</v>
      </c>
      <c r="D18" s="241"/>
      <c r="E18" s="106"/>
      <c r="F18" s="106" t="s">
        <v>273</v>
      </c>
      <c r="G18" s="103"/>
      <c r="H18" s="103"/>
      <c r="I18" s="103"/>
      <c r="J18" s="103"/>
    </row>
    <row r="19" spans="1:10" x14ac:dyDescent="0.3">
      <c r="A19" s="103"/>
      <c r="B19" s="106"/>
      <c r="C19" s="242" t="s">
        <v>139</v>
      </c>
      <c r="D19" s="106"/>
      <c r="E19" s="106"/>
      <c r="F19" s="106" t="s">
        <v>269</v>
      </c>
      <c r="G19" s="103"/>
      <c r="H19" s="103"/>
      <c r="I19" s="103"/>
      <c r="J19" s="103"/>
    </row>
    <row r="20" spans="1:10" customFormat="1" x14ac:dyDescent="0.3">
      <c r="A20" s="103"/>
      <c r="B20" s="106"/>
      <c r="C20" s="106"/>
      <c r="D20" s="242"/>
      <c r="E20" s="103"/>
      <c r="F20" s="103"/>
      <c r="G20" s="103"/>
      <c r="H20" s="103"/>
      <c r="I20" s="103"/>
      <c r="J20" s="103"/>
    </row>
    <row r="21" spans="1:10" customFormat="1" ht="12.75" x14ac:dyDescent="0.2">
      <c r="A21" s="103"/>
      <c r="B21" s="103"/>
      <c r="C21" s="103"/>
      <c r="D21" s="103"/>
      <c r="E21" s="103"/>
      <c r="F21" s="103"/>
      <c r="G21" s="103"/>
      <c r="H21" s="103"/>
      <c r="I21" s="103"/>
      <c r="J21" s="103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1"/>
    <dataValidation allowBlank="1" showInputMessage="1" showErrorMessage="1" prompt="თვე/დღე/წელი" sqref="J10:J11"/>
  </dataValidations>
  <pageMargins left="0.25" right="0.25" top="0.75" bottom="0.75" header="0.3" footer="0.3"/>
  <pageSetup paperSize="9" scale="95" fitToHeight="0" orientation="landscape" r:id="rId1"/>
  <ignoredErrors>
    <ignoredError sqref="I10:I11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topLeftCell="A10" zoomScale="80" zoomScaleNormal="100" zoomScaleSheetLayoutView="80" workbookViewId="0">
      <selection activeCell="D35" sqref="D35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6" t="s">
        <v>301</v>
      </c>
      <c r="B1" s="78"/>
      <c r="C1" s="484" t="s">
        <v>109</v>
      </c>
      <c r="D1" s="484"/>
      <c r="E1" s="110"/>
    </row>
    <row r="2" spans="1:7" x14ac:dyDescent="0.3">
      <c r="A2" s="78" t="s">
        <v>140</v>
      </c>
      <c r="B2" s="78"/>
      <c r="C2" s="482" t="s">
        <v>532</v>
      </c>
      <c r="D2" s="483"/>
      <c r="E2" s="110"/>
    </row>
    <row r="3" spans="1:7" x14ac:dyDescent="0.3">
      <c r="A3" s="76"/>
      <c r="B3" s="78"/>
      <c r="C3" s="77"/>
      <c r="D3" s="77"/>
      <c r="E3" s="110"/>
    </row>
    <row r="4" spans="1:7" x14ac:dyDescent="0.3">
      <c r="A4" s="79" t="s">
        <v>274</v>
      </c>
      <c r="B4" s="104"/>
      <c r="C4" s="105"/>
      <c r="D4" s="78"/>
      <c r="E4" s="110"/>
    </row>
    <row r="5" spans="1:7" x14ac:dyDescent="0.3">
      <c r="A5" s="403" t="str">
        <f>'ფორმა N1'!D4</f>
        <v>საქართველოს ქრისტიან კონსერვატიული პარტია</v>
      </c>
      <c r="B5" s="12"/>
      <c r="C5" s="12"/>
      <c r="E5" s="110"/>
    </row>
    <row r="6" spans="1:7" x14ac:dyDescent="0.3">
      <c r="A6" s="106"/>
      <c r="B6" s="106"/>
      <c r="C6" s="106"/>
      <c r="D6" s="107"/>
      <c r="E6" s="110"/>
    </row>
    <row r="7" spans="1:7" x14ac:dyDescent="0.3">
      <c r="A7" s="78"/>
      <c r="B7" s="78"/>
      <c r="C7" s="78"/>
      <c r="D7" s="78"/>
      <c r="E7" s="110"/>
    </row>
    <row r="8" spans="1:7" s="6" customFormat="1" ht="39" customHeight="1" x14ac:dyDescent="0.3">
      <c r="A8" s="108" t="s">
        <v>64</v>
      </c>
      <c r="B8" s="81" t="s">
        <v>249</v>
      </c>
      <c r="C8" s="81" t="s">
        <v>66</v>
      </c>
      <c r="D8" s="81" t="s">
        <v>67</v>
      </c>
      <c r="E8" s="110"/>
    </row>
    <row r="9" spans="1:7" s="7" customFormat="1" ht="16.5" customHeight="1" x14ac:dyDescent="0.3">
      <c r="A9" s="246">
        <v>1</v>
      </c>
      <c r="B9" s="246" t="s">
        <v>65</v>
      </c>
      <c r="C9" s="409">
        <f>SUM(C10,C26)</f>
        <v>646390.41</v>
      </c>
      <c r="D9" s="409">
        <f>SUM(D10,D26)</f>
        <v>646390.41</v>
      </c>
      <c r="E9" s="110"/>
    </row>
    <row r="10" spans="1:7" s="7" customFormat="1" ht="16.5" customHeight="1" x14ac:dyDescent="0.3">
      <c r="A10" s="89">
        <v>1.1000000000000001</v>
      </c>
      <c r="B10" s="89" t="s">
        <v>80</v>
      </c>
      <c r="C10" s="87">
        <f>SUM(C11,C12,C16,C19,C24,C25)</f>
        <v>646363</v>
      </c>
      <c r="D10" s="87">
        <f>SUM(D11,D12,D16,D19,D24,D25)</f>
        <v>646363</v>
      </c>
      <c r="E10" s="110"/>
    </row>
    <row r="11" spans="1:7" s="9" customFormat="1" ht="16.5" customHeight="1" x14ac:dyDescent="0.3">
      <c r="A11" s="90" t="s">
        <v>30</v>
      </c>
      <c r="B11" s="90" t="s">
        <v>79</v>
      </c>
      <c r="C11" s="8"/>
      <c r="D11" s="8"/>
      <c r="E11" s="110"/>
    </row>
    <row r="12" spans="1:7" s="10" customFormat="1" ht="16.5" customHeight="1" x14ac:dyDescent="0.3">
      <c r="A12" s="90" t="s">
        <v>31</v>
      </c>
      <c r="B12" s="90" t="s">
        <v>308</v>
      </c>
      <c r="C12" s="109">
        <f>SUM(C13:C15)</f>
        <v>19800</v>
      </c>
      <c r="D12" s="109">
        <f>SUM(D13:D15)</f>
        <v>19800</v>
      </c>
      <c r="E12" s="110"/>
      <c r="G12" s="70"/>
    </row>
    <row r="13" spans="1:7" s="3" customFormat="1" ht="16.5" customHeight="1" x14ac:dyDescent="0.3">
      <c r="A13" s="99" t="s">
        <v>81</v>
      </c>
      <c r="B13" s="99" t="s">
        <v>311</v>
      </c>
      <c r="C13" s="8">
        <v>19800</v>
      </c>
      <c r="D13" s="8">
        <v>19800</v>
      </c>
      <c r="E13" s="110"/>
    </row>
    <row r="14" spans="1:7" s="3" customFormat="1" ht="16.5" customHeight="1" x14ac:dyDescent="0.3">
      <c r="A14" s="99" t="s">
        <v>507</v>
      </c>
      <c r="B14" s="99" t="s">
        <v>506</v>
      </c>
      <c r="C14" s="8"/>
      <c r="D14" s="8"/>
      <c r="E14" s="110"/>
    </row>
    <row r="15" spans="1:7" s="3" customFormat="1" ht="16.5" customHeight="1" x14ac:dyDescent="0.3">
      <c r="A15" s="99" t="s">
        <v>508</v>
      </c>
      <c r="B15" s="99" t="s">
        <v>97</v>
      </c>
      <c r="C15" s="8"/>
      <c r="D15" s="8"/>
      <c r="E15" s="110"/>
    </row>
    <row r="16" spans="1:7" s="3" customFormat="1" ht="16.5" customHeight="1" x14ac:dyDescent="0.3">
      <c r="A16" s="90" t="s">
        <v>82</v>
      </c>
      <c r="B16" s="90" t="s">
        <v>83</v>
      </c>
      <c r="C16" s="109">
        <f>SUM(C17:C18)</f>
        <v>626563</v>
      </c>
      <c r="D16" s="109">
        <f>SUM(D17:D18)</f>
        <v>626563</v>
      </c>
      <c r="E16" s="110"/>
    </row>
    <row r="17" spans="1:5" s="3" customFormat="1" ht="16.5" customHeight="1" x14ac:dyDescent="0.3">
      <c r="A17" s="99" t="s">
        <v>84</v>
      </c>
      <c r="B17" s="99" t="s">
        <v>86</v>
      </c>
      <c r="C17" s="8">
        <v>449020</v>
      </c>
      <c r="D17" s="8">
        <v>449020</v>
      </c>
      <c r="E17" s="110"/>
    </row>
    <row r="18" spans="1:5" s="3" customFormat="1" ht="30" x14ac:dyDescent="0.3">
      <c r="A18" s="99" t="s">
        <v>85</v>
      </c>
      <c r="B18" s="99" t="s">
        <v>110</v>
      </c>
      <c r="C18" s="8">
        <v>177543</v>
      </c>
      <c r="D18" s="8">
        <v>177543</v>
      </c>
      <c r="E18" s="110"/>
    </row>
    <row r="19" spans="1:5" s="3" customFormat="1" ht="16.5" customHeight="1" x14ac:dyDescent="0.3">
      <c r="A19" s="90" t="s">
        <v>87</v>
      </c>
      <c r="B19" s="90" t="s">
        <v>418</v>
      </c>
      <c r="C19" s="109">
        <f>SUM(C20:C23)</f>
        <v>0</v>
      </c>
      <c r="D19" s="109">
        <f>SUM(D20:D23)</f>
        <v>0</v>
      </c>
      <c r="E19" s="110"/>
    </row>
    <row r="20" spans="1:5" s="3" customFormat="1" ht="16.5" customHeight="1" x14ac:dyDescent="0.3">
      <c r="A20" s="99" t="s">
        <v>88</v>
      </c>
      <c r="B20" s="99" t="s">
        <v>89</v>
      </c>
      <c r="C20" s="8"/>
      <c r="D20" s="8"/>
      <c r="E20" s="110"/>
    </row>
    <row r="21" spans="1:5" s="3" customFormat="1" ht="30" x14ac:dyDescent="0.3">
      <c r="A21" s="99" t="s">
        <v>92</v>
      </c>
      <c r="B21" s="99" t="s">
        <v>90</v>
      </c>
      <c r="C21" s="8"/>
      <c r="D21" s="8"/>
      <c r="E21" s="110"/>
    </row>
    <row r="22" spans="1:5" s="3" customFormat="1" ht="16.5" customHeight="1" x14ac:dyDescent="0.3">
      <c r="A22" s="99" t="s">
        <v>93</v>
      </c>
      <c r="B22" s="99" t="s">
        <v>91</v>
      </c>
      <c r="C22" s="8"/>
      <c r="D22" s="8"/>
      <c r="E22" s="110"/>
    </row>
    <row r="23" spans="1:5" s="3" customFormat="1" ht="16.5" customHeight="1" x14ac:dyDescent="0.3">
      <c r="A23" s="99" t="s">
        <v>94</v>
      </c>
      <c r="B23" s="99" t="s">
        <v>446</v>
      </c>
      <c r="C23" s="8"/>
      <c r="D23" s="8"/>
      <c r="E23" s="110"/>
    </row>
    <row r="24" spans="1:5" s="3" customFormat="1" ht="16.5" customHeight="1" x14ac:dyDescent="0.3">
      <c r="A24" s="90" t="s">
        <v>95</v>
      </c>
      <c r="B24" s="90" t="s">
        <v>447</v>
      </c>
      <c r="C24" s="281"/>
      <c r="D24" s="8"/>
      <c r="E24" s="110"/>
    </row>
    <row r="25" spans="1:5" s="3" customFormat="1" x14ac:dyDescent="0.3">
      <c r="A25" s="90" t="s">
        <v>251</v>
      </c>
      <c r="B25" s="90" t="s">
        <v>453</v>
      </c>
      <c r="C25" s="8"/>
      <c r="D25" s="8"/>
      <c r="E25" s="110"/>
    </row>
    <row r="26" spans="1:5" ht="16.5" customHeight="1" x14ac:dyDescent="0.3">
      <c r="A26" s="89">
        <v>1.2</v>
      </c>
      <c r="B26" s="89" t="s">
        <v>96</v>
      </c>
      <c r="C26" s="87">
        <f>SUM(C27,C35)</f>
        <v>27.41</v>
      </c>
      <c r="D26" s="87">
        <f>SUM(D27,D35)</f>
        <v>27.41</v>
      </c>
      <c r="E26" s="110"/>
    </row>
    <row r="27" spans="1:5" ht="16.5" customHeight="1" x14ac:dyDescent="0.3">
      <c r="A27" s="90" t="s">
        <v>32</v>
      </c>
      <c r="B27" s="90" t="s">
        <v>311</v>
      </c>
      <c r="C27" s="109">
        <f>SUM(C28:C30)</f>
        <v>0</v>
      </c>
      <c r="D27" s="109">
        <f>SUM(D28:D30)</f>
        <v>0</v>
      </c>
      <c r="E27" s="110"/>
    </row>
    <row r="28" spans="1:5" x14ac:dyDescent="0.3">
      <c r="A28" s="253" t="s">
        <v>98</v>
      </c>
      <c r="B28" s="253" t="s">
        <v>309</v>
      </c>
      <c r="C28" s="8"/>
      <c r="D28" s="8"/>
      <c r="E28" s="110"/>
    </row>
    <row r="29" spans="1:5" x14ac:dyDescent="0.3">
      <c r="A29" s="253" t="s">
        <v>99</v>
      </c>
      <c r="B29" s="253" t="s">
        <v>312</v>
      </c>
      <c r="C29" s="8"/>
      <c r="D29" s="8"/>
      <c r="E29" s="110"/>
    </row>
    <row r="30" spans="1:5" x14ac:dyDescent="0.3">
      <c r="A30" s="253" t="s">
        <v>455</v>
      </c>
      <c r="B30" s="253" t="s">
        <v>310</v>
      </c>
      <c r="C30" s="8"/>
      <c r="D30" s="8"/>
      <c r="E30" s="110"/>
    </row>
    <row r="31" spans="1:5" x14ac:dyDescent="0.3">
      <c r="A31" s="90" t="s">
        <v>33</v>
      </c>
      <c r="B31" s="90" t="s">
        <v>506</v>
      </c>
      <c r="C31" s="109">
        <f>SUM(C32:C34)</f>
        <v>0</v>
      </c>
      <c r="D31" s="109">
        <f>SUM(D32:D34)</f>
        <v>0</v>
      </c>
      <c r="E31" s="110"/>
    </row>
    <row r="32" spans="1:5" x14ac:dyDescent="0.3">
      <c r="A32" s="253" t="s">
        <v>12</v>
      </c>
      <c r="B32" s="253" t="s">
        <v>509</v>
      </c>
      <c r="C32" s="8"/>
      <c r="D32" s="8"/>
      <c r="E32" s="110"/>
    </row>
    <row r="33" spans="1:9" x14ac:dyDescent="0.3">
      <c r="A33" s="253" t="s">
        <v>13</v>
      </c>
      <c r="B33" s="253" t="s">
        <v>510</v>
      </c>
      <c r="C33" s="8"/>
      <c r="D33" s="8"/>
      <c r="E33" s="110"/>
    </row>
    <row r="34" spans="1:9" x14ac:dyDescent="0.3">
      <c r="A34" s="253" t="s">
        <v>281</v>
      </c>
      <c r="B34" s="253" t="s">
        <v>511</v>
      </c>
      <c r="C34" s="8"/>
      <c r="D34" s="8"/>
      <c r="E34" s="110"/>
    </row>
    <row r="35" spans="1:9" x14ac:dyDescent="0.3">
      <c r="A35" s="90" t="s">
        <v>34</v>
      </c>
      <c r="B35" s="267" t="s">
        <v>452</v>
      </c>
      <c r="C35" s="8">
        <v>27.41</v>
      </c>
      <c r="D35" s="8">
        <v>27.41</v>
      </c>
      <c r="E35" s="110"/>
    </row>
    <row r="36" spans="1:9" x14ac:dyDescent="0.3">
      <c r="D36" s="27"/>
      <c r="E36" s="111"/>
      <c r="F36" s="27"/>
    </row>
    <row r="37" spans="1:9" x14ac:dyDescent="0.3">
      <c r="A37" s="1"/>
      <c r="D37" s="27"/>
      <c r="E37" s="111"/>
      <c r="F37" s="27"/>
    </row>
    <row r="38" spans="1:9" x14ac:dyDescent="0.3">
      <c r="D38" s="27"/>
      <c r="E38" s="111"/>
      <c r="F38" s="27"/>
    </row>
    <row r="39" spans="1:9" x14ac:dyDescent="0.3">
      <c r="D39" s="27"/>
      <c r="E39" s="111"/>
      <c r="F39" s="27"/>
    </row>
    <row r="40" spans="1:9" x14ac:dyDescent="0.3">
      <c r="A40" s="71" t="s">
        <v>107</v>
      </c>
      <c r="D40" s="27"/>
      <c r="E40" s="111"/>
      <c r="F40" s="27"/>
    </row>
    <row r="41" spans="1:9" x14ac:dyDescent="0.3">
      <c r="D41" s="27"/>
      <c r="E41" s="112"/>
      <c r="F41" s="112"/>
      <c r="G41"/>
      <c r="H41"/>
      <c r="I41"/>
    </row>
    <row r="42" spans="1:9" x14ac:dyDescent="0.3">
      <c r="D42" s="113"/>
      <c r="E42" s="112"/>
      <c r="F42" s="112"/>
      <c r="G42"/>
      <c r="H42"/>
      <c r="I42"/>
    </row>
    <row r="43" spans="1:9" x14ac:dyDescent="0.3">
      <c r="A43"/>
      <c r="B43" s="71" t="s">
        <v>271</v>
      </c>
      <c r="D43" s="113"/>
      <c r="E43" s="112"/>
      <c r="F43" s="112"/>
      <c r="G43"/>
      <c r="H43"/>
      <c r="I43"/>
    </row>
    <row r="44" spans="1:9" x14ac:dyDescent="0.3">
      <c r="A44"/>
      <c r="B44" s="2" t="s">
        <v>270</v>
      </c>
      <c r="D44" s="113"/>
      <c r="E44" s="112"/>
      <c r="F44" s="112"/>
      <c r="G44"/>
      <c r="H44"/>
      <c r="I44"/>
    </row>
    <row r="45" spans="1:9" customFormat="1" ht="12.75" x14ac:dyDescent="0.2">
      <c r="B45" s="67" t="s">
        <v>139</v>
      </c>
      <c r="D45" s="112"/>
      <c r="E45" s="112"/>
      <c r="F45" s="112"/>
    </row>
    <row r="46" spans="1:9" x14ac:dyDescent="0.3">
      <c r="D46" s="27"/>
      <c r="E46" s="111"/>
      <c r="F46" s="27"/>
    </row>
  </sheetData>
  <mergeCells count="2">
    <mergeCell ref="C2:D2"/>
    <mergeCell ref="C1:D1"/>
  </mergeCells>
  <pageMargins left="0.19685039370078741" right="0.19685039370078741" top="0.19685039370078741" bottom="0.19685039370078741" header="0.15748031496062992" footer="0.15748031496062992"/>
  <pageSetup paperSize="9" scale="80" fitToHeight="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topLeftCell="A4" zoomScale="80" zoomScaleNormal="100" zoomScaleSheetLayoutView="80" workbookViewId="0">
      <selection activeCell="G2" sqref="G2:H2"/>
    </sheetView>
  </sheetViews>
  <sheetFormatPr defaultRowHeight="15" x14ac:dyDescent="0.3"/>
  <cols>
    <col min="1" max="1" width="12" style="190" customWidth="1"/>
    <col min="2" max="2" width="13.28515625" style="190" customWidth="1"/>
    <col min="3" max="3" width="21.42578125" style="190" customWidth="1"/>
    <col min="4" max="4" width="17.85546875" style="190" customWidth="1"/>
    <col min="5" max="5" width="12.7109375" style="190" customWidth="1"/>
    <col min="6" max="6" width="36.85546875" style="190" customWidth="1"/>
    <col min="7" max="7" width="22.28515625" style="190" customWidth="1"/>
    <col min="8" max="8" width="0.5703125" style="190" customWidth="1"/>
    <col min="9" max="16384" width="9.140625" style="190"/>
  </cols>
  <sheetData>
    <row r="1" spans="1:8" x14ac:dyDescent="0.3">
      <c r="A1" s="76" t="s">
        <v>370</v>
      </c>
      <c r="B1" s="78"/>
      <c r="C1" s="78"/>
      <c r="D1" s="78"/>
      <c r="E1" s="78"/>
      <c r="F1" s="78"/>
      <c r="G1" s="170" t="s">
        <v>109</v>
      </c>
      <c r="H1" s="171"/>
    </row>
    <row r="2" spans="1:8" x14ac:dyDescent="0.3">
      <c r="A2" s="78" t="s">
        <v>140</v>
      </c>
      <c r="B2" s="78"/>
      <c r="C2" s="78"/>
      <c r="D2" s="78"/>
      <c r="E2" s="78"/>
      <c r="F2" s="78"/>
      <c r="G2" s="482" t="s">
        <v>532</v>
      </c>
      <c r="H2" s="483"/>
    </row>
    <row r="3" spans="1:8" x14ac:dyDescent="0.3">
      <c r="A3" s="78"/>
      <c r="B3" s="78"/>
      <c r="C3" s="78"/>
      <c r="D3" s="78"/>
      <c r="E3" s="78"/>
      <c r="F3" s="78"/>
      <c r="G3" s="104"/>
      <c r="H3" s="171"/>
    </row>
    <row r="4" spans="1:8" x14ac:dyDescent="0.3">
      <c r="A4" s="79" t="str">
        <f>'[3]ფორმა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106"/>
    </row>
    <row r="5" spans="1:8" x14ac:dyDescent="0.3">
      <c r="A5" s="229" t="str">
        <f>'ფორმა N1'!D4</f>
        <v>საქართველოს ქრისტიან კონსერვატიული პარტია</v>
      </c>
      <c r="B5" s="229"/>
      <c r="C5" s="229"/>
      <c r="D5" s="229"/>
      <c r="E5" s="229"/>
      <c r="F5" s="229"/>
      <c r="G5" s="229"/>
      <c r="H5" s="106"/>
    </row>
    <row r="6" spans="1:8" x14ac:dyDescent="0.3">
      <c r="A6" s="79"/>
      <c r="B6" s="78"/>
      <c r="C6" s="78"/>
      <c r="D6" s="78"/>
      <c r="E6" s="78"/>
      <c r="F6" s="78"/>
      <c r="G6" s="78"/>
      <c r="H6" s="106"/>
    </row>
    <row r="7" spans="1:8" x14ac:dyDescent="0.3">
      <c r="A7" s="78"/>
      <c r="B7" s="78"/>
      <c r="C7" s="78"/>
      <c r="D7" s="78"/>
      <c r="E7" s="78"/>
      <c r="F7" s="78"/>
      <c r="G7" s="78"/>
      <c r="H7" s="107"/>
    </row>
    <row r="8" spans="1:8" ht="45.75" customHeight="1" x14ac:dyDescent="0.3">
      <c r="A8" s="172" t="s">
        <v>313</v>
      </c>
      <c r="B8" s="172" t="s">
        <v>141</v>
      </c>
      <c r="C8" s="173" t="s">
        <v>368</v>
      </c>
      <c r="D8" s="173" t="s">
        <v>369</v>
      </c>
      <c r="E8" s="173" t="s">
        <v>275</v>
      </c>
      <c r="F8" s="172" t="s">
        <v>320</v>
      </c>
      <c r="G8" s="173" t="s">
        <v>314</v>
      </c>
      <c r="H8" s="107"/>
    </row>
    <row r="9" spans="1:8" x14ac:dyDescent="0.3">
      <c r="A9" s="174" t="s">
        <v>315</v>
      </c>
      <c r="B9" s="175"/>
      <c r="C9" s="176"/>
      <c r="D9" s="177"/>
      <c r="E9" s="177"/>
      <c r="F9" s="177"/>
      <c r="G9" s="178"/>
      <c r="H9" s="107"/>
    </row>
    <row r="10" spans="1:8" ht="15.75" x14ac:dyDescent="0.3">
      <c r="A10" s="175">
        <v>1</v>
      </c>
      <c r="B10" s="159"/>
      <c r="C10" s="179"/>
      <c r="D10" s="180"/>
      <c r="E10" s="180"/>
      <c r="F10" s="180"/>
      <c r="G10" s="181" t="str">
        <f>IF(ISBLANK(B10),"",G9+C10-D10)</f>
        <v/>
      </c>
      <c r="H10" s="107"/>
    </row>
    <row r="11" spans="1:8" ht="15.75" x14ac:dyDescent="0.3">
      <c r="A11" s="175">
        <v>2</v>
      </c>
      <c r="B11" s="159"/>
      <c r="C11" s="179"/>
      <c r="D11" s="180"/>
      <c r="E11" s="180"/>
      <c r="F11" s="180"/>
      <c r="G11" s="181" t="str">
        <f t="shared" ref="G11:G38" si="0">IF(ISBLANK(B11),"",G10+C11-D11)</f>
        <v/>
      </c>
      <c r="H11" s="107"/>
    </row>
    <row r="12" spans="1:8" ht="15.75" x14ac:dyDescent="0.3">
      <c r="A12" s="175">
        <v>3</v>
      </c>
      <c r="B12" s="159"/>
      <c r="C12" s="179"/>
      <c r="D12" s="180"/>
      <c r="E12" s="180"/>
      <c r="F12" s="180"/>
      <c r="G12" s="181" t="str">
        <f t="shared" si="0"/>
        <v/>
      </c>
      <c r="H12" s="107"/>
    </row>
    <row r="13" spans="1:8" ht="15.75" x14ac:dyDescent="0.3">
      <c r="A13" s="175">
        <v>4</v>
      </c>
      <c r="B13" s="159"/>
      <c r="C13" s="179"/>
      <c r="D13" s="180"/>
      <c r="E13" s="180"/>
      <c r="F13" s="180"/>
      <c r="G13" s="181" t="str">
        <f t="shared" si="0"/>
        <v/>
      </c>
      <c r="H13" s="107"/>
    </row>
    <row r="14" spans="1:8" ht="15.75" x14ac:dyDescent="0.3">
      <c r="A14" s="175">
        <v>5</v>
      </c>
      <c r="B14" s="159"/>
      <c r="C14" s="179"/>
      <c r="D14" s="180"/>
      <c r="E14" s="180"/>
      <c r="F14" s="180"/>
      <c r="G14" s="181" t="str">
        <f t="shared" si="0"/>
        <v/>
      </c>
      <c r="H14" s="107"/>
    </row>
    <row r="15" spans="1:8" ht="15.75" x14ac:dyDescent="0.3">
      <c r="A15" s="175">
        <v>6</v>
      </c>
      <c r="B15" s="159"/>
      <c r="C15" s="179"/>
      <c r="D15" s="180"/>
      <c r="E15" s="180"/>
      <c r="F15" s="180"/>
      <c r="G15" s="181" t="str">
        <f t="shared" si="0"/>
        <v/>
      </c>
      <c r="H15" s="107"/>
    </row>
    <row r="16" spans="1:8" ht="15.75" x14ac:dyDescent="0.3">
      <c r="A16" s="175">
        <v>7</v>
      </c>
      <c r="B16" s="159"/>
      <c r="C16" s="179"/>
      <c r="D16" s="180"/>
      <c r="E16" s="180"/>
      <c r="F16" s="180"/>
      <c r="G16" s="181" t="str">
        <f t="shared" si="0"/>
        <v/>
      </c>
      <c r="H16" s="107"/>
    </row>
    <row r="17" spans="1:8" ht="15.75" x14ac:dyDescent="0.3">
      <c r="A17" s="175">
        <v>8</v>
      </c>
      <c r="B17" s="159"/>
      <c r="C17" s="179"/>
      <c r="D17" s="180"/>
      <c r="E17" s="180"/>
      <c r="F17" s="180"/>
      <c r="G17" s="181" t="str">
        <f t="shared" si="0"/>
        <v/>
      </c>
      <c r="H17" s="107"/>
    </row>
    <row r="18" spans="1:8" ht="15.75" x14ac:dyDescent="0.3">
      <c r="A18" s="175">
        <v>9</v>
      </c>
      <c r="B18" s="159"/>
      <c r="C18" s="179"/>
      <c r="D18" s="180"/>
      <c r="E18" s="180"/>
      <c r="F18" s="180"/>
      <c r="G18" s="181" t="str">
        <f t="shared" si="0"/>
        <v/>
      </c>
      <c r="H18" s="107"/>
    </row>
    <row r="19" spans="1:8" ht="15.75" x14ac:dyDescent="0.3">
      <c r="A19" s="175">
        <v>10</v>
      </c>
      <c r="B19" s="159"/>
      <c r="C19" s="179"/>
      <c r="D19" s="180"/>
      <c r="E19" s="180"/>
      <c r="F19" s="180"/>
      <c r="G19" s="181" t="str">
        <f t="shared" si="0"/>
        <v/>
      </c>
      <c r="H19" s="107"/>
    </row>
    <row r="20" spans="1:8" ht="15.75" x14ac:dyDescent="0.3">
      <c r="A20" s="175">
        <v>11</v>
      </c>
      <c r="B20" s="159"/>
      <c r="C20" s="179"/>
      <c r="D20" s="180"/>
      <c r="E20" s="180"/>
      <c r="F20" s="180"/>
      <c r="G20" s="181" t="str">
        <f t="shared" si="0"/>
        <v/>
      </c>
      <c r="H20" s="107"/>
    </row>
    <row r="21" spans="1:8" ht="15.75" x14ac:dyDescent="0.3">
      <c r="A21" s="175">
        <v>12</v>
      </c>
      <c r="B21" s="159"/>
      <c r="C21" s="179"/>
      <c r="D21" s="180"/>
      <c r="E21" s="180"/>
      <c r="F21" s="180"/>
      <c r="G21" s="181" t="str">
        <f t="shared" si="0"/>
        <v/>
      </c>
      <c r="H21" s="107"/>
    </row>
    <row r="22" spans="1:8" ht="15.75" x14ac:dyDescent="0.3">
      <c r="A22" s="175">
        <v>13</v>
      </c>
      <c r="B22" s="159"/>
      <c r="C22" s="179"/>
      <c r="D22" s="180"/>
      <c r="E22" s="180"/>
      <c r="F22" s="180"/>
      <c r="G22" s="181" t="str">
        <f t="shared" si="0"/>
        <v/>
      </c>
      <c r="H22" s="107"/>
    </row>
    <row r="23" spans="1:8" ht="15.75" x14ac:dyDescent="0.3">
      <c r="A23" s="175">
        <v>14</v>
      </c>
      <c r="B23" s="159"/>
      <c r="C23" s="179"/>
      <c r="D23" s="180"/>
      <c r="E23" s="180"/>
      <c r="F23" s="180"/>
      <c r="G23" s="181" t="str">
        <f t="shared" si="0"/>
        <v/>
      </c>
      <c r="H23" s="107"/>
    </row>
    <row r="24" spans="1:8" ht="15.75" x14ac:dyDescent="0.3">
      <c r="A24" s="175">
        <v>15</v>
      </c>
      <c r="B24" s="159"/>
      <c r="C24" s="179"/>
      <c r="D24" s="180"/>
      <c r="E24" s="180"/>
      <c r="F24" s="180"/>
      <c r="G24" s="181" t="str">
        <f t="shared" si="0"/>
        <v/>
      </c>
      <c r="H24" s="107"/>
    </row>
    <row r="25" spans="1:8" ht="15.75" x14ac:dyDescent="0.3">
      <c r="A25" s="175">
        <v>16</v>
      </c>
      <c r="B25" s="159"/>
      <c r="C25" s="179"/>
      <c r="D25" s="180"/>
      <c r="E25" s="180"/>
      <c r="F25" s="180"/>
      <c r="G25" s="181" t="str">
        <f t="shared" si="0"/>
        <v/>
      </c>
      <c r="H25" s="107"/>
    </row>
    <row r="26" spans="1:8" ht="15.75" x14ac:dyDescent="0.3">
      <c r="A26" s="175">
        <v>17</v>
      </c>
      <c r="B26" s="159"/>
      <c r="C26" s="179"/>
      <c r="D26" s="180"/>
      <c r="E26" s="180"/>
      <c r="F26" s="180"/>
      <c r="G26" s="181" t="str">
        <f t="shared" si="0"/>
        <v/>
      </c>
      <c r="H26" s="107"/>
    </row>
    <row r="27" spans="1:8" ht="15.75" x14ac:dyDescent="0.3">
      <c r="A27" s="175">
        <v>18</v>
      </c>
      <c r="B27" s="159"/>
      <c r="C27" s="179"/>
      <c r="D27" s="180"/>
      <c r="E27" s="180"/>
      <c r="F27" s="180"/>
      <c r="G27" s="181" t="str">
        <f t="shared" si="0"/>
        <v/>
      </c>
      <c r="H27" s="107"/>
    </row>
    <row r="28" spans="1:8" ht="15.75" x14ac:dyDescent="0.3">
      <c r="A28" s="175">
        <v>19</v>
      </c>
      <c r="B28" s="159"/>
      <c r="C28" s="179"/>
      <c r="D28" s="180"/>
      <c r="E28" s="180"/>
      <c r="F28" s="180"/>
      <c r="G28" s="181" t="str">
        <f t="shared" si="0"/>
        <v/>
      </c>
      <c r="H28" s="107"/>
    </row>
    <row r="29" spans="1:8" ht="15.75" x14ac:dyDescent="0.3">
      <c r="A29" s="175">
        <v>20</v>
      </c>
      <c r="B29" s="159"/>
      <c r="C29" s="179"/>
      <c r="D29" s="180"/>
      <c r="E29" s="180"/>
      <c r="F29" s="180"/>
      <c r="G29" s="181" t="str">
        <f t="shared" si="0"/>
        <v/>
      </c>
      <c r="H29" s="107"/>
    </row>
    <row r="30" spans="1:8" ht="15.75" x14ac:dyDescent="0.3">
      <c r="A30" s="175">
        <v>21</v>
      </c>
      <c r="B30" s="159"/>
      <c r="C30" s="182"/>
      <c r="D30" s="183"/>
      <c r="E30" s="183"/>
      <c r="F30" s="183"/>
      <c r="G30" s="181" t="str">
        <f t="shared" si="0"/>
        <v/>
      </c>
      <c r="H30" s="107"/>
    </row>
    <row r="31" spans="1:8" ht="15.75" x14ac:dyDescent="0.3">
      <c r="A31" s="175">
        <v>22</v>
      </c>
      <c r="B31" s="159"/>
      <c r="C31" s="182"/>
      <c r="D31" s="183"/>
      <c r="E31" s="183"/>
      <c r="F31" s="183"/>
      <c r="G31" s="181" t="str">
        <f t="shared" si="0"/>
        <v/>
      </c>
      <c r="H31" s="107"/>
    </row>
    <row r="32" spans="1:8" ht="15.75" x14ac:dyDescent="0.3">
      <c r="A32" s="175">
        <v>23</v>
      </c>
      <c r="B32" s="159"/>
      <c r="C32" s="182"/>
      <c r="D32" s="183"/>
      <c r="E32" s="183"/>
      <c r="F32" s="183"/>
      <c r="G32" s="181" t="str">
        <f t="shared" si="0"/>
        <v/>
      </c>
      <c r="H32" s="107"/>
    </row>
    <row r="33" spans="1:10" ht="15.75" x14ac:dyDescent="0.3">
      <c r="A33" s="175">
        <v>24</v>
      </c>
      <c r="B33" s="159"/>
      <c r="C33" s="182"/>
      <c r="D33" s="183"/>
      <c r="E33" s="183"/>
      <c r="F33" s="183"/>
      <c r="G33" s="181" t="str">
        <f t="shared" si="0"/>
        <v/>
      </c>
      <c r="H33" s="107"/>
    </row>
    <row r="34" spans="1:10" ht="15.75" x14ac:dyDescent="0.3">
      <c r="A34" s="175">
        <v>25</v>
      </c>
      <c r="B34" s="159"/>
      <c r="C34" s="182"/>
      <c r="D34" s="183"/>
      <c r="E34" s="183"/>
      <c r="F34" s="183"/>
      <c r="G34" s="181" t="str">
        <f t="shared" si="0"/>
        <v/>
      </c>
      <c r="H34" s="107"/>
    </row>
    <row r="35" spans="1:10" ht="15.75" x14ac:dyDescent="0.3">
      <c r="A35" s="175">
        <v>26</v>
      </c>
      <c r="B35" s="159"/>
      <c r="C35" s="182"/>
      <c r="D35" s="183"/>
      <c r="E35" s="183"/>
      <c r="F35" s="183"/>
      <c r="G35" s="181" t="str">
        <f t="shared" si="0"/>
        <v/>
      </c>
      <c r="H35" s="107"/>
    </row>
    <row r="36" spans="1:10" ht="15.75" x14ac:dyDescent="0.3">
      <c r="A36" s="175">
        <v>27</v>
      </c>
      <c r="B36" s="159"/>
      <c r="C36" s="182"/>
      <c r="D36" s="183"/>
      <c r="E36" s="183"/>
      <c r="F36" s="183"/>
      <c r="G36" s="181" t="str">
        <f t="shared" si="0"/>
        <v/>
      </c>
      <c r="H36" s="107"/>
    </row>
    <row r="37" spans="1:10" ht="15.75" x14ac:dyDescent="0.3">
      <c r="A37" s="175">
        <v>28</v>
      </c>
      <c r="B37" s="159"/>
      <c r="C37" s="182"/>
      <c r="D37" s="183"/>
      <c r="E37" s="183"/>
      <c r="F37" s="183"/>
      <c r="G37" s="181" t="str">
        <f t="shared" si="0"/>
        <v/>
      </c>
      <c r="H37" s="107"/>
    </row>
    <row r="38" spans="1:10" ht="15.75" x14ac:dyDescent="0.3">
      <c r="A38" s="175">
        <v>29</v>
      </c>
      <c r="B38" s="159"/>
      <c r="C38" s="182"/>
      <c r="D38" s="183"/>
      <c r="E38" s="183"/>
      <c r="F38" s="183"/>
      <c r="G38" s="181" t="str">
        <f t="shared" si="0"/>
        <v/>
      </c>
      <c r="H38" s="107"/>
    </row>
    <row r="39" spans="1:10" ht="15.75" x14ac:dyDescent="0.3">
      <c r="A39" s="175" t="s">
        <v>278</v>
      </c>
      <c r="B39" s="159"/>
      <c r="C39" s="182"/>
      <c r="D39" s="183"/>
      <c r="E39" s="183"/>
      <c r="F39" s="183"/>
      <c r="G39" s="181" t="str">
        <f>IF(ISBLANK(B39),"",#REF!+C39-D39)</f>
        <v/>
      </c>
      <c r="H39" s="107"/>
    </row>
    <row r="40" spans="1:10" x14ac:dyDescent="0.3">
      <c r="A40" s="184" t="s">
        <v>316</v>
      </c>
      <c r="B40" s="185"/>
      <c r="C40" s="186"/>
      <c r="D40" s="187"/>
      <c r="E40" s="187"/>
      <c r="F40" s="188"/>
      <c r="G40" s="189" t="str">
        <f>G39</f>
        <v/>
      </c>
      <c r="H40" s="107"/>
    </row>
    <row r="44" spans="1:10" x14ac:dyDescent="0.3">
      <c r="B44" s="192" t="s">
        <v>107</v>
      </c>
      <c r="F44" s="193"/>
    </row>
    <row r="45" spans="1:10" x14ac:dyDescent="0.3">
      <c r="F45" s="191"/>
      <c r="G45" s="191"/>
      <c r="H45" s="191"/>
      <c r="I45" s="191"/>
      <c r="J45" s="191"/>
    </row>
    <row r="46" spans="1:10" x14ac:dyDescent="0.3">
      <c r="C46" s="194"/>
      <c r="F46" s="194"/>
      <c r="G46" s="195"/>
      <c r="H46" s="191"/>
      <c r="I46" s="191"/>
      <c r="J46" s="191"/>
    </row>
    <row r="47" spans="1:10" x14ac:dyDescent="0.3">
      <c r="A47" s="191"/>
      <c r="C47" s="196" t="s">
        <v>268</v>
      </c>
      <c r="F47" s="197" t="s">
        <v>273</v>
      </c>
      <c r="G47" s="195"/>
      <c r="H47" s="191"/>
      <c r="I47" s="191"/>
      <c r="J47" s="191"/>
    </row>
    <row r="48" spans="1:10" x14ac:dyDescent="0.3">
      <c r="A48" s="191"/>
      <c r="C48" s="198" t="s">
        <v>139</v>
      </c>
      <c r="F48" s="190" t="s">
        <v>269</v>
      </c>
      <c r="G48" s="191"/>
      <c r="H48" s="191"/>
      <c r="I48" s="191"/>
      <c r="J48" s="191"/>
    </row>
    <row r="49" spans="2:2" s="191" customFormat="1" x14ac:dyDescent="0.3">
      <c r="B49" s="190"/>
    </row>
    <row r="50" spans="2:2" s="191" customFormat="1" ht="12.75" x14ac:dyDescent="0.2"/>
    <row r="51" spans="2:2" s="191" customFormat="1" ht="12.75" x14ac:dyDescent="0.2"/>
    <row r="52" spans="2:2" s="191" customFormat="1" ht="12.75" x14ac:dyDescent="0.2"/>
    <row r="53" spans="2:2" s="191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9" t="s">
        <v>304</v>
      </c>
      <c r="B1" s="140"/>
      <c r="C1" s="140"/>
      <c r="D1" s="140"/>
      <c r="E1" s="140"/>
      <c r="F1" s="80"/>
      <c r="G1" s="80"/>
      <c r="H1" s="80"/>
      <c r="I1" s="500" t="s">
        <v>109</v>
      </c>
      <c r="J1" s="500"/>
      <c r="K1" s="146"/>
    </row>
    <row r="2" spans="1:12" s="23" customFormat="1" ht="15" x14ac:dyDescent="0.3">
      <c r="A2" s="107" t="s">
        <v>140</v>
      </c>
      <c r="B2" s="140"/>
      <c r="C2" s="140"/>
      <c r="D2" s="140"/>
      <c r="E2" s="140"/>
      <c r="F2" s="141"/>
      <c r="G2" s="142"/>
      <c r="H2" s="142"/>
      <c r="I2" s="482" t="s">
        <v>532</v>
      </c>
      <c r="J2" s="483"/>
      <c r="K2" s="146"/>
    </row>
    <row r="3" spans="1:12" s="23" customFormat="1" ht="15" x14ac:dyDescent="0.2">
      <c r="A3" s="140"/>
      <c r="B3" s="140"/>
      <c r="C3" s="140"/>
      <c r="D3" s="140"/>
      <c r="E3" s="140"/>
      <c r="F3" s="141"/>
      <c r="G3" s="142"/>
      <c r="H3" s="142"/>
      <c r="I3" s="143"/>
      <c r="J3" s="77"/>
      <c r="K3" s="146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9"/>
      <c r="G4" s="79"/>
      <c r="H4" s="79"/>
      <c r="I4" s="128"/>
      <c r="J4" s="78"/>
      <c r="K4" s="107"/>
      <c r="L4" s="23"/>
    </row>
    <row r="5" spans="1:12" s="2" customFormat="1" ht="15" x14ac:dyDescent="0.3">
      <c r="A5" s="121" t="str">
        <f>'ფორმა N1'!D4</f>
        <v>საქართველოს ქრისტიან კონსერვატიული პარტია</v>
      </c>
      <c r="B5" s="122"/>
      <c r="C5" s="122"/>
      <c r="D5" s="122"/>
      <c r="E5" s="122"/>
      <c r="F5" s="60"/>
      <c r="G5" s="60"/>
      <c r="H5" s="60"/>
      <c r="I5" s="134"/>
      <c r="J5" s="60"/>
      <c r="K5" s="107"/>
    </row>
    <row r="6" spans="1:12" s="23" customFormat="1" ht="13.5" x14ac:dyDescent="0.2">
      <c r="A6" s="144"/>
      <c r="B6" s="145"/>
      <c r="C6" s="145"/>
      <c r="D6" s="140"/>
      <c r="E6" s="140"/>
      <c r="F6" s="140"/>
      <c r="G6" s="140"/>
      <c r="H6" s="140"/>
      <c r="I6" s="140"/>
      <c r="J6" s="140"/>
      <c r="K6" s="146"/>
    </row>
    <row r="7" spans="1:12" ht="45" x14ac:dyDescent="0.2">
      <c r="A7" s="135"/>
      <c r="B7" s="502" t="s">
        <v>220</v>
      </c>
      <c r="C7" s="502"/>
      <c r="D7" s="502" t="s">
        <v>292</v>
      </c>
      <c r="E7" s="502"/>
      <c r="F7" s="502" t="s">
        <v>293</v>
      </c>
      <c r="G7" s="502"/>
      <c r="H7" s="158" t="s">
        <v>279</v>
      </c>
      <c r="I7" s="502" t="s">
        <v>223</v>
      </c>
      <c r="J7" s="502"/>
      <c r="K7" s="147"/>
    </row>
    <row r="8" spans="1:12" ht="15" x14ac:dyDescent="0.2">
      <c r="A8" s="136" t="s">
        <v>115</v>
      </c>
      <c r="B8" s="137" t="s">
        <v>222</v>
      </c>
      <c r="C8" s="138" t="s">
        <v>221</v>
      </c>
      <c r="D8" s="137" t="s">
        <v>222</v>
      </c>
      <c r="E8" s="138" t="s">
        <v>221</v>
      </c>
      <c r="F8" s="137" t="s">
        <v>222</v>
      </c>
      <c r="G8" s="138" t="s">
        <v>221</v>
      </c>
      <c r="H8" s="138" t="s">
        <v>221</v>
      </c>
      <c r="I8" s="137" t="s">
        <v>222</v>
      </c>
      <c r="J8" s="138" t="s">
        <v>221</v>
      </c>
      <c r="K8" s="147"/>
    </row>
    <row r="9" spans="1:12" ht="15" x14ac:dyDescent="0.2">
      <c r="A9" s="61" t="s">
        <v>116</v>
      </c>
      <c r="B9" s="84">
        <f>SUM(B10,B14,B17)</f>
        <v>0</v>
      </c>
      <c r="C9" s="84">
        <f>SUM(C10,C14,C17)</f>
        <v>32295.52</v>
      </c>
      <c r="D9" s="84">
        <f t="shared" ref="D9:J9" si="0">SUM(D10,D14,D17)</f>
        <v>1</v>
      </c>
      <c r="E9" s="84">
        <f>SUM(E10,E14,E17)</f>
        <v>235509</v>
      </c>
      <c r="F9" s="84">
        <f t="shared" si="0"/>
        <v>0</v>
      </c>
      <c r="G9" s="84">
        <f>SUM(G10,G14,G17)</f>
        <v>0</v>
      </c>
      <c r="H9" s="84">
        <f>SUM(H10,H14,H17)</f>
        <v>0</v>
      </c>
      <c r="I9" s="84">
        <f>SUM(I10,I14,I17)</f>
        <v>1</v>
      </c>
      <c r="J9" s="84">
        <f t="shared" si="0"/>
        <v>267804.52</v>
      </c>
      <c r="K9" s="147"/>
    </row>
    <row r="10" spans="1:12" ht="15" x14ac:dyDescent="0.2">
      <c r="A10" s="62" t="s">
        <v>117</v>
      </c>
      <c r="B10" s="135">
        <f>SUM(B11:B13)</f>
        <v>0</v>
      </c>
      <c r="C10" s="135">
        <f>SUM(C11:C13)</f>
        <v>0</v>
      </c>
      <c r="D10" s="135">
        <f t="shared" ref="D10:J10" si="1">SUM(D11:D13)</f>
        <v>0</v>
      </c>
      <c r="E10" s="135">
        <f>SUM(E11:E13)</f>
        <v>0</v>
      </c>
      <c r="F10" s="135">
        <f t="shared" si="1"/>
        <v>0</v>
      </c>
      <c r="G10" s="135">
        <f>SUM(G11:G13)</f>
        <v>0</v>
      </c>
      <c r="H10" s="135">
        <f>SUM(H11:H13)</f>
        <v>0</v>
      </c>
      <c r="I10" s="135">
        <f>SUM(I11:I13)</f>
        <v>0</v>
      </c>
      <c r="J10" s="135">
        <f t="shared" si="1"/>
        <v>0</v>
      </c>
      <c r="K10" s="147"/>
    </row>
    <row r="11" spans="1:12" ht="15" x14ac:dyDescent="0.2">
      <c r="A11" s="62" t="s">
        <v>118</v>
      </c>
      <c r="B11" s="26"/>
      <c r="C11" s="26"/>
      <c r="D11" s="26"/>
      <c r="E11" s="26"/>
      <c r="F11" s="26"/>
      <c r="G11" s="26"/>
      <c r="H11" s="26"/>
      <c r="I11" s="26">
        <f>B11+D11-F11</f>
        <v>0</v>
      </c>
      <c r="J11" s="26">
        <f>C11+E11-G11-H11</f>
        <v>0</v>
      </c>
      <c r="K11" s="147"/>
    </row>
    <row r="12" spans="1:12" ht="15" x14ac:dyDescent="0.2">
      <c r="A12" s="62" t="s">
        <v>119</v>
      </c>
      <c r="B12" s="26"/>
      <c r="C12" s="26"/>
      <c r="D12" s="26"/>
      <c r="E12" s="26"/>
      <c r="F12" s="26"/>
      <c r="G12" s="26"/>
      <c r="H12" s="26"/>
      <c r="I12" s="26">
        <f t="shared" ref="I12:I13" si="2">B12+D12-F12</f>
        <v>0</v>
      </c>
      <c r="J12" s="26">
        <f>C12+E12-G12-H12</f>
        <v>0</v>
      </c>
      <c r="K12" s="147"/>
    </row>
    <row r="13" spans="1:12" ht="15" x14ac:dyDescent="0.2">
      <c r="A13" s="62" t="s">
        <v>120</v>
      </c>
      <c r="B13" s="26"/>
      <c r="C13" s="26"/>
      <c r="D13" s="26"/>
      <c r="E13" s="26"/>
      <c r="F13" s="26"/>
      <c r="G13" s="26"/>
      <c r="H13" s="26"/>
      <c r="I13" s="26">
        <f t="shared" si="2"/>
        <v>0</v>
      </c>
      <c r="J13" s="26">
        <f>C13+E13-G13-H13</f>
        <v>0</v>
      </c>
      <c r="K13" s="147"/>
    </row>
    <row r="14" spans="1:12" ht="15" x14ac:dyDescent="0.2">
      <c r="A14" s="62" t="s">
        <v>121</v>
      </c>
      <c r="B14" s="135">
        <f>SUM(B15:B16)</f>
        <v>0</v>
      </c>
      <c r="C14" s="135">
        <f>SUM(C15:C16)</f>
        <v>32295.52</v>
      </c>
      <c r="D14" s="135">
        <f t="shared" ref="D14:J14" si="3">SUM(D15:D16)</f>
        <v>0</v>
      </c>
      <c r="E14" s="135">
        <f>SUM(E15:E16)</f>
        <v>2509</v>
      </c>
      <c r="F14" s="135">
        <f t="shared" si="3"/>
        <v>0</v>
      </c>
      <c r="G14" s="135">
        <f>SUM(G15:G16)</f>
        <v>0</v>
      </c>
      <c r="H14" s="135">
        <f>SUM(H15:H16)</f>
        <v>0</v>
      </c>
      <c r="I14" s="135">
        <f>SUM(I15:I16)</f>
        <v>0</v>
      </c>
      <c r="J14" s="135">
        <f t="shared" si="3"/>
        <v>34804.520000000004</v>
      </c>
      <c r="K14" s="147"/>
    </row>
    <row r="15" spans="1:12" ht="15" x14ac:dyDescent="0.2">
      <c r="A15" s="62" t="s">
        <v>122</v>
      </c>
      <c r="B15" s="26"/>
      <c r="C15" s="26"/>
      <c r="D15" s="26"/>
      <c r="E15" s="26"/>
      <c r="F15" s="26"/>
      <c r="G15" s="26"/>
      <c r="H15" s="26"/>
      <c r="I15" s="26">
        <f t="shared" ref="I15:I16" si="4">B15+D15-F15</f>
        <v>0</v>
      </c>
      <c r="J15" s="26">
        <f>C15+E15-G15-H15</f>
        <v>0</v>
      </c>
      <c r="K15" s="147"/>
    </row>
    <row r="16" spans="1:12" ht="15" x14ac:dyDescent="0.2">
      <c r="A16" s="62" t="s">
        <v>123</v>
      </c>
      <c r="B16" s="26"/>
      <c r="C16" s="26">
        <v>32295.52</v>
      </c>
      <c r="D16" s="26"/>
      <c r="E16" s="26">
        <v>2509</v>
      </c>
      <c r="F16" s="26"/>
      <c r="G16" s="26"/>
      <c r="H16" s="26"/>
      <c r="I16" s="26">
        <f t="shared" si="4"/>
        <v>0</v>
      </c>
      <c r="J16" s="26">
        <f>C16+E16-G16-H16</f>
        <v>34804.520000000004</v>
      </c>
      <c r="K16" s="147"/>
    </row>
    <row r="17" spans="1:11" ht="15" x14ac:dyDescent="0.2">
      <c r="A17" s="62" t="s">
        <v>124</v>
      </c>
      <c r="B17" s="135">
        <f>SUM(B18:B19,B22,B23)</f>
        <v>0</v>
      </c>
      <c r="C17" s="135">
        <f>SUM(C18:C19,C22,C23)</f>
        <v>0</v>
      </c>
      <c r="D17" s="135">
        <f t="shared" ref="D17:J17" si="5">SUM(D18:D19,D22,D23)</f>
        <v>1</v>
      </c>
      <c r="E17" s="135">
        <f>SUM(E18:E19,E22,E23)</f>
        <v>233000</v>
      </c>
      <c r="F17" s="135">
        <f t="shared" si="5"/>
        <v>0</v>
      </c>
      <c r="G17" s="135">
        <f>SUM(G18:G19,G22,G23)</f>
        <v>0</v>
      </c>
      <c r="H17" s="135">
        <f>SUM(H18:H19,H22,H23)</f>
        <v>0</v>
      </c>
      <c r="I17" s="135">
        <f>SUM(I18:I19,I22,I23)</f>
        <v>1</v>
      </c>
      <c r="J17" s="135">
        <f t="shared" si="5"/>
        <v>233000</v>
      </c>
      <c r="K17" s="147"/>
    </row>
    <row r="18" spans="1:11" ht="15" x14ac:dyDescent="0.2">
      <c r="A18" s="62" t="s">
        <v>125</v>
      </c>
      <c r="B18" s="26"/>
      <c r="C18" s="26"/>
      <c r="D18" s="26"/>
      <c r="E18" s="26"/>
      <c r="F18" s="26"/>
      <c r="G18" s="26"/>
      <c r="H18" s="26"/>
      <c r="I18" s="26">
        <f>B18+D18-F18</f>
        <v>0</v>
      </c>
      <c r="J18" s="26">
        <f>C18+E18-G18-H18</f>
        <v>0</v>
      </c>
      <c r="K18" s="147"/>
    </row>
    <row r="19" spans="1:11" ht="15" x14ac:dyDescent="0.2">
      <c r="A19" s="62" t="s">
        <v>126</v>
      </c>
      <c r="B19" s="135">
        <f>SUM(B20:B21)</f>
        <v>0</v>
      </c>
      <c r="C19" s="135">
        <f>SUM(C20:C21)</f>
        <v>0</v>
      </c>
      <c r="D19" s="135">
        <f t="shared" ref="D19:J19" si="6">SUM(D20:D21)</f>
        <v>0</v>
      </c>
      <c r="E19" s="135">
        <f>SUM(E20:E21)</f>
        <v>0</v>
      </c>
      <c r="F19" s="135">
        <f t="shared" si="6"/>
        <v>0</v>
      </c>
      <c r="G19" s="135">
        <f>SUM(G20:G21)</f>
        <v>0</v>
      </c>
      <c r="H19" s="135">
        <f>SUM(H20:H21)</f>
        <v>0</v>
      </c>
      <c r="I19" s="135">
        <f>SUM(I20:I21)</f>
        <v>0</v>
      </c>
      <c r="J19" s="135">
        <f t="shared" si="6"/>
        <v>0</v>
      </c>
      <c r="K19" s="147"/>
    </row>
    <row r="20" spans="1:11" ht="15" x14ac:dyDescent="0.2">
      <c r="A20" s="62" t="s">
        <v>127</v>
      </c>
      <c r="B20" s="26"/>
      <c r="C20" s="26"/>
      <c r="D20" s="26"/>
      <c r="E20" s="26"/>
      <c r="F20" s="26"/>
      <c r="G20" s="26"/>
      <c r="H20" s="26"/>
      <c r="I20" s="26">
        <f t="shared" ref="I20:I23" si="7">B20+D20-F20</f>
        <v>0</v>
      </c>
      <c r="J20" s="26">
        <f>C20+E20-G20-H20</f>
        <v>0</v>
      </c>
      <c r="K20" s="147"/>
    </row>
    <row r="21" spans="1:11" ht="15" x14ac:dyDescent="0.2">
      <c r="A21" s="62" t="s">
        <v>128</v>
      </c>
      <c r="B21" s="26"/>
      <c r="C21" s="26"/>
      <c r="D21" s="26"/>
      <c r="E21" s="26"/>
      <c r="F21" s="26"/>
      <c r="G21" s="26"/>
      <c r="H21" s="26"/>
      <c r="I21" s="26">
        <f t="shared" si="7"/>
        <v>0</v>
      </c>
      <c r="J21" s="26">
        <f>C21+E21-G21-H21</f>
        <v>0</v>
      </c>
      <c r="K21" s="147"/>
    </row>
    <row r="22" spans="1:11" ht="15" x14ac:dyDescent="0.2">
      <c r="A22" s="62" t="s">
        <v>129</v>
      </c>
      <c r="B22" s="26"/>
      <c r="C22" s="26"/>
      <c r="D22" s="26">
        <v>1</v>
      </c>
      <c r="E22" s="26">
        <v>233000</v>
      </c>
      <c r="F22" s="26"/>
      <c r="G22" s="26"/>
      <c r="H22" s="26"/>
      <c r="I22" s="26">
        <f t="shared" si="7"/>
        <v>1</v>
      </c>
      <c r="J22" s="26">
        <f>C22+E22-G22-H22</f>
        <v>233000</v>
      </c>
      <c r="K22" s="147"/>
    </row>
    <row r="23" spans="1:11" ht="15" x14ac:dyDescent="0.2">
      <c r="A23" s="62" t="s">
        <v>130</v>
      </c>
      <c r="B23" s="26"/>
      <c r="C23" s="26"/>
      <c r="D23" s="26"/>
      <c r="E23" s="26"/>
      <c r="F23" s="26"/>
      <c r="G23" s="26"/>
      <c r="H23" s="26"/>
      <c r="I23" s="26">
        <f t="shared" si="7"/>
        <v>0</v>
      </c>
      <c r="J23" s="26">
        <f>C23+E23-G23-H23</f>
        <v>0</v>
      </c>
      <c r="K23" s="147"/>
    </row>
    <row r="24" spans="1:11" ht="15" x14ac:dyDescent="0.2">
      <c r="A24" s="61" t="s">
        <v>131</v>
      </c>
      <c r="B24" s="84">
        <f>SUM(B25:B31)</f>
        <v>0</v>
      </c>
      <c r="C24" s="84">
        <f t="shared" ref="C24:J24" si="8">SUM(C25:C31)</f>
        <v>0</v>
      </c>
      <c r="D24" s="84">
        <f t="shared" si="8"/>
        <v>0</v>
      </c>
      <c r="E24" s="84">
        <f t="shared" si="8"/>
        <v>0</v>
      </c>
      <c r="F24" s="84">
        <f t="shared" si="8"/>
        <v>0</v>
      </c>
      <c r="G24" s="84">
        <f t="shared" si="8"/>
        <v>0</v>
      </c>
      <c r="H24" s="84">
        <f t="shared" si="8"/>
        <v>0</v>
      </c>
      <c r="I24" s="84">
        <f t="shared" si="8"/>
        <v>0</v>
      </c>
      <c r="J24" s="84">
        <f t="shared" si="8"/>
        <v>0</v>
      </c>
      <c r="K24" s="147"/>
    </row>
    <row r="25" spans="1:11" ht="15" x14ac:dyDescent="0.2">
      <c r="A25" s="62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7"/>
    </row>
    <row r="26" spans="1:11" ht="15" x14ac:dyDescent="0.2">
      <c r="A26" s="62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7"/>
    </row>
    <row r="27" spans="1:11" ht="15" x14ac:dyDescent="0.2">
      <c r="A27" s="62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7"/>
    </row>
    <row r="28" spans="1:11" ht="15" x14ac:dyDescent="0.2">
      <c r="A28" s="62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7"/>
    </row>
    <row r="29" spans="1:11" ht="15" x14ac:dyDescent="0.2">
      <c r="A29" s="62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7"/>
    </row>
    <row r="30" spans="1:11" ht="15" x14ac:dyDescent="0.2">
      <c r="A30" s="62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7"/>
    </row>
    <row r="31" spans="1:11" ht="15" x14ac:dyDescent="0.2">
      <c r="A31" s="62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7"/>
    </row>
    <row r="32" spans="1:11" ht="15" x14ac:dyDescent="0.2">
      <c r="A32" s="61" t="s">
        <v>132</v>
      </c>
      <c r="B32" s="84">
        <f>SUM(B33:B35)</f>
        <v>0</v>
      </c>
      <c r="C32" s="84">
        <f>SUM(C33:C35)</f>
        <v>0</v>
      </c>
      <c r="D32" s="84">
        <f t="shared" ref="D32:J32" si="9">SUM(D33:D35)</f>
        <v>0</v>
      </c>
      <c r="E32" s="84">
        <f>SUM(E33:E35)</f>
        <v>0</v>
      </c>
      <c r="F32" s="84">
        <f t="shared" si="9"/>
        <v>0</v>
      </c>
      <c r="G32" s="84">
        <f>SUM(G33:G35)</f>
        <v>0</v>
      </c>
      <c r="H32" s="84">
        <f>SUM(H33:H35)</f>
        <v>0</v>
      </c>
      <c r="I32" s="84">
        <f>SUM(I33:I35)</f>
        <v>0</v>
      </c>
      <c r="J32" s="84">
        <f t="shared" si="9"/>
        <v>0</v>
      </c>
      <c r="K32" s="147"/>
    </row>
    <row r="33" spans="1:11" ht="15" x14ac:dyDescent="0.2">
      <c r="A33" s="62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7"/>
    </row>
    <row r="34" spans="1:11" ht="15" x14ac:dyDescent="0.2">
      <c r="A34" s="62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7"/>
    </row>
    <row r="35" spans="1:11" ht="15" x14ac:dyDescent="0.2">
      <c r="A35" s="62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7"/>
    </row>
    <row r="36" spans="1:11" ht="15" x14ac:dyDescent="0.2">
      <c r="A36" s="61" t="s">
        <v>133</v>
      </c>
      <c r="B36" s="84">
        <f t="shared" ref="B36:J36" si="10">SUM(B37:B39,B42)</f>
        <v>0</v>
      </c>
      <c r="C36" s="84">
        <f t="shared" si="10"/>
        <v>0</v>
      </c>
      <c r="D36" s="84">
        <f t="shared" si="10"/>
        <v>0</v>
      </c>
      <c r="E36" s="84">
        <f t="shared" si="10"/>
        <v>0</v>
      </c>
      <c r="F36" s="84">
        <f t="shared" si="10"/>
        <v>0</v>
      </c>
      <c r="G36" s="84">
        <f t="shared" si="10"/>
        <v>0</v>
      </c>
      <c r="H36" s="84">
        <f t="shared" si="10"/>
        <v>0</v>
      </c>
      <c r="I36" s="84">
        <f t="shared" si="10"/>
        <v>0</v>
      </c>
      <c r="J36" s="84">
        <f t="shared" si="10"/>
        <v>0</v>
      </c>
      <c r="K36" s="147"/>
    </row>
    <row r="37" spans="1:11" ht="15" x14ac:dyDescent="0.2">
      <c r="A37" s="62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7"/>
    </row>
    <row r="38" spans="1:11" ht="15" x14ac:dyDescent="0.2">
      <c r="A38" s="62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7"/>
    </row>
    <row r="39" spans="1:11" ht="15" x14ac:dyDescent="0.2">
      <c r="A39" s="62" t="s">
        <v>136</v>
      </c>
      <c r="B39" s="135">
        <f t="shared" ref="B39:J39" si="11">SUM(B40:B41)</f>
        <v>0</v>
      </c>
      <c r="C39" s="135">
        <f t="shared" si="11"/>
        <v>0</v>
      </c>
      <c r="D39" s="135">
        <f t="shared" si="11"/>
        <v>0</v>
      </c>
      <c r="E39" s="135">
        <f t="shared" si="11"/>
        <v>0</v>
      </c>
      <c r="F39" s="135">
        <f t="shared" si="11"/>
        <v>0</v>
      </c>
      <c r="G39" s="135">
        <f t="shared" si="11"/>
        <v>0</v>
      </c>
      <c r="H39" s="135">
        <f t="shared" si="11"/>
        <v>0</v>
      </c>
      <c r="I39" s="135">
        <f t="shared" si="11"/>
        <v>0</v>
      </c>
      <c r="J39" s="135">
        <f t="shared" si="11"/>
        <v>0</v>
      </c>
      <c r="K39" s="147"/>
    </row>
    <row r="40" spans="1:11" ht="30" x14ac:dyDescent="0.2">
      <c r="A40" s="62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7"/>
    </row>
    <row r="41" spans="1:11" ht="15" x14ac:dyDescent="0.2">
      <c r="A41" s="62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7"/>
    </row>
    <row r="42" spans="1:11" ht="15" x14ac:dyDescent="0.2">
      <c r="A42" s="62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7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3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2"/>
      <c r="C48" s="72"/>
      <c r="F48" s="72"/>
      <c r="G48" s="75"/>
      <c r="H48" s="72"/>
      <c r="I48"/>
      <c r="J48"/>
    </row>
    <row r="49" spans="1:10" s="2" customFormat="1" ht="15" x14ac:dyDescent="0.3">
      <c r="B49" s="71" t="s">
        <v>268</v>
      </c>
      <c r="F49" s="12" t="s">
        <v>273</v>
      </c>
      <c r="G49" s="74"/>
      <c r="I49"/>
      <c r="J49"/>
    </row>
    <row r="50" spans="1:10" s="2" customFormat="1" ht="15" x14ac:dyDescent="0.3">
      <c r="B50" s="67" t="s">
        <v>139</v>
      </c>
      <c r="F50" s="2" t="s">
        <v>269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93" fitToHeight="0" orientation="landscape" r:id="rId1"/>
  <rowBreaks count="1" manualBreakCount="1">
    <brk id="31" max="10" man="1"/>
  </rowBreaks>
  <ignoredErrors>
    <ignoredError sqref="I11:I13 I15" unlockedFormula="1"/>
    <ignoredError sqref="I14" 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showGridLines="0" view="pageBreakPreview" zoomScale="90" zoomScaleSheetLayoutView="90" workbookViewId="0">
      <selection activeCell="D13" sqref="D13"/>
    </sheetView>
  </sheetViews>
  <sheetFormatPr defaultRowHeight="12.75" x14ac:dyDescent="0.2"/>
  <cols>
    <col min="1" max="1" width="4.7109375" style="427" customWidth="1"/>
    <col min="2" max="2" width="24.28515625" style="427" customWidth="1"/>
    <col min="3" max="3" width="25.28515625" style="427" customWidth="1"/>
    <col min="4" max="4" width="20" style="427" customWidth="1"/>
    <col min="5" max="5" width="14.140625" style="421" customWidth="1"/>
    <col min="6" max="6" width="23.7109375" style="421" customWidth="1"/>
    <col min="7" max="7" width="19" style="421" customWidth="1"/>
    <col min="8" max="8" width="28" style="421" customWidth="1"/>
    <col min="9" max="9" width="1" style="421" customWidth="1"/>
    <col min="10" max="10" width="9.85546875" style="441" customWidth="1"/>
    <col min="11" max="11" width="12.7109375" style="441" customWidth="1"/>
    <col min="12" max="12" width="9.140625" style="445"/>
    <col min="13" max="16384" width="9.140625" style="427"/>
  </cols>
  <sheetData>
    <row r="1" spans="1:12" s="421" customFormat="1" ht="15" x14ac:dyDescent="0.2">
      <c r="A1" s="418" t="s">
        <v>305</v>
      </c>
      <c r="B1" s="419"/>
      <c r="C1" s="419"/>
      <c r="D1" s="419"/>
      <c r="E1" s="419"/>
      <c r="F1" s="419"/>
      <c r="G1" s="420"/>
      <c r="H1" s="410" t="s">
        <v>198</v>
      </c>
      <c r="I1" s="420"/>
      <c r="J1" s="68"/>
      <c r="K1" s="68"/>
      <c r="L1" s="68"/>
    </row>
    <row r="2" spans="1:12" s="421" customFormat="1" ht="15" x14ac:dyDescent="0.3">
      <c r="A2" s="422" t="s">
        <v>140</v>
      </c>
      <c r="B2" s="419"/>
      <c r="C2" s="419"/>
      <c r="D2" s="419"/>
      <c r="E2" s="419"/>
      <c r="F2" s="419"/>
      <c r="G2" s="440"/>
      <c r="H2" s="482" t="s">
        <v>658</v>
      </c>
      <c r="I2" s="482"/>
      <c r="J2" s="68"/>
      <c r="K2" s="68"/>
      <c r="L2" s="68"/>
    </row>
    <row r="3" spans="1:12" s="421" customFormat="1" ht="15" x14ac:dyDescent="0.2">
      <c r="A3" s="419"/>
      <c r="B3" s="419"/>
      <c r="C3" s="419"/>
      <c r="D3" s="419"/>
      <c r="E3" s="419"/>
      <c r="F3" s="419"/>
      <c r="G3" s="440"/>
      <c r="H3" s="143"/>
      <c r="I3" s="440"/>
      <c r="J3" s="68"/>
      <c r="K3" s="68"/>
      <c r="L3" s="68"/>
    </row>
    <row r="4" spans="1:12" s="424" customFormat="1" ht="15" x14ac:dyDescent="0.3">
      <c r="A4" s="423" t="str">
        <f>'[4]ფორმა N2'!A4</f>
        <v>ანგარიშვალდებული პირის დასახელება:</v>
      </c>
      <c r="B4" s="423"/>
      <c r="C4" s="423"/>
      <c r="D4" s="423"/>
      <c r="E4" s="419"/>
      <c r="F4" s="419"/>
      <c r="G4" s="419"/>
      <c r="H4" s="419"/>
      <c r="I4" s="420"/>
      <c r="J4" s="441"/>
      <c r="K4" s="441"/>
      <c r="L4" s="421"/>
    </row>
    <row r="5" spans="1:12" s="424" customFormat="1" ht="15" x14ac:dyDescent="0.3">
      <c r="A5" s="442" t="str">
        <f>'[4]ფორმა N2'!A5</f>
        <v>”საქართველოს ქრისტიან-კონსერვატიული პარტია”</v>
      </c>
      <c r="B5" s="425"/>
      <c r="C5" s="425"/>
      <c r="D5" s="425"/>
      <c r="E5" s="443"/>
      <c r="F5" s="444"/>
      <c r="G5" s="444"/>
      <c r="H5" s="444"/>
      <c r="I5" s="420"/>
      <c r="J5" s="441"/>
      <c r="K5" s="441"/>
      <c r="L5" s="437"/>
    </row>
    <row r="6" spans="1:12" s="421" customFormat="1" ht="13.5" x14ac:dyDescent="0.2">
      <c r="A6" s="144"/>
      <c r="B6" s="426"/>
      <c r="C6" s="426"/>
      <c r="D6" s="426"/>
      <c r="E6" s="419"/>
      <c r="F6" s="419"/>
      <c r="G6" s="419"/>
      <c r="H6" s="419"/>
      <c r="I6" s="420"/>
      <c r="J6" s="441"/>
      <c r="K6" s="441"/>
      <c r="L6" s="441"/>
    </row>
    <row r="7" spans="1:12" ht="30" x14ac:dyDescent="0.2">
      <c r="A7" s="428" t="s">
        <v>64</v>
      </c>
      <c r="B7" s="428" t="s">
        <v>379</v>
      </c>
      <c r="C7" s="429" t="s">
        <v>380</v>
      </c>
      <c r="D7" s="429" t="s">
        <v>235</v>
      </c>
      <c r="E7" s="429" t="s">
        <v>240</v>
      </c>
      <c r="F7" s="429" t="s">
        <v>241</v>
      </c>
      <c r="G7" s="429" t="s">
        <v>242</v>
      </c>
      <c r="H7" s="429" t="s">
        <v>243</v>
      </c>
      <c r="I7" s="420"/>
    </row>
    <row r="8" spans="1:12" ht="15" x14ac:dyDescent="0.2">
      <c r="A8" s="428">
        <v>1</v>
      </c>
      <c r="B8" s="428">
        <v>2</v>
      </c>
      <c r="C8" s="429">
        <v>3</v>
      </c>
      <c r="D8" s="428">
        <v>4</v>
      </c>
      <c r="E8" s="429">
        <v>5</v>
      </c>
      <c r="F8" s="428">
        <v>6</v>
      </c>
      <c r="G8" s="429">
        <v>7</v>
      </c>
      <c r="H8" s="429">
        <v>8</v>
      </c>
      <c r="I8" s="420"/>
    </row>
    <row r="9" spans="1:12" ht="45" x14ac:dyDescent="0.3">
      <c r="A9" s="446">
        <v>1</v>
      </c>
      <c r="B9" s="447" t="s">
        <v>412</v>
      </c>
      <c r="C9" s="447" t="s">
        <v>659</v>
      </c>
      <c r="D9" s="447" t="s">
        <v>660</v>
      </c>
      <c r="E9" s="447">
        <v>216.7</v>
      </c>
      <c r="F9" s="447">
        <v>233000</v>
      </c>
      <c r="G9" s="448" t="s">
        <v>661</v>
      </c>
      <c r="H9" s="447" t="s">
        <v>662</v>
      </c>
      <c r="I9" s="420"/>
    </row>
    <row r="10" spans="1:12" s="421" customFormat="1" ht="15" x14ac:dyDescent="0.25">
      <c r="A10" s="449" t="s">
        <v>278</v>
      </c>
      <c r="B10" s="430"/>
      <c r="C10" s="430"/>
      <c r="D10" s="430"/>
      <c r="E10" s="430"/>
      <c r="F10" s="430"/>
      <c r="G10" s="450"/>
      <c r="H10" s="430"/>
      <c r="I10" s="420"/>
      <c r="J10" s="441"/>
      <c r="K10" s="441"/>
      <c r="L10" s="441"/>
    </row>
    <row r="11" spans="1:12" s="421" customFormat="1" x14ac:dyDescent="0.2">
      <c r="J11" s="441"/>
      <c r="K11" s="441"/>
      <c r="L11" s="441"/>
    </row>
    <row r="12" spans="1:12" s="421" customFormat="1" x14ac:dyDescent="0.2"/>
    <row r="13" spans="1:12" s="421" customFormat="1" x14ac:dyDescent="0.2">
      <c r="A13" s="427"/>
    </row>
    <row r="14" spans="1:12" s="424" customFormat="1" ht="15" x14ac:dyDescent="0.3">
      <c r="B14" s="431" t="s">
        <v>107</v>
      </c>
      <c r="E14" s="432"/>
    </row>
    <row r="15" spans="1:12" s="424" customFormat="1" ht="15" x14ac:dyDescent="0.3">
      <c r="C15" s="434"/>
      <c r="E15" s="434"/>
      <c r="F15" s="435"/>
      <c r="G15" s="433"/>
      <c r="H15" s="433"/>
      <c r="I15" s="433"/>
    </row>
    <row r="16" spans="1:12" s="424" customFormat="1" ht="15" x14ac:dyDescent="0.3">
      <c r="A16" s="433"/>
      <c r="C16" s="436" t="s">
        <v>268</v>
      </c>
      <c r="E16" s="437" t="s">
        <v>273</v>
      </c>
      <c r="F16" s="438"/>
      <c r="G16" s="433"/>
      <c r="H16" s="433"/>
      <c r="I16" s="433"/>
    </row>
    <row r="17" spans="1:9" s="424" customFormat="1" ht="15" x14ac:dyDescent="0.3">
      <c r="A17" s="433"/>
      <c r="C17" s="439" t="s">
        <v>139</v>
      </c>
      <c r="E17" s="424" t="s">
        <v>269</v>
      </c>
      <c r="F17" s="433"/>
      <c r="G17" s="433"/>
      <c r="H17" s="433"/>
      <c r="I17" s="433"/>
    </row>
    <row r="18" spans="1:9" s="433" customFormat="1" ht="15" x14ac:dyDescent="0.3">
      <c r="B18" s="424"/>
      <c r="C18" s="427"/>
    </row>
  </sheetData>
  <mergeCells count="1">
    <mergeCell ref="H2:I2"/>
  </mergeCells>
  <dataValidations count="2">
    <dataValidation allowBlank="1" showInputMessage="1" showErrorMessage="1" prompt="თვე/დღე/წელი" sqref="G9:G10"/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10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" sqref="I2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6" customWidth="1"/>
    <col min="11" max="16384" width="9.140625" style="25"/>
  </cols>
  <sheetData>
    <row r="1" spans="1:12" s="23" customFormat="1" ht="15" x14ac:dyDescent="0.2">
      <c r="A1" s="139" t="s">
        <v>306</v>
      </c>
      <c r="B1" s="140"/>
      <c r="C1" s="140"/>
      <c r="D1" s="140"/>
      <c r="E1" s="140"/>
      <c r="F1" s="140"/>
      <c r="G1" s="140"/>
      <c r="H1" s="146"/>
      <c r="I1" s="388" t="s">
        <v>198</v>
      </c>
      <c r="J1" s="153"/>
    </row>
    <row r="2" spans="1:12" s="23" customFormat="1" ht="15" x14ac:dyDescent="0.3">
      <c r="A2" s="107" t="s">
        <v>140</v>
      </c>
      <c r="B2" s="140"/>
      <c r="C2" s="140"/>
      <c r="D2" s="140"/>
      <c r="E2" s="140"/>
      <c r="F2" s="140"/>
      <c r="G2" s="140"/>
      <c r="H2" s="146"/>
      <c r="I2" s="202" t="s">
        <v>658</v>
      </c>
      <c r="J2" s="153"/>
    </row>
    <row r="3" spans="1:12" s="23" customFormat="1" ht="15" x14ac:dyDescent="0.2">
      <c r="A3" s="140"/>
      <c r="B3" s="140"/>
      <c r="C3" s="140"/>
      <c r="D3" s="140"/>
      <c r="E3" s="140"/>
      <c r="F3" s="140"/>
      <c r="G3" s="140"/>
      <c r="H3" s="143"/>
      <c r="I3" s="143"/>
      <c r="J3" s="153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9"/>
      <c r="J4" s="106"/>
      <c r="L4" s="23"/>
    </row>
    <row r="5" spans="1:12" s="2" customFormat="1" ht="15" x14ac:dyDescent="0.3">
      <c r="A5" s="121" t="str">
        <f>'ფორმა N1'!D4</f>
        <v>საქართველოს ქრისტიან კონსერვატიული პარტია</v>
      </c>
      <c r="B5" s="122"/>
      <c r="C5" s="122"/>
      <c r="D5" s="122"/>
      <c r="E5" s="150"/>
      <c r="F5" s="151"/>
      <c r="G5" s="151"/>
      <c r="H5" s="151"/>
      <c r="I5" s="150"/>
      <c r="J5" s="106"/>
    </row>
    <row r="6" spans="1:12" s="23" customFormat="1" ht="13.5" x14ac:dyDescent="0.2">
      <c r="A6" s="144"/>
      <c r="B6" s="145"/>
      <c r="C6" s="145"/>
      <c r="D6" s="145"/>
      <c r="E6" s="140"/>
      <c r="F6" s="140"/>
      <c r="G6" s="140"/>
      <c r="H6" s="140"/>
      <c r="I6" s="140"/>
      <c r="J6" s="148"/>
    </row>
    <row r="7" spans="1:12" ht="30" x14ac:dyDescent="0.2">
      <c r="A7" s="152" t="s">
        <v>64</v>
      </c>
      <c r="B7" s="136" t="s">
        <v>248</v>
      </c>
      <c r="C7" s="138" t="s">
        <v>244</v>
      </c>
      <c r="D7" s="138" t="s">
        <v>245</v>
      </c>
      <c r="E7" s="138" t="s">
        <v>246</v>
      </c>
      <c r="F7" s="138" t="s">
        <v>247</v>
      </c>
      <c r="G7" s="138" t="s">
        <v>241</v>
      </c>
      <c r="H7" s="138" t="s">
        <v>242</v>
      </c>
      <c r="I7" s="138" t="s">
        <v>243</v>
      </c>
      <c r="J7" s="154"/>
    </row>
    <row r="8" spans="1:12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54"/>
    </row>
    <row r="9" spans="1:12" ht="15" x14ac:dyDescent="0.25">
      <c r="A9" s="69">
        <v>1</v>
      </c>
      <c r="B9" s="26"/>
      <c r="C9" s="26"/>
      <c r="D9" s="26"/>
      <c r="E9" s="26"/>
      <c r="F9" s="26"/>
      <c r="G9" s="26"/>
      <c r="H9" s="159"/>
      <c r="I9" s="26"/>
      <c r="J9" s="154"/>
    </row>
    <row r="10" spans="1:12" ht="15" x14ac:dyDescent="0.25">
      <c r="A10" s="69">
        <v>2</v>
      </c>
      <c r="B10" s="26"/>
      <c r="C10" s="26"/>
      <c r="D10" s="26"/>
      <c r="E10" s="26"/>
      <c r="F10" s="26"/>
      <c r="G10" s="26"/>
      <c r="H10" s="159"/>
      <c r="I10" s="26"/>
      <c r="J10" s="154"/>
    </row>
    <row r="11" spans="1:12" ht="15" x14ac:dyDescent="0.25">
      <c r="A11" s="69">
        <v>3</v>
      </c>
      <c r="B11" s="26"/>
      <c r="C11" s="26"/>
      <c r="D11" s="26"/>
      <c r="E11" s="26"/>
      <c r="F11" s="26"/>
      <c r="G11" s="26"/>
      <c r="H11" s="159"/>
      <c r="I11" s="26"/>
      <c r="J11" s="154"/>
    </row>
    <row r="12" spans="1:12" ht="15" x14ac:dyDescent="0.25">
      <c r="A12" s="69">
        <v>4</v>
      </c>
      <c r="B12" s="26"/>
      <c r="C12" s="26"/>
      <c r="D12" s="26"/>
      <c r="E12" s="26"/>
      <c r="F12" s="26"/>
      <c r="G12" s="26"/>
      <c r="H12" s="159"/>
      <c r="I12" s="26"/>
      <c r="J12" s="154"/>
    </row>
    <row r="13" spans="1:12" ht="15" x14ac:dyDescent="0.25">
      <c r="A13" s="69">
        <v>5</v>
      </c>
      <c r="B13" s="26"/>
      <c r="C13" s="26"/>
      <c r="D13" s="26"/>
      <c r="E13" s="26"/>
      <c r="F13" s="26"/>
      <c r="G13" s="26"/>
      <c r="H13" s="159"/>
      <c r="I13" s="26"/>
      <c r="J13" s="154"/>
    </row>
    <row r="14" spans="1:12" ht="15" x14ac:dyDescent="0.25">
      <c r="A14" s="69">
        <v>6</v>
      </c>
      <c r="B14" s="26"/>
      <c r="C14" s="26"/>
      <c r="D14" s="26"/>
      <c r="E14" s="26"/>
      <c r="F14" s="26"/>
      <c r="G14" s="26"/>
      <c r="H14" s="159"/>
      <c r="I14" s="26"/>
      <c r="J14" s="154"/>
    </row>
    <row r="15" spans="1:12" s="23" customFormat="1" ht="15" x14ac:dyDescent="0.25">
      <c r="A15" s="69">
        <v>7</v>
      </c>
      <c r="B15" s="26"/>
      <c r="C15" s="26"/>
      <c r="D15" s="26"/>
      <c r="E15" s="26"/>
      <c r="F15" s="26"/>
      <c r="G15" s="26"/>
      <c r="H15" s="159"/>
      <c r="I15" s="26"/>
      <c r="J15" s="148"/>
    </row>
    <row r="16" spans="1:12" s="23" customFormat="1" ht="15" x14ac:dyDescent="0.25">
      <c r="A16" s="69">
        <v>8</v>
      </c>
      <c r="B16" s="26"/>
      <c r="C16" s="26"/>
      <c r="D16" s="26"/>
      <c r="E16" s="26"/>
      <c r="F16" s="26"/>
      <c r="G16" s="26"/>
      <c r="H16" s="159"/>
      <c r="I16" s="26"/>
      <c r="J16" s="148"/>
    </row>
    <row r="17" spans="1:10" s="23" customFormat="1" ht="15" x14ac:dyDescent="0.25">
      <c r="A17" s="69">
        <v>9</v>
      </c>
      <c r="B17" s="26"/>
      <c r="C17" s="26"/>
      <c r="D17" s="26"/>
      <c r="E17" s="26"/>
      <c r="F17" s="26"/>
      <c r="G17" s="26"/>
      <c r="H17" s="159"/>
      <c r="I17" s="26"/>
      <c r="J17" s="148"/>
    </row>
    <row r="18" spans="1:10" s="23" customFormat="1" ht="15" x14ac:dyDescent="0.25">
      <c r="A18" s="69">
        <v>10</v>
      </c>
      <c r="B18" s="26"/>
      <c r="C18" s="26"/>
      <c r="D18" s="26"/>
      <c r="E18" s="26"/>
      <c r="F18" s="26"/>
      <c r="G18" s="26"/>
      <c r="H18" s="159"/>
      <c r="I18" s="26"/>
      <c r="J18" s="148"/>
    </row>
    <row r="19" spans="1:10" s="23" customFormat="1" ht="15" x14ac:dyDescent="0.25">
      <c r="A19" s="69">
        <v>11</v>
      </c>
      <c r="B19" s="26"/>
      <c r="C19" s="26"/>
      <c r="D19" s="26"/>
      <c r="E19" s="26"/>
      <c r="F19" s="26"/>
      <c r="G19" s="26"/>
      <c r="H19" s="159"/>
      <c r="I19" s="26"/>
      <c r="J19" s="148"/>
    </row>
    <row r="20" spans="1:10" s="23" customFormat="1" ht="15" x14ac:dyDescent="0.25">
      <c r="A20" s="69">
        <v>12</v>
      </c>
      <c r="B20" s="26"/>
      <c r="C20" s="26"/>
      <c r="D20" s="26"/>
      <c r="E20" s="26"/>
      <c r="F20" s="26"/>
      <c r="G20" s="26"/>
      <c r="H20" s="159"/>
      <c r="I20" s="26"/>
      <c r="J20" s="148"/>
    </row>
    <row r="21" spans="1:10" s="23" customFormat="1" ht="15" x14ac:dyDescent="0.25">
      <c r="A21" s="69">
        <v>13</v>
      </c>
      <c r="B21" s="26"/>
      <c r="C21" s="26"/>
      <c r="D21" s="26"/>
      <c r="E21" s="26"/>
      <c r="F21" s="26"/>
      <c r="G21" s="26"/>
      <c r="H21" s="159"/>
      <c r="I21" s="26"/>
      <c r="J21" s="148"/>
    </row>
    <row r="22" spans="1:10" s="23" customFormat="1" ht="15" x14ac:dyDescent="0.25">
      <c r="A22" s="69">
        <v>14</v>
      </c>
      <c r="B22" s="26"/>
      <c r="C22" s="26"/>
      <c r="D22" s="26"/>
      <c r="E22" s="26"/>
      <c r="F22" s="26"/>
      <c r="G22" s="26"/>
      <c r="H22" s="159"/>
      <c r="I22" s="26"/>
      <c r="J22" s="148"/>
    </row>
    <row r="23" spans="1:10" s="23" customFormat="1" ht="15" x14ac:dyDescent="0.25">
      <c r="A23" s="69">
        <v>15</v>
      </c>
      <c r="B23" s="26"/>
      <c r="C23" s="26"/>
      <c r="D23" s="26"/>
      <c r="E23" s="26"/>
      <c r="F23" s="26"/>
      <c r="G23" s="26"/>
      <c r="H23" s="159"/>
      <c r="I23" s="26"/>
      <c r="J23" s="148"/>
    </row>
    <row r="24" spans="1:10" s="23" customFormat="1" ht="15" x14ac:dyDescent="0.25">
      <c r="A24" s="69">
        <v>16</v>
      </c>
      <c r="B24" s="26"/>
      <c r="C24" s="26"/>
      <c r="D24" s="26"/>
      <c r="E24" s="26"/>
      <c r="F24" s="26"/>
      <c r="G24" s="26"/>
      <c r="H24" s="159"/>
      <c r="I24" s="26"/>
      <c r="J24" s="148"/>
    </row>
    <row r="25" spans="1:10" s="23" customFormat="1" ht="15" x14ac:dyDescent="0.25">
      <c r="A25" s="69">
        <v>17</v>
      </c>
      <c r="B25" s="26"/>
      <c r="C25" s="26"/>
      <c r="D25" s="26"/>
      <c r="E25" s="26"/>
      <c r="F25" s="26"/>
      <c r="G25" s="26"/>
      <c r="H25" s="159"/>
      <c r="I25" s="26"/>
      <c r="J25" s="148"/>
    </row>
    <row r="26" spans="1:10" s="23" customFormat="1" ht="15" x14ac:dyDescent="0.25">
      <c r="A26" s="69">
        <v>18</v>
      </c>
      <c r="B26" s="26"/>
      <c r="C26" s="26"/>
      <c r="D26" s="26"/>
      <c r="E26" s="26"/>
      <c r="F26" s="26"/>
      <c r="G26" s="26"/>
      <c r="H26" s="159"/>
      <c r="I26" s="26"/>
      <c r="J26" s="148"/>
    </row>
    <row r="27" spans="1:10" s="23" customFormat="1" ht="15" x14ac:dyDescent="0.25">
      <c r="A27" s="69" t="s">
        <v>278</v>
      </c>
      <c r="B27" s="26"/>
      <c r="C27" s="26"/>
      <c r="D27" s="26"/>
      <c r="E27" s="26"/>
      <c r="F27" s="26"/>
      <c r="G27" s="26"/>
      <c r="H27" s="159"/>
      <c r="I27" s="26"/>
      <c r="J27" s="148"/>
    </row>
    <row r="28" spans="1:10" s="23" customFormat="1" x14ac:dyDescent="0.2">
      <c r="J28" s="65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3" t="s">
        <v>107</v>
      </c>
      <c r="E31" s="5"/>
    </row>
    <row r="32" spans="1:10" s="2" customFormat="1" ht="15" x14ac:dyDescent="0.3">
      <c r="C32" s="72"/>
      <c r="E32" s="72"/>
      <c r="F32" s="75"/>
      <c r="G32" s="75"/>
      <c r="H32"/>
      <c r="I32"/>
    </row>
    <row r="33" spans="1:10" s="2" customFormat="1" ht="15" x14ac:dyDescent="0.3">
      <c r="A33"/>
      <c r="C33" s="71" t="s">
        <v>268</v>
      </c>
      <c r="E33" s="12" t="s">
        <v>273</v>
      </c>
      <c r="F33" s="74"/>
      <c r="G33"/>
      <c r="H33"/>
      <c r="I33"/>
    </row>
    <row r="34" spans="1:10" s="2" customFormat="1" ht="15" x14ac:dyDescent="0.3">
      <c r="A34"/>
      <c r="C34" s="67" t="s">
        <v>139</v>
      </c>
      <c r="E34" s="2" t="s">
        <v>269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5"/>
    </row>
    <row r="38" spans="1:10" s="23" customFormat="1" x14ac:dyDescent="0.2">
      <c r="J38" s="65"/>
    </row>
    <row r="39" spans="1:10" s="23" customFormat="1" x14ac:dyDescent="0.2">
      <c r="J39" s="65"/>
    </row>
    <row r="40" spans="1:10" s="23" customFormat="1" x14ac:dyDescent="0.2">
      <c r="J40" s="65"/>
    </row>
    <row r="41" spans="1:10" s="23" customFormat="1" x14ac:dyDescent="0.2">
      <c r="J41" s="65"/>
    </row>
    <row r="42" spans="1:10" s="23" customFormat="1" x14ac:dyDescent="0.2">
      <c r="J42" s="65"/>
    </row>
    <row r="43" spans="1:10" s="23" customFormat="1" x14ac:dyDescent="0.2">
      <c r="J43" s="65"/>
    </row>
    <row r="44" spans="1:10" s="23" customFormat="1" x14ac:dyDescent="0.2">
      <c r="J44" s="65"/>
    </row>
    <row r="45" spans="1:10" s="23" customFormat="1" x14ac:dyDescent="0.2">
      <c r="J45" s="65"/>
    </row>
    <row r="46" spans="1:10" s="23" customFormat="1" x14ac:dyDescent="0.2">
      <c r="J46" s="65"/>
    </row>
    <row r="47" spans="1:10" s="23" customFormat="1" x14ac:dyDescent="0.2">
      <c r="J47" s="65"/>
    </row>
    <row r="48" spans="1:10" s="23" customFormat="1" x14ac:dyDescent="0.2">
      <c r="J48" s="65"/>
    </row>
    <row r="49" spans="10:10" s="23" customFormat="1" x14ac:dyDescent="0.2">
      <c r="J49" s="65"/>
    </row>
    <row r="50" spans="10:10" s="23" customFormat="1" x14ac:dyDescent="0.2">
      <c r="J50" s="65"/>
    </row>
    <row r="51" spans="10:10" s="23" customFormat="1" x14ac:dyDescent="0.2">
      <c r="J51" s="65"/>
    </row>
    <row r="52" spans="10:10" s="23" customFormat="1" x14ac:dyDescent="0.2">
      <c r="J52" s="65"/>
    </row>
    <row r="53" spans="10:10" s="23" customFormat="1" x14ac:dyDescent="0.2">
      <c r="J53" s="65"/>
    </row>
    <row r="54" spans="10:10" s="23" customFormat="1" x14ac:dyDescent="0.2">
      <c r="J54" s="65"/>
    </row>
  </sheetData>
  <dataValidations count="2">
    <dataValidation allowBlank="1" showInputMessage="1" showErrorMessage="1" error="თვე/დღე/წელი" prompt="თვე/დღე/წელი" sqref="H9:H27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4.85546875" style="219" customWidth="1"/>
    <col min="2" max="2" width="37.42578125" style="219" customWidth="1"/>
    <col min="3" max="3" width="21.5703125" style="219" customWidth="1"/>
    <col min="4" max="4" width="20" style="219" customWidth="1"/>
    <col min="5" max="5" width="18.7109375" style="219" customWidth="1"/>
    <col min="6" max="6" width="24.140625" style="219" customWidth="1"/>
    <col min="7" max="7" width="27.140625" style="219" customWidth="1"/>
    <col min="8" max="8" width="0.7109375" style="219" customWidth="1"/>
    <col min="9" max="16384" width="9.140625" style="219"/>
  </cols>
  <sheetData>
    <row r="1" spans="1:8" s="203" customFormat="1" ht="15" x14ac:dyDescent="0.2">
      <c r="A1" s="199" t="s">
        <v>326</v>
      </c>
      <c r="B1" s="200"/>
      <c r="C1" s="200"/>
      <c r="D1" s="200"/>
      <c r="E1" s="200"/>
      <c r="F1" s="80"/>
      <c r="G1" s="80" t="s">
        <v>109</v>
      </c>
      <c r="H1" s="204"/>
    </row>
    <row r="2" spans="1:8" s="203" customFormat="1" ht="15" x14ac:dyDescent="0.2">
      <c r="A2" s="204" t="s">
        <v>317</v>
      </c>
      <c r="B2" s="200"/>
      <c r="C2" s="200"/>
      <c r="D2" s="200"/>
      <c r="E2" s="201"/>
      <c r="F2" s="201"/>
      <c r="G2" s="482" t="s">
        <v>532</v>
      </c>
      <c r="H2" s="483"/>
    </row>
    <row r="3" spans="1:8" s="203" customFormat="1" x14ac:dyDescent="0.2">
      <c r="A3" s="204"/>
      <c r="B3" s="200"/>
      <c r="C3" s="200"/>
      <c r="D3" s="200"/>
      <c r="E3" s="201"/>
      <c r="F3" s="201"/>
      <c r="G3" s="201"/>
      <c r="H3" s="204"/>
    </row>
    <row r="4" spans="1:8" s="203" customFormat="1" ht="15" x14ac:dyDescent="0.3">
      <c r="A4" s="116" t="s">
        <v>274</v>
      </c>
      <c r="B4" s="200"/>
      <c r="C4" s="200"/>
      <c r="D4" s="200"/>
      <c r="E4" s="205"/>
      <c r="F4" s="205"/>
      <c r="G4" s="201"/>
      <c r="H4" s="204"/>
    </row>
    <row r="5" spans="1:8" s="203" customFormat="1" x14ac:dyDescent="0.2">
      <c r="A5" s="206" t="str">
        <f>'ფორმა N1'!D4</f>
        <v>საქართველოს ქრისტიან კონსერვატიული პარტია</v>
      </c>
      <c r="B5" s="206"/>
      <c r="C5" s="206"/>
      <c r="D5" s="206"/>
      <c r="E5" s="206"/>
      <c r="F5" s="206"/>
      <c r="G5" s="207"/>
      <c r="H5" s="204"/>
    </row>
    <row r="6" spans="1:8" s="220" customFormat="1" x14ac:dyDescent="0.2">
      <c r="A6" s="208"/>
      <c r="B6" s="208"/>
      <c r="C6" s="208"/>
      <c r="D6" s="208"/>
      <c r="E6" s="208"/>
      <c r="F6" s="208"/>
      <c r="G6" s="208"/>
      <c r="H6" s="205"/>
    </row>
    <row r="7" spans="1:8" s="203" customFormat="1" ht="51" x14ac:dyDescent="0.2">
      <c r="A7" s="238" t="s">
        <v>64</v>
      </c>
      <c r="B7" s="211" t="s">
        <v>321</v>
      </c>
      <c r="C7" s="211" t="s">
        <v>322</v>
      </c>
      <c r="D7" s="211" t="s">
        <v>323</v>
      </c>
      <c r="E7" s="211" t="s">
        <v>324</v>
      </c>
      <c r="F7" s="211" t="s">
        <v>325</v>
      </c>
      <c r="G7" s="211" t="s">
        <v>318</v>
      </c>
      <c r="H7" s="204"/>
    </row>
    <row r="8" spans="1:8" s="203" customFormat="1" x14ac:dyDescent="0.2">
      <c r="A8" s="209">
        <v>1</v>
      </c>
      <c r="B8" s="210">
        <v>2</v>
      </c>
      <c r="C8" s="210">
        <v>3</v>
      </c>
      <c r="D8" s="210">
        <v>4</v>
      </c>
      <c r="E8" s="211">
        <v>5</v>
      </c>
      <c r="F8" s="211">
        <v>6</v>
      </c>
      <c r="G8" s="211">
        <v>7</v>
      </c>
      <c r="H8" s="204"/>
    </row>
    <row r="9" spans="1:8" s="203" customFormat="1" x14ac:dyDescent="0.2">
      <c r="A9" s="221">
        <v>1</v>
      </c>
      <c r="B9" s="212"/>
      <c r="C9" s="212"/>
      <c r="D9" s="213"/>
      <c r="E9" s="212"/>
      <c r="F9" s="212"/>
      <c r="G9" s="212"/>
      <c r="H9" s="204"/>
    </row>
    <row r="10" spans="1:8" s="203" customFormat="1" x14ac:dyDescent="0.2">
      <c r="A10" s="221">
        <v>2</v>
      </c>
      <c r="B10" s="212"/>
      <c r="C10" s="212"/>
      <c r="D10" s="213"/>
      <c r="E10" s="212"/>
      <c r="F10" s="212"/>
      <c r="G10" s="212"/>
      <c r="H10" s="204"/>
    </row>
    <row r="11" spans="1:8" s="203" customFormat="1" x14ac:dyDescent="0.2">
      <c r="A11" s="221">
        <v>3</v>
      </c>
      <c r="B11" s="212"/>
      <c r="C11" s="212"/>
      <c r="D11" s="213"/>
      <c r="E11" s="212"/>
      <c r="F11" s="212"/>
      <c r="G11" s="212"/>
      <c r="H11" s="204"/>
    </row>
    <row r="12" spans="1:8" s="203" customFormat="1" x14ac:dyDescent="0.2">
      <c r="A12" s="221">
        <v>4</v>
      </c>
      <c r="B12" s="212"/>
      <c r="C12" s="212"/>
      <c r="D12" s="213"/>
      <c r="E12" s="212"/>
      <c r="F12" s="212"/>
      <c r="G12" s="212"/>
      <c r="H12" s="204"/>
    </row>
    <row r="13" spans="1:8" s="203" customFormat="1" x14ac:dyDescent="0.2">
      <c r="A13" s="221">
        <v>5</v>
      </c>
      <c r="B13" s="212"/>
      <c r="C13" s="212"/>
      <c r="D13" s="213"/>
      <c r="E13" s="212"/>
      <c r="F13" s="212"/>
      <c r="G13" s="212"/>
      <c r="H13" s="204"/>
    </row>
    <row r="14" spans="1:8" s="203" customFormat="1" x14ac:dyDescent="0.2">
      <c r="A14" s="221">
        <v>6</v>
      </c>
      <c r="B14" s="212"/>
      <c r="C14" s="212"/>
      <c r="D14" s="213"/>
      <c r="E14" s="212"/>
      <c r="F14" s="212"/>
      <c r="G14" s="212"/>
      <c r="H14" s="204"/>
    </row>
    <row r="15" spans="1:8" s="203" customFormat="1" x14ac:dyDescent="0.2">
      <c r="A15" s="221">
        <v>7</v>
      </c>
      <c r="B15" s="212"/>
      <c r="C15" s="212"/>
      <c r="D15" s="213"/>
      <c r="E15" s="212"/>
      <c r="F15" s="212"/>
      <c r="G15" s="212"/>
      <c r="H15" s="204"/>
    </row>
    <row r="16" spans="1:8" s="203" customFormat="1" x14ac:dyDescent="0.2">
      <c r="A16" s="221">
        <v>8</v>
      </c>
      <c r="B16" s="212"/>
      <c r="C16" s="212"/>
      <c r="D16" s="213"/>
      <c r="E16" s="212"/>
      <c r="F16" s="212"/>
      <c r="G16" s="212"/>
      <c r="H16" s="204"/>
    </row>
    <row r="17" spans="1:11" s="203" customFormat="1" x14ac:dyDescent="0.2">
      <c r="A17" s="221">
        <v>9</v>
      </c>
      <c r="B17" s="212"/>
      <c r="C17" s="212"/>
      <c r="D17" s="213"/>
      <c r="E17" s="212"/>
      <c r="F17" s="212"/>
      <c r="G17" s="212"/>
      <c r="H17" s="204"/>
    </row>
    <row r="18" spans="1:11" s="203" customFormat="1" x14ac:dyDescent="0.2">
      <c r="A18" s="221">
        <v>10</v>
      </c>
      <c r="B18" s="212"/>
      <c r="C18" s="212"/>
      <c r="D18" s="213"/>
      <c r="E18" s="212"/>
      <c r="F18" s="212"/>
      <c r="G18" s="212"/>
      <c r="H18" s="204"/>
    </row>
    <row r="19" spans="1:11" s="203" customFormat="1" x14ac:dyDescent="0.2">
      <c r="A19" s="221" t="s">
        <v>276</v>
      </c>
      <c r="B19" s="212"/>
      <c r="C19" s="212"/>
      <c r="D19" s="213"/>
      <c r="E19" s="212"/>
      <c r="F19" s="212"/>
      <c r="G19" s="212"/>
      <c r="H19" s="204"/>
    </row>
    <row r="22" spans="1:11" s="203" customFormat="1" x14ac:dyDescent="0.2"/>
    <row r="23" spans="1:11" s="203" customFormat="1" x14ac:dyDescent="0.2"/>
    <row r="24" spans="1:11" s="21" customFormat="1" ht="15" x14ac:dyDescent="0.3">
      <c r="B24" s="214" t="s">
        <v>107</v>
      </c>
      <c r="C24" s="214"/>
    </row>
    <row r="25" spans="1:11" s="21" customFormat="1" ht="15" x14ac:dyDescent="0.3">
      <c r="B25" s="214"/>
      <c r="C25" s="214"/>
    </row>
    <row r="26" spans="1:11" s="21" customFormat="1" ht="15" x14ac:dyDescent="0.3">
      <c r="C26" s="216"/>
      <c r="F26" s="216"/>
      <c r="G26" s="216"/>
      <c r="H26" s="215"/>
    </row>
    <row r="27" spans="1:11" s="21" customFormat="1" ht="15" x14ac:dyDescent="0.3">
      <c r="C27" s="217" t="s">
        <v>268</v>
      </c>
      <c r="F27" s="214" t="s">
        <v>319</v>
      </c>
      <c r="J27" s="215"/>
      <c r="K27" s="215"/>
    </row>
    <row r="28" spans="1:11" s="21" customFormat="1" ht="15" x14ac:dyDescent="0.3">
      <c r="C28" s="217" t="s">
        <v>139</v>
      </c>
      <c r="F28" s="218" t="s">
        <v>269</v>
      </c>
      <c r="J28" s="215"/>
      <c r="K28" s="215"/>
    </row>
    <row r="29" spans="1:11" s="203" customFormat="1" ht="15" x14ac:dyDescent="0.3">
      <c r="C29" s="217"/>
      <c r="J29" s="220"/>
      <c r="K29" s="220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3"/>
  <sheetViews>
    <sheetView view="pageBreakPreview" zoomScale="80" zoomScaleNormal="80" zoomScaleSheetLayoutView="80" workbookViewId="0">
      <selection activeCell="J16" sqref="J16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  <col min="12" max="12" width="0.5703125" customWidth="1"/>
  </cols>
  <sheetData>
    <row r="1" spans="1:12" ht="15" x14ac:dyDescent="0.2">
      <c r="A1" s="139" t="s">
        <v>461</v>
      </c>
      <c r="B1" s="140"/>
      <c r="C1" s="140"/>
      <c r="D1" s="140"/>
      <c r="E1" s="140"/>
      <c r="F1" s="140"/>
      <c r="G1" s="140"/>
      <c r="H1" s="140"/>
      <c r="I1" s="140"/>
      <c r="J1" s="140"/>
      <c r="K1" s="80" t="s">
        <v>109</v>
      </c>
    </row>
    <row r="2" spans="1:12" ht="15" x14ac:dyDescent="0.3">
      <c r="A2" s="107" t="s">
        <v>140</v>
      </c>
      <c r="B2" s="140"/>
      <c r="C2" s="140"/>
      <c r="D2" s="140"/>
      <c r="E2" s="140"/>
      <c r="F2" s="140"/>
      <c r="G2" s="140"/>
      <c r="H2" s="140"/>
      <c r="I2" s="140"/>
      <c r="J2" s="140"/>
      <c r="K2" s="482" t="s">
        <v>532</v>
      </c>
      <c r="L2" s="483"/>
    </row>
    <row r="3" spans="1:12" ht="15" x14ac:dyDescent="0.2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</row>
    <row r="4" spans="1:12" ht="15" x14ac:dyDescent="0.3">
      <c r="A4" s="78" t="str">
        <f>'[2]ფორმა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0"/>
      <c r="J4" s="140"/>
      <c r="K4" s="149"/>
    </row>
    <row r="5" spans="1:12" s="191" customFormat="1" ht="15" x14ac:dyDescent="0.3">
      <c r="A5" s="413" t="s">
        <v>533</v>
      </c>
      <c r="B5" s="82"/>
      <c r="C5" s="82"/>
      <c r="D5" s="82"/>
      <c r="E5" s="230"/>
      <c r="F5" s="231"/>
      <c r="G5" s="231"/>
      <c r="H5" s="231"/>
      <c r="I5" s="231"/>
      <c r="J5" s="231"/>
      <c r="K5" s="230"/>
    </row>
    <row r="6" spans="1:12" ht="13.5" x14ac:dyDescent="0.2">
      <c r="A6" s="144"/>
      <c r="B6" s="145"/>
      <c r="C6" s="145"/>
      <c r="D6" s="145"/>
      <c r="E6" s="140"/>
      <c r="F6" s="140"/>
      <c r="G6" s="140"/>
      <c r="H6" s="140"/>
      <c r="I6" s="140"/>
      <c r="J6" s="140"/>
      <c r="K6" s="140"/>
    </row>
    <row r="7" spans="1:12" ht="60" x14ac:dyDescent="0.2">
      <c r="A7" s="456" t="s">
        <v>64</v>
      </c>
      <c r="B7" s="429" t="s">
        <v>381</v>
      </c>
      <c r="C7" s="429" t="s">
        <v>382</v>
      </c>
      <c r="D7" s="429" t="s">
        <v>384</v>
      </c>
      <c r="E7" s="429" t="s">
        <v>383</v>
      </c>
      <c r="F7" s="429" t="s">
        <v>392</v>
      </c>
      <c r="G7" s="429" t="s">
        <v>393</v>
      </c>
      <c r="H7" s="429" t="s">
        <v>387</v>
      </c>
      <c r="I7" s="429" t="s">
        <v>388</v>
      </c>
      <c r="J7" s="429" t="s">
        <v>400</v>
      </c>
      <c r="K7" s="429" t="s">
        <v>389</v>
      </c>
    </row>
    <row r="8" spans="1:12" ht="15" x14ac:dyDescent="0.2">
      <c r="A8" s="428">
        <v>1</v>
      </c>
      <c r="B8" s="428">
        <v>2</v>
      </c>
      <c r="C8" s="429">
        <v>3</v>
      </c>
      <c r="D8" s="428">
        <v>4</v>
      </c>
      <c r="E8" s="429">
        <v>5</v>
      </c>
      <c r="F8" s="428">
        <v>6</v>
      </c>
      <c r="G8" s="429">
        <v>7</v>
      </c>
      <c r="H8" s="428">
        <v>8</v>
      </c>
      <c r="I8" s="429">
        <v>9</v>
      </c>
      <c r="J8" s="428">
        <v>10</v>
      </c>
      <c r="K8" s="429">
        <v>11</v>
      </c>
    </row>
    <row r="9" spans="1:12" ht="45" x14ac:dyDescent="0.2">
      <c r="A9" s="449">
        <v>1</v>
      </c>
      <c r="B9" s="430" t="s">
        <v>668</v>
      </c>
      <c r="C9" s="430" t="s">
        <v>662</v>
      </c>
      <c r="D9" s="430" t="s">
        <v>669</v>
      </c>
      <c r="E9" s="430">
        <v>165.5</v>
      </c>
      <c r="F9" s="430">
        <v>1489.5</v>
      </c>
      <c r="G9" s="430"/>
      <c r="H9" s="457"/>
      <c r="I9" s="457"/>
      <c r="J9" s="430" t="s">
        <v>670</v>
      </c>
      <c r="K9" s="457" t="s">
        <v>671</v>
      </c>
    </row>
    <row r="10" spans="1:12" ht="30" x14ac:dyDescent="0.2">
      <c r="A10" s="449">
        <v>2</v>
      </c>
      <c r="B10" s="430" t="s">
        <v>672</v>
      </c>
      <c r="C10" s="430" t="s">
        <v>662</v>
      </c>
      <c r="D10" s="430" t="s">
        <v>673</v>
      </c>
      <c r="E10" s="430">
        <v>80</v>
      </c>
      <c r="F10" s="430">
        <v>1000</v>
      </c>
      <c r="G10" s="430" t="s">
        <v>674</v>
      </c>
      <c r="H10" s="457" t="s">
        <v>675</v>
      </c>
      <c r="I10" s="457" t="s">
        <v>676</v>
      </c>
      <c r="J10" s="457"/>
      <c r="K10" s="430"/>
    </row>
    <row r="11" spans="1:12" ht="30" x14ac:dyDescent="0.2">
      <c r="A11" s="449">
        <v>3</v>
      </c>
      <c r="B11" s="430" t="s">
        <v>677</v>
      </c>
      <c r="C11" s="430" t="s">
        <v>662</v>
      </c>
      <c r="D11" s="430" t="s">
        <v>678</v>
      </c>
      <c r="E11" s="430">
        <v>86.7</v>
      </c>
      <c r="F11" s="430">
        <v>2230</v>
      </c>
      <c r="G11" s="430" t="s">
        <v>679</v>
      </c>
      <c r="H11" s="457" t="s">
        <v>680</v>
      </c>
      <c r="I11" s="457" t="s">
        <v>681</v>
      </c>
      <c r="J11" s="457"/>
      <c r="K11" s="430"/>
    </row>
    <row r="12" spans="1:12" ht="30" x14ac:dyDescent="0.2">
      <c r="A12" s="449">
        <v>4</v>
      </c>
      <c r="B12" s="430" t="s">
        <v>682</v>
      </c>
      <c r="C12" s="430" t="s">
        <v>662</v>
      </c>
      <c r="D12" s="430" t="s">
        <v>683</v>
      </c>
      <c r="E12" s="430">
        <v>101.18</v>
      </c>
      <c r="F12" s="430">
        <v>1875</v>
      </c>
      <c r="G12" s="430" t="s">
        <v>684</v>
      </c>
      <c r="H12" s="457" t="s">
        <v>685</v>
      </c>
      <c r="I12" s="457" t="s">
        <v>686</v>
      </c>
      <c r="J12" s="457"/>
      <c r="K12" s="430"/>
    </row>
    <row r="13" spans="1:12" ht="30" x14ac:dyDescent="0.2">
      <c r="A13" s="449">
        <v>5</v>
      </c>
      <c r="B13" s="430" t="s">
        <v>687</v>
      </c>
      <c r="C13" s="430" t="s">
        <v>662</v>
      </c>
      <c r="D13" s="430" t="s">
        <v>688</v>
      </c>
      <c r="E13" s="430">
        <v>81</v>
      </c>
      <c r="F13" s="430">
        <v>1565</v>
      </c>
      <c r="G13" s="430"/>
      <c r="H13" s="457"/>
      <c r="I13" s="457"/>
      <c r="J13" s="430" t="s">
        <v>689</v>
      </c>
      <c r="K13" s="457" t="s">
        <v>690</v>
      </c>
    </row>
    <row r="14" spans="1:12" ht="30" x14ac:dyDescent="0.2">
      <c r="A14" s="449">
        <v>6</v>
      </c>
      <c r="B14" s="430" t="s">
        <v>691</v>
      </c>
      <c r="C14" s="430" t="s">
        <v>662</v>
      </c>
      <c r="D14" s="430" t="s">
        <v>692</v>
      </c>
      <c r="E14" s="430">
        <v>123.97</v>
      </c>
      <c r="F14" s="430">
        <v>2230</v>
      </c>
      <c r="G14" s="430" t="s">
        <v>693</v>
      </c>
      <c r="H14" s="457" t="s">
        <v>694</v>
      </c>
      <c r="I14" s="457" t="s">
        <v>695</v>
      </c>
      <c r="J14" s="457"/>
      <c r="K14" s="430"/>
    </row>
    <row r="15" spans="1:12" ht="30" x14ac:dyDescent="0.2">
      <c r="A15" s="449">
        <v>7</v>
      </c>
      <c r="B15" s="430" t="s">
        <v>696</v>
      </c>
      <c r="C15" s="430" t="s">
        <v>662</v>
      </c>
      <c r="D15" s="430" t="s">
        <v>697</v>
      </c>
      <c r="E15" s="430">
        <v>70</v>
      </c>
      <c r="F15" s="430">
        <v>562.5</v>
      </c>
      <c r="G15" s="430" t="s">
        <v>698</v>
      </c>
      <c r="H15" s="457" t="s">
        <v>699</v>
      </c>
      <c r="I15" s="457" t="s">
        <v>700</v>
      </c>
      <c r="J15" s="457"/>
      <c r="K15" s="430"/>
    </row>
    <row r="16" spans="1:12" ht="30" x14ac:dyDescent="0.2">
      <c r="A16" s="449">
        <v>8</v>
      </c>
      <c r="B16" s="430" t="s">
        <v>701</v>
      </c>
      <c r="C16" s="430" t="s">
        <v>662</v>
      </c>
      <c r="D16" s="430" t="s">
        <v>673</v>
      </c>
      <c r="E16" s="430">
        <v>28.6</v>
      </c>
      <c r="F16" s="430">
        <v>437.5</v>
      </c>
      <c r="G16" s="430" t="s">
        <v>702</v>
      </c>
      <c r="H16" s="457" t="s">
        <v>703</v>
      </c>
      <c r="I16" s="457" t="s">
        <v>704</v>
      </c>
      <c r="J16" s="457"/>
      <c r="K16" s="430"/>
    </row>
    <row r="17" spans="1:11" ht="30" x14ac:dyDescent="0.2">
      <c r="A17" s="449">
        <v>9</v>
      </c>
      <c r="B17" s="430" t="s">
        <v>705</v>
      </c>
      <c r="C17" s="430" t="s">
        <v>662</v>
      </c>
      <c r="D17" s="430" t="s">
        <v>706</v>
      </c>
      <c r="E17" s="430">
        <v>108</v>
      </c>
      <c r="F17" s="430">
        <v>800</v>
      </c>
      <c r="G17" s="430" t="s">
        <v>707</v>
      </c>
      <c r="H17" s="457" t="s">
        <v>708</v>
      </c>
      <c r="I17" s="457" t="s">
        <v>709</v>
      </c>
      <c r="J17" s="457"/>
      <c r="K17" s="430"/>
    </row>
    <row r="18" spans="1:11" ht="30" x14ac:dyDescent="0.2">
      <c r="A18" s="449">
        <v>10</v>
      </c>
      <c r="B18" s="430" t="s">
        <v>710</v>
      </c>
      <c r="C18" s="430" t="s">
        <v>662</v>
      </c>
      <c r="D18" s="430" t="s">
        <v>711</v>
      </c>
      <c r="E18" s="430"/>
      <c r="F18" s="430">
        <v>650</v>
      </c>
      <c r="G18" s="430"/>
      <c r="H18" s="457"/>
      <c r="I18" s="457"/>
      <c r="J18" s="457" t="s">
        <v>712</v>
      </c>
      <c r="K18" s="430" t="s">
        <v>713</v>
      </c>
    </row>
    <row r="19" spans="1:11" ht="30" x14ac:dyDescent="0.2">
      <c r="A19" s="449">
        <v>11</v>
      </c>
      <c r="B19" s="430" t="s">
        <v>714</v>
      </c>
      <c r="C19" s="430" t="s">
        <v>662</v>
      </c>
      <c r="D19" s="430" t="s">
        <v>715</v>
      </c>
      <c r="E19" s="430">
        <v>50</v>
      </c>
      <c r="F19" s="430">
        <v>1000</v>
      </c>
      <c r="G19" s="430" t="s">
        <v>716</v>
      </c>
      <c r="H19" s="457" t="s">
        <v>717</v>
      </c>
      <c r="I19" s="457" t="s">
        <v>718</v>
      </c>
      <c r="J19" s="457"/>
      <c r="K19" s="430"/>
    </row>
    <row r="20" spans="1:11" ht="30" x14ac:dyDescent="0.2">
      <c r="A20" s="449">
        <v>12</v>
      </c>
      <c r="B20" s="430" t="s">
        <v>719</v>
      </c>
      <c r="C20" s="430" t="s">
        <v>662</v>
      </c>
      <c r="D20" s="430" t="s">
        <v>720</v>
      </c>
      <c r="E20" s="430">
        <v>70</v>
      </c>
      <c r="F20" s="430">
        <v>625</v>
      </c>
      <c r="G20" s="430" t="s">
        <v>721</v>
      </c>
      <c r="H20" s="457" t="s">
        <v>722</v>
      </c>
      <c r="I20" s="457" t="s">
        <v>723</v>
      </c>
      <c r="J20" s="457"/>
      <c r="K20" s="430"/>
    </row>
    <row r="21" spans="1:11" ht="30" x14ac:dyDescent="0.2">
      <c r="A21" s="449">
        <v>13</v>
      </c>
      <c r="B21" s="430" t="s">
        <v>724</v>
      </c>
      <c r="C21" s="430" t="s">
        <v>662</v>
      </c>
      <c r="D21" s="430" t="s">
        <v>725</v>
      </c>
      <c r="E21" s="430">
        <v>69.239999999999995</v>
      </c>
      <c r="F21" s="430">
        <v>812.5</v>
      </c>
      <c r="G21" s="430">
        <v>36001000355</v>
      </c>
      <c r="H21" s="457" t="s">
        <v>726</v>
      </c>
      <c r="I21" s="457" t="s">
        <v>727</v>
      </c>
      <c r="J21" s="457"/>
      <c r="K21" s="430"/>
    </row>
    <row r="22" spans="1:11" ht="30" x14ac:dyDescent="0.2">
      <c r="A22" s="449">
        <v>14</v>
      </c>
      <c r="B22" s="430" t="s">
        <v>728</v>
      </c>
      <c r="C22" s="430" t="s">
        <v>662</v>
      </c>
      <c r="D22" s="430" t="s">
        <v>729</v>
      </c>
      <c r="E22" s="430">
        <v>132</v>
      </c>
      <c r="F22" s="430">
        <v>187.5</v>
      </c>
      <c r="G22" s="430" t="s">
        <v>730</v>
      </c>
      <c r="H22" s="457" t="s">
        <v>550</v>
      </c>
      <c r="I22" s="457" t="s">
        <v>570</v>
      </c>
      <c r="J22" s="457"/>
      <c r="K22" s="430"/>
    </row>
    <row r="23" spans="1:11" ht="30" x14ac:dyDescent="0.2">
      <c r="A23" s="449">
        <v>15</v>
      </c>
      <c r="B23" s="430" t="s">
        <v>731</v>
      </c>
      <c r="C23" s="430" t="s">
        <v>662</v>
      </c>
      <c r="D23" s="430" t="s">
        <v>732</v>
      </c>
      <c r="E23" s="430">
        <v>70</v>
      </c>
      <c r="F23" s="430">
        <v>500</v>
      </c>
      <c r="G23" s="430" t="s">
        <v>733</v>
      </c>
      <c r="H23" s="457" t="s">
        <v>734</v>
      </c>
      <c r="I23" s="457" t="s">
        <v>735</v>
      </c>
      <c r="J23" s="457"/>
      <c r="K23" s="430"/>
    </row>
    <row r="24" spans="1:11" ht="30" x14ac:dyDescent="0.2">
      <c r="A24" s="449">
        <v>16</v>
      </c>
      <c r="B24" s="430" t="s">
        <v>736</v>
      </c>
      <c r="C24" s="430" t="s">
        <v>662</v>
      </c>
      <c r="D24" s="430" t="s">
        <v>737</v>
      </c>
      <c r="E24" s="430">
        <v>233</v>
      </c>
      <c r="F24" s="430">
        <v>750</v>
      </c>
      <c r="G24" s="459" t="s">
        <v>738</v>
      </c>
      <c r="H24" s="457" t="s">
        <v>739</v>
      </c>
      <c r="I24" s="457" t="s">
        <v>570</v>
      </c>
      <c r="J24" s="457"/>
      <c r="K24" s="430"/>
    </row>
    <row r="25" spans="1:11" ht="15" x14ac:dyDescent="0.2">
      <c r="A25" s="449" t="s">
        <v>278</v>
      </c>
      <c r="B25" s="430"/>
      <c r="C25" s="430"/>
      <c r="D25" s="430"/>
      <c r="E25" s="430"/>
      <c r="F25" s="430"/>
      <c r="G25" s="430"/>
      <c r="H25" s="457"/>
      <c r="I25" s="457"/>
      <c r="J25" s="457"/>
      <c r="K25" s="430"/>
    </row>
    <row r="26" spans="1:11" x14ac:dyDescent="0.2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</row>
    <row r="27" spans="1:1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</row>
    <row r="28" spans="1:11" x14ac:dyDescent="0.2">
      <c r="A28" s="427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ht="15" x14ac:dyDescent="0.3">
      <c r="A29" s="2"/>
      <c r="B29" s="73" t="s">
        <v>107</v>
      </c>
      <c r="C29" s="2"/>
      <c r="D29" s="2"/>
      <c r="E29" s="453"/>
      <c r="F29" s="2"/>
      <c r="G29" s="2"/>
      <c r="H29" s="2"/>
      <c r="I29" s="2"/>
      <c r="J29" s="2"/>
      <c r="K29" s="2"/>
    </row>
    <row r="30" spans="1:11" ht="15" x14ac:dyDescent="0.3">
      <c r="A30" s="2"/>
      <c r="B30" s="2"/>
      <c r="C30" s="503"/>
      <c r="D30" s="503"/>
      <c r="F30" s="72"/>
      <c r="G30" s="75"/>
    </row>
    <row r="31" spans="1:11" ht="15" x14ac:dyDescent="0.3">
      <c r="B31" s="2"/>
      <c r="C31" s="71" t="s">
        <v>268</v>
      </c>
      <c r="D31" s="2"/>
      <c r="F31" s="12" t="s">
        <v>273</v>
      </c>
    </row>
    <row r="32" spans="1:11" ht="15" x14ac:dyDescent="0.3">
      <c r="B32" s="2"/>
      <c r="C32" s="2"/>
      <c r="D32" s="2"/>
      <c r="F32" s="2" t="s">
        <v>269</v>
      </c>
    </row>
    <row r="33" spans="2:3" ht="15" x14ac:dyDescent="0.3">
      <c r="B33" s="2"/>
      <c r="C33" s="67" t="s">
        <v>139</v>
      </c>
    </row>
  </sheetData>
  <mergeCells count="2">
    <mergeCell ref="K2:L2"/>
    <mergeCell ref="C30:D30"/>
  </mergeCells>
  <pageMargins left="0.7" right="0.7" top="0.75" bottom="0.75" header="0.3" footer="0.3"/>
  <pageSetup scale="57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view="pageBreakPreview" zoomScale="70" zoomScaleSheetLayoutView="70" workbookViewId="0">
      <selection activeCell="D17" sqref="D17"/>
    </sheetView>
  </sheetViews>
  <sheetFormatPr defaultRowHeight="12.75" x14ac:dyDescent="0.2"/>
  <cols>
    <col min="1" max="1" width="11.7109375" style="191" customWidth="1"/>
    <col min="2" max="2" width="21.140625" style="191" customWidth="1"/>
    <col min="3" max="3" width="21.5703125" style="191" customWidth="1"/>
    <col min="4" max="4" width="19.140625" style="191" customWidth="1"/>
    <col min="5" max="5" width="15.140625" style="191" customWidth="1"/>
    <col min="6" max="6" width="20.85546875" style="191" customWidth="1"/>
    <col min="7" max="7" width="23.85546875" style="191" customWidth="1"/>
    <col min="8" max="8" width="19" style="191" customWidth="1"/>
    <col min="9" max="9" width="21.140625" style="191" customWidth="1"/>
    <col min="10" max="10" width="17" style="191" customWidth="1"/>
    <col min="11" max="11" width="21.5703125" style="191" customWidth="1"/>
    <col min="12" max="12" width="24.42578125" style="191" customWidth="1"/>
    <col min="13" max="13" width="9.140625" style="191" hidden="1" customWidth="1"/>
    <col min="14" max="16384" width="9.140625" style="191"/>
  </cols>
  <sheetData>
    <row r="1" spans="1:13" customFormat="1" ht="15" x14ac:dyDescent="0.2">
      <c r="A1" s="139" t="s">
        <v>462</v>
      </c>
      <c r="B1" s="139"/>
      <c r="C1" s="140"/>
      <c r="D1" s="140"/>
      <c r="E1" s="140"/>
      <c r="F1" s="140"/>
      <c r="G1" s="140"/>
      <c r="H1" s="140"/>
      <c r="I1" s="140"/>
      <c r="J1" s="140"/>
      <c r="K1" s="146"/>
      <c r="L1" s="80" t="s">
        <v>109</v>
      </c>
    </row>
    <row r="2" spans="1:13" customFormat="1" ht="15" x14ac:dyDescent="0.3">
      <c r="A2" s="107" t="s">
        <v>140</v>
      </c>
      <c r="B2" s="107"/>
      <c r="C2" s="140"/>
      <c r="D2" s="140"/>
      <c r="E2" s="140"/>
      <c r="F2" s="140"/>
      <c r="G2" s="140"/>
      <c r="H2" s="140"/>
      <c r="I2" s="140"/>
      <c r="J2" s="140"/>
      <c r="K2" s="146"/>
      <c r="L2" s="482" t="s">
        <v>532</v>
      </c>
      <c r="M2" s="483"/>
    </row>
    <row r="3" spans="1:13" customFormat="1" ht="15" x14ac:dyDescent="0.2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  <c r="L3" s="143"/>
      <c r="M3" s="191"/>
    </row>
    <row r="4" spans="1:13" customFormat="1" ht="15" x14ac:dyDescent="0.3">
      <c r="A4" s="78" t="str">
        <f>'[2]ფორმა N2'!A4</f>
        <v>ანგარიშვალდებული პირის დასახელება:</v>
      </c>
      <c r="B4" s="78"/>
      <c r="C4" s="78"/>
      <c r="D4" s="78"/>
      <c r="E4" s="79"/>
      <c r="F4" s="149"/>
      <c r="G4" s="140"/>
      <c r="H4" s="140"/>
      <c r="I4" s="140"/>
      <c r="J4" s="140"/>
      <c r="K4" s="140"/>
      <c r="L4" s="140"/>
    </row>
    <row r="5" spans="1:13" ht="15" x14ac:dyDescent="0.3">
      <c r="A5" s="413" t="s">
        <v>533</v>
      </c>
      <c r="B5" s="229"/>
      <c r="C5" s="82"/>
      <c r="D5" s="82"/>
      <c r="E5" s="82"/>
      <c r="F5" s="230"/>
      <c r="G5" s="231"/>
      <c r="H5" s="231"/>
      <c r="I5" s="231"/>
      <c r="J5" s="231"/>
      <c r="K5" s="231"/>
      <c r="L5" s="230"/>
    </row>
    <row r="6" spans="1:13" customFormat="1" ht="13.5" x14ac:dyDescent="0.2">
      <c r="A6" s="144"/>
      <c r="B6" s="144"/>
      <c r="C6" s="145"/>
      <c r="D6" s="145"/>
      <c r="E6" s="145"/>
      <c r="F6" s="140"/>
      <c r="G6" s="140"/>
      <c r="H6" s="140"/>
      <c r="I6" s="140"/>
      <c r="J6" s="140"/>
      <c r="K6" s="140"/>
      <c r="L6" s="140"/>
    </row>
    <row r="7" spans="1:13" customFormat="1" ht="60" x14ac:dyDescent="0.2">
      <c r="A7" s="456" t="s">
        <v>64</v>
      </c>
      <c r="B7" s="428" t="s">
        <v>248</v>
      </c>
      <c r="C7" s="429" t="s">
        <v>244</v>
      </c>
      <c r="D7" s="429" t="s">
        <v>245</v>
      </c>
      <c r="E7" s="429" t="s">
        <v>354</v>
      </c>
      <c r="F7" s="429" t="s">
        <v>247</v>
      </c>
      <c r="G7" s="429" t="s">
        <v>391</v>
      </c>
      <c r="H7" s="429" t="s">
        <v>393</v>
      </c>
      <c r="I7" s="429" t="s">
        <v>387</v>
      </c>
      <c r="J7" s="429" t="s">
        <v>388</v>
      </c>
      <c r="K7" s="429" t="s">
        <v>400</v>
      </c>
      <c r="L7" s="429" t="s">
        <v>389</v>
      </c>
    </row>
    <row r="8" spans="1:13" customFormat="1" ht="15" x14ac:dyDescent="0.2">
      <c r="A8" s="428">
        <v>1</v>
      </c>
      <c r="B8" s="428">
        <v>2</v>
      </c>
      <c r="C8" s="429">
        <v>3</v>
      </c>
      <c r="D8" s="428">
        <v>4</v>
      </c>
      <c r="E8" s="429">
        <v>5</v>
      </c>
      <c r="F8" s="428">
        <v>6</v>
      </c>
      <c r="G8" s="429">
        <v>7</v>
      </c>
      <c r="H8" s="428">
        <v>8</v>
      </c>
      <c r="I8" s="428">
        <v>9</v>
      </c>
      <c r="J8" s="428">
        <v>10</v>
      </c>
      <c r="K8" s="429">
        <v>11</v>
      </c>
      <c r="L8" s="429">
        <v>12</v>
      </c>
    </row>
    <row r="9" spans="1:13" customFormat="1" ht="15" x14ac:dyDescent="0.2">
      <c r="A9" s="449">
        <v>1</v>
      </c>
      <c r="B9" s="449" t="s">
        <v>663</v>
      </c>
      <c r="C9" s="430" t="s">
        <v>664</v>
      </c>
      <c r="D9" s="430" t="s">
        <v>665</v>
      </c>
      <c r="E9" s="430">
        <v>2002</v>
      </c>
      <c r="F9" s="430" t="s">
        <v>666</v>
      </c>
      <c r="G9" s="430">
        <v>625</v>
      </c>
      <c r="H9" s="430"/>
      <c r="I9" s="457"/>
      <c r="J9" s="457"/>
      <c r="K9" s="457">
        <v>204987933</v>
      </c>
      <c r="L9" s="430" t="s">
        <v>667</v>
      </c>
    </row>
    <row r="10" spans="1:13" customFormat="1" ht="15" x14ac:dyDescent="0.2">
      <c r="A10" s="449"/>
      <c r="B10" s="449"/>
      <c r="C10" s="430"/>
      <c r="D10" s="430"/>
      <c r="E10" s="430"/>
      <c r="F10" s="430"/>
      <c r="G10" s="430"/>
      <c r="H10" s="430"/>
      <c r="I10" s="457"/>
      <c r="J10" s="457"/>
      <c r="K10" s="457"/>
      <c r="L10" s="430"/>
    </row>
    <row r="11" spans="1:13" customFormat="1" ht="15" x14ac:dyDescent="0.2">
      <c r="A11" s="449" t="s">
        <v>278</v>
      </c>
      <c r="B11" s="449"/>
      <c r="C11" s="430"/>
      <c r="D11" s="430"/>
      <c r="E11" s="430"/>
      <c r="F11" s="430"/>
      <c r="G11" s="430"/>
      <c r="H11" s="430"/>
      <c r="I11" s="457"/>
      <c r="J11" s="457"/>
      <c r="K11" s="457"/>
      <c r="L11" s="430"/>
    </row>
    <row r="12" spans="1:13" x14ac:dyDescent="0.2">
      <c r="A12" s="232"/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</row>
    <row r="13" spans="1:13" x14ac:dyDescent="0.2">
      <c r="A13" s="232"/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</row>
    <row r="14" spans="1:13" x14ac:dyDescent="0.2">
      <c r="A14" s="458"/>
      <c r="B14" s="458"/>
      <c r="C14" s="232"/>
      <c r="D14" s="232"/>
      <c r="E14" s="232"/>
      <c r="F14" s="232"/>
      <c r="G14" s="232"/>
      <c r="H14" s="232"/>
      <c r="I14" s="232"/>
      <c r="J14" s="232"/>
      <c r="K14" s="232"/>
      <c r="L14" s="232"/>
    </row>
    <row r="15" spans="1:13" ht="15" x14ac:dyDescent="0.3">
      <c r="A15" s="190"/>
      <c r="B15" s="190"/>
      <c r="C15" s="192" t="s">
        <v>107</v>
      </c>
      <c r="D15" s="190"/>
      <c r="E15" s="190"/>
      <c r="F15" s="193"/>
      <c r="G15" s="190"/>
      <c r="H15" s="190"/>
      <c r="I15" s="190"/>
      <c r="J15" s="190"/>
      <c r="K15" s="190"/>
      <c r="L15" s="190"/>
    </row>
    <row r="16" spans="1:13" ht="15" x14ac:dyDescent="0.3">
      <c r="A16" s="190"/>
      <c r="B16" s="190"/>
      <c r="C16" s="190"/>
      <c r="D16" s="194"/>
      <c r="E16" s="190"/>
      <c r="G16" s="194"/>
      <c r="H16" s="237"/>
    </row>
    <row r="17" spans="3:7" ht="15" x14ac:dyDescent="0.3">
      <c r="C17" s="190"/>
      <c r="D17" s="196" t="s">
        <v>268</v>
      </c>
      <c r="E17" s="190"/>
      <c r="G17" s="197" t="s">
        <v>273</v>
      </c>
    </row>
    <row r="18" spans="3:7" ht="15" x14ac:dyDescent="0.3">
      <c r="C18" s="190"/>
      <c r="D18" s="198" t="s">
        <v>139</v>
      </c>
      <c r="E18" s="190"/>
      <c r="G18" s="190" t="s">
        <v>269</v>
      </c>
    </row>
    <row r="19" spans="3:7" ht="15" x14ac:dyDescent="0.3">
      <c r="C19" s="190"/>
      <c r="D19" s="198"/>
    </row>
  </sheetData>
  <mergeCells count="1">
    <mergeCell ref="L2:M2"/>
  </mergeCells>
  <pageMargins left="0.7" right="0.7" top="0.75" bottom="0.75" header="0.3" footer="0.3"/>
  <pageSetup scale="52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H2" sqref="H2:I2"/>
    </sheetView>
  </sheetViews>
  <sheetFormatPr defaultRowHeight="12.75" x14ac:dyDescent="0.2"/>
  <cols>
    <col min="1" max="1" width="11.7109375" style="191" customWidth="1"/>
    <col min="2" max="2" width="21.5703125" style="191" customWidth="1"/>
    <col min="3" max="3" width="19.140625" style="191" customWidth="1"/>
    <col min="4" max="4" width="23.7109375" style="191" customWidth="1"/>
    <col min="5" max="6" width="16.5703125" style="191" bestFit="1" customWidth="1"/>
    <col min="7" max="7" width="17" style="191" customWidth="1"/>
    <col min="8" max="8" width="19" style="191" customWidth="1"/>
    <col min="9" max="9" width="24.42578125" style="191" customWidth="1"/>
    <col min="10" max="16384" width="9.140625" style="191"/>
  </cols>
  <sheetData>
    <row r="1" spans="1:13" customFormat="1" ht="15" x14ac:dyDescent="0.2">
      <c r="A1" s="139" t="s">
        <v>463</v>
      </c>
      <c r="B1" s="140"/>
      <c r="C1" s="140"/>
      <c r="D1" s="140"/>
      <c r="E1" s="140"/>
      <c r="F1" s="140"/>
      <c r="G1" s="140"/>
      <c r="H1" s="146"/>
      <c r="I1" s="80" t="s">
        <v>109</v>
      </c>
    </row>
    <row r="2" spans="1:13" customFormat="1" ht="15" x14ac:dyDescent="0.3">
      <c r="A2" s="107" t="s">
        <v>140</v>
      </c>
      <c r="B2" s="140"/>
      <c r="C2" s="140"/>
      <c r="D2" s="140"/>
      <c r="E2" s="140"/>
      <c r="F2" s="140"/>
      <c r="G2" s="140"/>
      <c r="H2" s="482" t="s">
        <v>532</v>
      </c>
      <c r="I2" s="483"/>
    </row>
    <row r="3" spans="1:13" customFormat="1" ht="15" x14ac:dyDescent="0.2">
      <c r="A3" s="140"/>
      <c r="B3" s="140"/>
      <c r="C3" s="140"/>
      <c r="D3" s="140"/>
      <c r="E3" s="140"/>
      <c r="F3" s="140"/>
      <c r="G3" s="140"/>
      <c r="H3" s="143"/>
      <c r="I3" s="143"/>
      <c r="M3" s="191"/>
    </row>
    <row r="4" spans="1:13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140"/>
      <c r="E4" s="140"/>
      <c r="F4" s="140"/>
      <c r="G4" s="140"/>
      <c r="H4" s="140"/>
      <c r="I4" s="149"/>
    </row>
    <row r="5" spans="1:13" ht="15" x14ac:dyDescent="0.3">
      <c r="A5" s="229" t="str">
        <f>'ფორმა N1'!D4</f>
        <v>საქართველოს ქრისტიან კონსერვატიული პარტია</v>
      </c>
      <c r="B5" s="82"/>
      <c r="C5" s="82"/>
      <c r="D5" s="231"/>
      <c r="E5" s="231"/>
      <c r="F5" s="231"/>
      <c r="G5" s="231"/>
      <c r="H5" s="231"/>
      <c r="I5" s="230"/>
    </row>
    <row r="6" spans="1:13" customFormat="1" ht="13.5" x14ac:dyDescent="0.2">
      <c r="A6" s="144"/>
      <c r="B6" s="145"/>
      <c r="C6" s="145"/>
      <c r="D6" s="140"/>
      <c r="E6" s="140"/>
      <c r="F6" s="140"/>
      <c r="G6" s="140"/>
      <c r="H6" s="140"/>
      <c r="I6" s="140"/>
    </row>
    <row r="7" spans="1:13" customFormat="1" ht="60" x14ac:dyDescent="0.2">
      <c r="A7" s="152" t="s">
        <v>64</v>
      </c>
      <c r="B7" s="138" t="s">
        <v>385</v>
      </c>
      <c r="C7" s="138" t="s">
        <v>386</v>
      </c>
      <c r="D7" s="138" t="s">
        <v>391</v>
      </c>
      <c r="E7" s="138" t="s">
        <v>393</v>
      </c>
      <c r="F7" s="138" t="s">
        <v>387</v>
      </c>
      <c r="G7" s="138" t="s">
        <v>388</v>
      </c>
      <c r="H7" s="138" t="s">
        <v>400</v>
      </c>
      <c r="I7" s="138" t="s">
        <v>389</v>
      </c>
    </row>
    <row r="8" spans="1:13" customFormat="1" ht="15" x14ac:dyDescent="0.2">
      <c r="A8" s="136">
        <v>1</v>
      </c>
      <c r="B8" s="136">
        <v>2</v>
      </c>
      <c r="C8" s="138">
        <v>3</v>
      </c>
      <c r="D8" s="136">
        <v>6</v>
      </c>
      <c r="E8" s="138">
        <v>7</v>
      </c>
      <c r="F8" s="136">
        <v>8</v>
      </c>
      <c r="G8" s="136">
        <v>9</v>
      </c>
      <c r="H8" s="136">
        <v>10</v>
      </c>
      <c r="I8" s="138">
        <v>11</v>
      </c>
    </row>
    <row r="9" spans="1:13" customFormat="1" ht="15" x14ac:dyDescent="0.2">
      <c r="A9" s="69">
        <v>1</v>
      </c>
      <c r="B9" s="26"/>
      <c r="C9" s="26"/>
      <c r="D9" s="26"/>
      <c r="E9" s="26"/>
      <c r="F9" s="227"/>
      <c r="G9" s="227"/>
      <c r="H9" s="227"/>
      <c r="I9" s="26"/>
    </row>
    <row r="10" spans="1:13" customFormat="1" ht="15" x14ac:dyDescent="0.2">
      <c r="A10" s="69">
        <v>2</v>
      </c>
      <c r="B10" s="26"/>
      <c r="C10" s="26"/>
      <c r="D10" s="26"/>
      <c r="E10" s="26"/>
      <c r="F10" s="227"/>
      <c r="G10" s="227"/>
      <c r="H10" s="227"/>
      <c r="I10" s="26"/>
    </row>
    <row r="11" spans="1:13" customFormat="1" ht="15" x14ac:dyDescent="0.2">
      <c r="A11" s="69">
        <v>3</v>
      </c>
      <c r="B11" s="26"/>
      <c r="C11" s="26"/>
      <c r="D11" s="26"/>
      <c r="E11" s="26"/>
      <c r="F11" s="227"/>
      <c r="G11" s="227"/>
      <c r="H11" s="227"/>
      <c r="I11" s="26"/>
    </row>
    <row r="12" spans="1:13" customFormat="1" ht="15" x14ac:dyDescent="0.2">
      <c r="A12" s="69">
        <v>4</v>
      </c>
      <c r="B12" s="26"/>
      <c r="C12" s="26"/>
      <c r="D12" s="26"/>
      <c r="E12" s="26"/>
      <c r="F12" s="227"/>
      <c r="G12" s="227"/>
      <c r="H12" s="227"/>
      <c r="I12" s="26"/>
    </row>
    <row r="13" spans="1:13" customFormat="1" ht="15" x14ac:dyDescent="0.2">
      <c r="A13" s="69">
        <v>5</v>
      </c>
      <c r="B13" s="26"/>
      <c r="C13" s="26"/>
      <c r="D13" s="26"/>
      <c r="E13" s="26"/>
      <c r="F13" s="227"/>
      <c r="G13" s="227"/>
      <c r="H13" s="227"/>
      <c r="I13" s="26"/>
    </row>
    <row r="14" spans="1:13" customFormat="1" ht="15" x14ac:dyDescent="0.2">
      <c r="A14" s="69">
        <v>6</v>
      </c>
      <c r="B14" s="26"/>
      <c r="C14" s="26"/>
      <c r="D14" s="26"/>
      <c r="E14" s="26"/>
      <c r="F14" s="227"/>
      <c r="G14" s="227"/>
      <c r="H14" s="227"/>
      <c r="I14" s="26"/>
    </row>
    <row r="15" spans="1:13" customFormat="1" ht="15" x14ac:dyDescent="0.2">
      <c r="A15" s="69">
        <v>7</v>
      </c>
      <c r="B15" s="26"/>
      <c r="C15" s="26"/>
      <c r="D15" s="26"/>
      <c r="E15" s="26"/>
      <c r="F15" s="227"/>
      <c r="G15" s="227"/>
      <c r="H15" s="227"/>
      <c r="I15" s="26"/>
    </row>
    <row r="16" spans="1:13" customFormat="1" ht="15" x14ac:dyDescent="0.2">
      <c r="A16" s="69">
        <v>8</v>
      </c>
      <c r="B16" s="26"/>
      <c r="C16" s="26"/>
      <c r="D16" s="26"/>
      <c r="E16" s="26"/>
      <c r="F16" s="227"/>
      <c r="G16" s="227"/>
      <c r="H16" s="227"/>
      <c r="I16" s="26"/>
    </row>
    <row r="17" spans="1:9" customFormat="1" ht="15" x14ac:dyDescent="0.2">
      <c r="A17" s="69">
        <v>9</v>
      </c>
      <c r="B17" s="26"/>
      <c r="C17" s="26"/>
      <c r="D17" s="26"/>
      <c r="E17" s="26"/>
      <c r="F17" s="227"/>
      <c r="G17" s="227"/>
      <c r="H17" s="227"/>
      <c r="I17" s="26"/>
    </row>
    <row r="18" spans="1:9" customFormat="1" ht="15" x14ac:dyDescent="0.2">
      <c r="A18" s="69">
        <v>10</v>
      </c>
      <c r="B18" s="26"/>
      <c r="C18" s="26"/>
      <c r="D18" s="26"/>
      <c r="E18" s="26"/>
      <c r="F18" s="227"/>
      <c r="G18" s="227"/>
      <c r="H18" s="227"/>
      <c r="I18" s="26"/>
    </row>
    <row r="19" spans="1:9" customFormat="1" ht="15" x14ac:dyDescent="0.2">
      <c r="A19" s="69">
        <v>11</v>
      </c>
      <c r="B19" s="26"/>
      <c r="C19" s="26"/>
      <c r="D19" s="26"/>
      <c r="E19" s="26"/>
      <c r="F19" s="227"/>
      <c r="G19" s="227"/>
      <c r="H19" s="227"/>
      <c r="I19" s="26"/>
    </row>
    <row r="20" spans="1:9" customFormat="1" ht="15" x14ac:dyDescent="0.2">
      <c r="A20" s="69">
        <v>12</v>
      </c>
      <c r="B20" s="26"/>
      <c r="C20" s="26"/>
      <c r="D20" s="26"/>
      <c r="E20" s="26"/>
      <c r="F20" s="227"/>
      <c r="G20" s="227"/>
      <c r="H20" s="227"/>
      <c r="I20" s="26"/>
    </row>
    <row r="21" spans="1:9" customFormat="1" ht="15" x14ac:dyDescent="0.2">
      <c r="A21" s="69">
        <v>13</v>
      </c>
      <c r="B21" s="26"/>
      <c r="C21" s="26"/>
      <c r="D21" s="26"/>
      <c r="E21" s="26"/>
      <c r="F21" s="227"/>
      <c r="G21" s="227"/>
      <c r="H21" s="227"/>
      <c r="I21" s="26"/>
    </row>
    <row r="22" spans="1:9" customFormat="1" ht="15" x14ac:dyDescent="0.2">
      <c r="A22" s="69">
        <v>14</v>
      </c>
      <c r="B22" s="26"/>
      <c r="C22" s="26"/>
      <c r="D22" s="26"/>
      <c r="E22" s="26"/>
      <c r="F22" s="227"/>
      <c r="G22" s="227"/>
      <c r="H22" s="227"/>
      <c r="I22" s="26"/>
    </row>
    <row r="23" spans="1:9" customFormat="1" ht="15" x14ac:dyDescent="0.2">
      <c r="A23" s="69">
        <v>15</v>
      </c>
      <c r="B23" s="26"/>
      <c r="C23" s="26"/>
      <c r="D23" s="26"/>
      <c r="E23" s="26"/>
      <c r="F23" s="227"/>
      <c r="G23" s="227"/>
      <c r="H23" s="227"/>
      <c r="I23" s="26"/>
    </row>
    <row r="24" spans="1:9" customFormat="1" ht="15" x14ac:dyDescent="0.2">
      <c r="A24" s="69">
        <v>16</v>
      </c>
      <c r="B24" s="26"/>
      <c r="C24" s="26"/>
      <c r="D24" s="26"/>
      <c r="E24" s="26"/>
      <c r="F24" s="227"/>
      <c r="G24" s="227"/>
      <c r="H24" s="227"/>
      <c r="I24" s="26"/>
    </row>
    <row r="25" spans="1:9" customFormat="1" ht="15" x14ac:dyDescent="0.2">
      <c r="A25" s="69">
        <v>17</v>
      </c>
      <c r="B25" s="26"/>
      <c r="C25" s="26"/>
      <c r="D25" s="26"/>
      <c r="E25" s="26"/>
      <c r="F25" s="227"/>
      <c r="G25" s="227"/>
      <c r="H25" s="227"/>
      <c r="I25" s="26"/>
    </row>
    <row r="26" spans="1:9" customFormat="1" ht="15" x14ac:dyDescent="0.2">
      <c r="A26" s="69">
        <v>18</v>
      </c>
      <c r="B26" s="26"/>
      <c r="C26" s="26"/>
      <c r="D26" s="26"/>
      <c r="E26" s="26"/>
      <c r="F26" s="227"/>
      <c r="G26" s="227"/>
      <c r="H26" s="227"/>
      <c r="I26" s="26"/>
    </row>
    <row r="27" spans="1:9" customFormat="1" ht="15" x14ac:dyDescent="0.2">
      <c r="A27" s="69" t="s">
        <v>278</v>
      </c>
      <c r="B27" s="26"/>
      <c r="C27" s="26"/>
      <c r="D27" s="26"/>
      <c r="E27" s="26"/>
      <c r="F27" s="227"/>
      <c r="G27" s="227"/>
      <c r="H27" s="227"/>
      <c r="I27" s="26"/>
    </row>
    <row r="28" spans="1:9" x14ac:dyDescent="0.2">
      <c r="A28" s="232"/>
      <c r="B28" s="232"/>
      <c r="C28" s="232"/>
      <c r="D28" s="232"/>
      <c r="E28" s="232"/>
      <c r="F28" s="232"/>
      <c r="G28" s="232"/>
      <c r="H28" s="232"/>
      <c r="I28" s="232"/>
    </row>
    <row r="29" spans="1:9" x14ac:dyDescent="0.2">
      <c r="A29" s="232"/>
      <c r="B29" s="232"/>
      <c r="C29" s="232"/>
      <c r="D29" s="232"/>
      <c r="E29" s="232"/>
      <c r="F29" s="232"/>
      <c r="G29" s="232"/>
      <c r="H29" s="232"/>
      <c r="I29" s="232"/>
    </row>
    <row r="30" spans="1:9" x14ac:dyDescent="0.2">
      <c r="A30" s="233"/>
      <c r="B30" s="232"/>
      <c r="C30" s="232"/>
      <c r="D30" s="232"/>
      <c r="E30" s="232"/>
      <c r="F30" s="232"/>
      <c r="G30" s="232"/>
      <c r="H30" s="232"/>
      <c r="I30" s="232"/>
    </row>
    <row r="31" spans="1:9" ht="15" x14ac:dyDescent="0.3">
      <c r="A31" s="190"/>
      <c r="B31" s="192" t="s">
        <v>107</v>
      </c>
      <c r="C31" s="190"/>
      <c r="D31" s="190"/>
      <c r="E31" s="193"/>
      <c r="F31" s="190"/>
      <c r="G31" s="190"/>
      <c r="H31" s="190"/>
      <c r="I31" s="190"/>
    </row>
    <row r="32" spans="1:9" ht="15" x14ac:dyDescent="0.3">
      <c r="A32" s="190"/>
      <c r="B32" s="190"/>
      <c r="C32" s="194"/>
      <c r="D32" s="190"/>
      <c r="F32" s="194"/>
      <c r="G32" s="237"/>
    </row>
    <row r="33" spans="2:6" ht="15" x14ac:dyDescent="0.3">
      <c r="B33" s="190"/>
      <c r="C33" s="196" t="s">
        <v>268</v>
      </c>
      <c r="D33" s="190"/>
      <c r="F33" s="197" t="s">
        <v>273</v>
      </c>
    </row>
    <row r="34" spans="2:6" ht="15" x14ac:dyDescent="0.3">
      <c r="B34" s="190"/>
      <c r="C34" s="198" t="s">
        <v>139</v>
      </c>
      <c r="D34" s="190"/>
      <c r="F34" s="190" t="s">
        <v>269</v>
      </c>
    </row>
    <row r="35" spans="2:6" ht="15" x14ac:dyDescent="0.3">
      <c r="B35" s="190"/>
      <c r="C35" s="198"/>
    </row>
  </sheetData>
  <mergeCells count="1">
    <mergeCell ref="H2:I2"/>
  </mergeCells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6"/>
  <sheetViews>
    <sheetView view="pageBreakPreview" zoomScale="80" zoomScaleNormal="100" zoomScaleSheetLayoutView="80" workbookViewId="0">
      <selection activeCell="B4" sqref="B4"/>
    </sheetView>
  </sheetViews>
  <sheetFormatPr defaultRowHeight="15" x14ac:dyDescent="0.3"/>
  <cols>
    <col min="1" max="1" width="10" style="190" customWidth="1"/>
    <col min="2" max="2" width="20.28515625" style="190" customWidth="1"/>
    <col min="3" max="3" width="30" style="190" customWidth="1"/>
    <col min="4" max="4" width="29" style="190" customWidth="1"/>
    <col min="5" max="5" width="22.5703125" style="190" customWidth="1"/>
    <col min="6" max="6" width="20" style="190" customWidth="1"/>
    <col min="7" max="7" width="29.28515625" style="190" customWidth="1"/>
    <col min="8" max="8" width="27.140625" style="190" customWidth="1"/>
    <col min="9" max="9" width="26.42578125" style="190" customWidth="1"/>
    <col min="10" max="10" width="0.5703125" style="190" customWidth="1"/>
    <col min="11" max="16384" width="9.140625" style="190"/>
  </cols>
  <sheetData>
    <row r="1" spans="1:10" x14ac:dyDescent="0.3">
      <c r="A1" s="76" t="s">
        <v>405</v>
      </c>
      <c r="B1" s="78"/>
      <c r="C1" s="78"/>
      <c r="D1" s="78"/>
      <c r="E1" s="78"/>
      <c r="F1" s="78"/>
      <c r="G1" s="78"/>
      <c r="H1" s="78"/>
      <c r="I1" s="170" t="s">
        <v>198</v>
      </c>
      <c r="J1" s="171"/>
    </row>
    <row r="2" spans="1:10" x14ac:dyDescent="0.3">
      <c r="A2" s="78" t="s">
        <v>140</v>
      </c>
      <c r="B2" s="78"/>
      <c r="C2" s="78"/>
      <c r="D2" s="78"/>
      <c r="E2" s="78"/>
      <c r="F2" s="78"/>
      <c r="G2" s="78"/>
      <c r="H2" s="482" t="s">
        <v>658</v>
      </c>
      <c r="I2" s="483"/>
      <c r="J2" s="171"/>
    </row>
    <row r="3" spans="1:10" x14ac:dyDescent="0.3">
      <c r="A3" s="78"/>
      <c r="B3" s="78"/>
      <c r="C3" s="78"/>
      <c r="D3" s="78"/>
      <c r="E3" s="78"/>
      <c r="F3" s="78"/>
      <c r="G3" s="78"/>
      <c r="H3" s="78"/>
      <c r="I3" s="104"/>
      <c r="J3" s="171"/>
    </row>
    <row r="4" spans="1:10" x14ac:dyDescent="0.3">
      <c r="A4" s="79" t="str">
        <f>'[3]ფორმა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78"/>
      <c r="I4" s="78"/>
      <c r="J4" s="106"/>
    </row>
    <row r="5" spans="1:10" x14ac:dyDescent="0.3">
      <c r="A5" s="229" t="str">
        <f>'ფორმა N1'!D4</f>
        <v>საქართველოს ქრისტიან კონსერვატიული პარტია</v>
      </c>
      <c r="B5" s="229"/>
      <c r="C5" s="229"/>
      <c r="D5" s="229"/>
      <c r="E5" s="229"/>
      <c r="F5" s="229"/>
      <c r="G5" s="229"/>
      <c r="H5" s="229"/>
      <c r="I5" s="229"/>
      <c r="J5" s="197"/>
    </row>
    <row r="6" spans="1:10" x14ac:dyDescent="0.3">
      <c r="A6" s="79"/>
      <c r="B6" s="78"/>
      <c r="C6" s="78"/>
      <c r="D6" s="78"/>
      <c r="E6" s="78"/>
      <c r="F6" s="78"/>
      <c r="G6" s="78"/>
      <c r="H6" s="78"/>
      <c r="I6" s="78"/>
      <c r="J6" s="106"/>
    </row>
    <row r="7" spans="1:10" x14ac:dyDescent="0.3">
      <c r="A7" s="78"/>
      <c r="B7" s="78"/>
      <c r="C7" s="78"/>
      <c r="D7" s="78"/>
      <c r="E7" s="78"/>
      <c r="F7" s="78"/>
      <c r="G7" s="78"/>
      <c r="H7" s="78"/>
      <c r="I7" s="78"/>
      <c r="J7" s="107"/>
    </row>
    <row r="8" spans="1:10" ht="63.75" customHeight="1" x14ac:dyDescent="0.3">
      <c r="A8" s="172" t="s">
        <v>64</v>
      </c>
      <c r="B8" s="398" t="s">
        <v>377</v>
      </c>
      <c r="C8" s="399" t="s">
        <v>439</v>
      </c>
      <c r="D8" s="399" t="s">
        <v>440</v>
      </c>
      <c r="E8" s="399" t="s">
        <v>378</v>
      </c>
      <c r="F8" s="399" t="s">
        <v>397</v>
      </c>
      <c r="G8" s="399" t="s">
        <v>398</v>
      </c>
      <c r="H8" s="399" t="s">
        <v>444</v>
      </c>
      <c r="I8" s="173" t="s">
        <v>399</v>
      </c>
      <c r="J8" s="107"/>
    </row>
    <row r="9" spans="1:10" x14ac:dyDescent="0.3">
      <c r="A9" s="175">
        <v>1</v>
      </c>
      <c r="B9" s="213"/>
      <c r="C9" s="180"/>
      <c r="D9" s="180"/>
      <c r="E9" s="179"/>
      <c r="F9" s="179"/>
      <c r="G9" s="179"/>
      <c r="H9" s="179"/>
      <c r="I9" s="179"/>
      <c r="J9" s="107"/>
    </row>
    <row r="10" spans="1:10" x14ac:dyDescent="0.3">
      <c r="A10" s="175">
        <v>2</v>
      </c>
      <c r="B10" s="213"/>
      <c r="C10" s="180"/>
      <c r="D10" s="180"/>
      <c r="E10" s="179"/>
      <c r="F10" s="179"/>
      <c r="G10" s="179"/>
      <c r="H10" s="179"/>
      <c r="I10" s="179"/>
      <c r="J10" s="107"/>
    </row>
    <row r="11" spans="1:10" x14ac:dyDescent="0.3">
      <c r="A11" s="175">
        <v>3</v>
      </c>
      <c r="B11" s="213"/>
      <c r="C11" s="180"/>
      <c r="D11" s="180"/>
      <c r="E11" s="179"/>
      <c r="F11" s="179"/>
      <c r="G11" s="179"/>
      <c r="H11" s="179"/>
      <c r="I11" s="179"/>
      <c r="J11" s="107"/>
    </row>
    <row r="12" spans="1:10" x14ac:dyDescent="0.3">
      <c r="A12" s="175">
        <v>4</v>
      </c>
      <c r="B12" s="213"/>
      <c r="C12" s="180"/>
      <c r="D12" s="180"/>
      <c r="E12" s="179"/>
      <c r="F12" s="179"/>
      <c r="G12" s="179"/>
      <c r="H12" s="179"/>
      <c r="I12" s="179"/>
      <c r="J12" s="107"/>
    </row>
    <row r="13" spans="1:10" x14ac:dyDescent="0.3">
      <c r="A13" s="175">
        <v>5</v>
      </c>
      <c r="B13" s="213"/>
      <c r="C13" s="180"/>
      <c r="D13" s="180"/>
      <c r="E13" s="179"/>
      <c r="F13" s="179"/>
      <c r="G13" s="179"/>
      <c r="H13" s="179"/>
      <c r="I13" s="179"/>
      <c r="J13" s="107"/>
    </row>
    <row r="14" spans="1:10" x14ac:dyDescent="0.3">
      <c r="A14" s="175">
        <v>6</v>
      </c>
      <c r="B14" s="213"/>
      <c r="C14" s="180"/>
      <c r="D14" s="180"/>
      <c r="E14" s="179"/>
      <c r="F14" s="179"/>
      <c r="G14" s="179"/>
      <c r="H14" s="179"/>
      <c r="I14" s="179"/>
      <c r="J14" s="107"/>
    </row>
    <row r="15" spans="1:10" x14ac:dyDescent="0.3">
      <c r="A15" s="175">
        <v>7</v>
      </c>
      <c r="B15" s="213"/>
      <c r="C15" s="180"/>
      <c r="D15" s="180"/>
      <c r="E15" s="179"/>
      <c r="F15" s="179"/>
      <c r="G15" s="179"/>
      <c r="H15" s="179"/>
      <c r="I15" s="179"/>
      <c r="J15" s="107"/>
    </row>
    <row r="16" spans="1:10" x14ac:dyDescent="0.3">
      <c r="A16" s="175">
        <v>8</v>
      </c>
      <c r="B16" s="213"/>
      <c r="C16" s="180"/>
      <c r="D16" s="180"/>
      <c r="E16" s="179"/>
      <c r="F16" s="179"/>
      <c r="G16" s="179"/>
      <c r="H16" s="179"/>
      <c r="I16" s="179"/>
      <c r="J16" s="107"/>
    </row>
    <row r="17" spans="1:12" x14ac:dyDescent="0.3">
      <c r="A17" s="175">
        <v>9</v>
      </c>
      <c r="B17" s="213"/>
      <c r="C17" s="180"/>
      <c r="D17" s="180"/>
      <c r="E17" s="179"/>
      <c r="F17" s="179"/>
      <c r="G17" s="179"/>
      <c r="H17" s="179"/>
      <c r="I17" s="179"/>
      <c r="J17" s="107"/>
    </row>
    <row r="18" spans="1:12" x14ac:dyDescent="0.3">
      <c r="A18" s="175">
        <v>10</v>
      </c>
      <c r="B18" s="213"/>
      <c r="C18" s="180"/>
      <c r="D18" s="180"/>
      <c r="E18" s="179"/>
      <c r="F18" s="179"/>
      <c r="G18" s="179"/>
      <c r="H18" s="179"/>
      <c r="I18" s="179"/>
      <c r="J18" s="107"/>
    </row>
    <row r="19" spans="1:12" x14ac:dyDescent="0.3">
      <c r="A19" s="175">
        <v>11</v>
      </c>
      <c r="B19" s="213"/>
      <c r="C19" s="180"/>
      <c r="D19" s="180"/>
      <c r="E19" s="179"/>
      <c r="F19" s="179"/>
      <c r="G19" s="179"/>
      <c r="H19" s="179"/>
      <c r="I19" s="179"/>
      <c r="J19" s="107"/>
    </row>
    <row r="20" spans="1:12" x14ac:dyDescent="0.3">
      <c r="A20" s="175">
        <v>12</v>
      </c>
      <c r="B20" s="213"/>
      <c r="C20" s="180"/>
      <c r="D20" s="180"/>
      <c r="E20" s="179"/>
      <c r="F20" s="179"/>
      <c r="G20" s="179"/>
      <c r="H20" s="179"/>
      <c r="I20" s="179"/>
      <c r="J20" s="107"/>
    </row>
    <row r="21" spans="1:12" x14ac:dyDescent="0.3">
      <c r="A21" s="175">
        <v>13</v>
      </c>
      <c r="B21" s="213"/>
      <c r="C21" s="180"/>
      <c r="D21" s="180"/>
      <c r="E21" s="179"/>
      <c r="F21" s="179"/>
      <c r="G21" s="179"/>
      <c r="H21" s="179"/>
      <c r="I21" s="179"/>
      <c r="J21" s="107"/>
    </row>
    <row r="22" spans="1:12" x14ac:dyDescent="0.3">
      <c r="A22" s="175">
        <v>14</v>
      </c>
      <c r="B22" s="213"/>
      <c r="C22" s="180"/>
      <c r="D22" s="180"/>
      <c r="E22" s="179"/>
      <c r="F22" s="179"/>
      <c r="G22" s="179"/>
      <c r="H22" s="179"/>
      <c r="I22" s="179"/>
      <c r="J22" s="107"/>
    </row>
    <row r="23" spans="1:12" x14ac:dyDescent="0.3">
      <c r="A23" s="175" t="s">
        <v>278</v>
      </c>
      <c r="B23" s="213"/>
      <c r="C23" s="183"/>
      <c r="D23" s="183"/>
      <c r="E23" s="182"/>
      <c r="F23" s="182"/>
      <c r="G23" s="280"/>
      <c r="H23" s="289" t="s">
        <v>432</v>
      </c>
      <c r="I23" s="405">
        <f>SUM(I9:I22)</f>
        <v>0</v>
      </c>
      <c r="J23" s="107"/>
    </row>
    <row r="25" spans="1:12" x14ac:dyDescent="0.3">
      <c r="A25" s="190" t="s">
        <v>464</v>
      </c>
    </row>
    <row r="27" spans="1:12" x14ac:dyDescent="0.3">
      <c r="B27" s="192" t="s">
        <v>107</v>
      </c>
      <c r="F27" s="193"/>
    </row>
    <row r="28" spans="1:12" x14ac:dyDescent="0.3">
      <c r="F28" s="191"/>
      <c r="I28" s="191"/>
      <c r="J28" s="191"/>
      <c r="K28" s="191"/>
      <c r="L28" s="191"/>
    </row>
    <row r="29" spans="1:12" x14ac:dyDescent="0.3">
      <c r="C29" s="194"/>
      <c r="F29" s="194"/>
      <c r="G29" s="194"/>
      <c r="H29" s="197"/>
      <c r="I29" s="195"/>
      <c r="J29" s="191"/>
      <c r="K29" s="191"/>
      <c r="L29" s="191"/>
    </row>
    <row r="30" spans="1:12" x14ac:dyDescent="0.3">
      <c r="A30" s="191"/>
      <c r="C30" s="196" t="s">
        <v>268</v>
      </c>
      <c r="F30" s="197" t="s">
        <v>273</v>
      </c>
      <c r="G30" s="196"/>
      <c r="H30" s="196"/>
      <c r="I30" s="195"/>
      <c r="J30" s="191"/>
      <c r="K30" s="191"/>
      <c r="L30" s="191"/>
    </row>
    <row r="31" spans="1:12" x14ac:dyDescent="0.3">
      <c r="A31" s="191"/>
      <c r="C31" s="198" t="s">
        <v>139</v>
      </c>
      <c r="F31" s="190" t="s">
        <v>269</v>
      </c>
      <c r="I31" s="191"/>
      <c r="J31" s="191"/>
      <c r="K31" s="191"/>
      <c r="L31" s="191"/>
    </row>
    <row r="32" spans="1:12" s="191" customFormat="1" x14ac:dyDescent="0.3">
      <c r="B32" s="190"/>
      <c r="C32" s="198"/>
      <c r="G32" s="198"/>
      <c r="H32" s="198"/>
    </row>
    <row r="33" s="191" customFormat="1" ht="12.75" x14ac:dyDescent="0.2"/>
    <row r="34" s="191" customFormat="1" ht="12.75" x14ac:dyDescent="0.2"/>
    <row r="35" s="191" customFormat="1" ht="12.75" x14ac:dyDescent="0.2"/>
    <row r="36" s="191" customFormat="1" ht="12.75" x14ac:dyDescent="0.2"/>
  </sheetData>
  <mergeCells count="1">
    <mergeCell ref="H2:I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23"/>
  </dataValidations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3"/>
  <sheetViews>
    <sheetView showGridLines="0" view="pageBreakPreview" zoomScale="80" zoomScaleNormal="100" zoomScaleSheetLayoutView="80" workbookViewId="0">
      <selection activeCell="I13" sqref="I13"/>
    </sheetView>
  </sheetViews>
  <sheetFormatPr defaultRowHeight="12.75" x14ac:dyDescent="0.2"/>
  <cols>
    <col min="1" max="1" width="4.140625" style="203" customWidth="1"/>
    <col min="2" max="2" width="9" style="203" customWidth="1"/>
    <col min="3" max="3" width="23.42578125" style="203" customWidth="1"/>
    <col min="4" max="4" width="13.28515625" style="203" customWidth="1"/>
    <col min="5" max="5" width="9.5703125" style="203" customWidth="1"/>
    <col min="6" max="6" width="11.5703125" style="203" customWidth="1"/>
    <col min="7" max="7" width="12.28515625" style="203" customWidth="1"/>
    <col min="8" max="8" width="15.28515625" style="203" customWidth="1"/>
    <col min="9" max="9" width="17.5703125" style="203" customWidth="1"/>
    <col min="10" max="11" width="12.42578125" style="203" customWidth="1"/>
    <col min="12" max="12" width="23.5703125" style="203" customWidth="1"/>
    <col min="13" max="13" width="18.5703125" style="203" customWidth="1"/>
    <col min="14" max="14" width="0.85546875" style="203" customWidth="1"/>
    <col min="15" max="16384" width="9.140625" style="203"/>
  </cols>
  <sheetData>
    <row r="1" spans="1:14" ht="13.5" x14ac:dyDescent="0.2">
      <c r="A1" s="199" t="s">
        <v>466</v>
      </c>
      <c r="B1" s="200"/>
      <c r="C1" s="200"/>
      <c r="D1" s="200"/>
      <c r="E1" s="200"/>
      <c r="F1" s="200"/>
      <c r="G1" s="200"/>
      <c r="H1" s="200"/>
      <c r="I1" s="204"/>
      <c r="J1" s="268"/>
      <c r="K1" s="268"/>
      <c r="L1" s="268"/>
      <c r="M1" s="268" t="s">
        <v>421</v>
      </c>
      <c r="N1" s="204"/>
    </row>
    <row r="2" spans="1:14" x14ac:dyDescent="0.2">
      <c r="A2" s="204" t="s">
        <v>317</v>
      </c>
      <c r="B2" s="200"/>
      <c r="C2" s="200"/>
      <c r="D2" s="201"/>
      <c r="E2" s="201"/>
      <c r="F2" s="201"/>
      <c r="G2" s="201"/>
      <c r="H2" s="201"/>
      <c r="I2" s="200"/>
      <c r="J2" s="200"/>
      <c r="K2" s="200"/>
      <c r="L2" s="200"/>
      <c r="M2" s="202" t="s">
        <v>658</v>
      </c>
      <c r="N2" s="204"/>
    </row>
    <row r="3" spans="1:14" x14ac:dyDescent="0.2">
      <c r="A3" s="204"/>
      <c r="B3" s="200"/>
      <c r="C3" s="200"/>
      <c r="D3" s="201"/>
      <c r="E3" s="201"/>
      <c r="F3" s="201"/>
      <c r="G3" s="201"/>
      <c r="H3" s="201"/>
      <c r="I3" s="200"/>
      <c r="J3" s="200"/>
      <c r="K3" s="200"/>
      <c r="L3" s="200"/>
      <c r="M3" s="200"/>
      <c r="N3" s="204"/>
    </row>
    <row r="4" spans="1:14" ht="15" x14ac:dyDescent="0.3">
      <c r="A4" s="116" t="s">
        <v>274</v>
      </c>
      <c r="B4" s="200"/>
      <c r="C4" s="200"/>
      <c r="D4" s="205"/>
      <c r="E4" s="269"/>
      <c r="F4" s="205"/>
      <c r="G4" s="201"/>
      <c r="H4" s="201"/>
      <c r="I4" s="201"/>
      <c r="J4" s="201"/>
      <c r="K4" s="201"/>
      <c r="L4" s="200"/>
      <c r="M4" s="201"/>
      <c r="N4" s="204"/>
    </row>
    <row r="5" spans="1:14" x14ac:dyDescent="0.2">
      <c r="A5" s="471" t="str">
        <f>'ფორმა N1'!D4</f>
        <v>საქართველოს ქრისტიან კონსერვატიული პარტია</v>
      </c>
      <c r="B5" s="206"/>
      <c r="C5" s="206"/>
      <c r="D5" s="206"/>
      <c r="E5" s="207"/>
      <c r="F5" s="207"/>
      <c r="G5" s="207"/>
      <c r="H5" s="207"/>
      <c r="I5" s="207"/>
      <c r="J5" s="207"/>
      <c r="K5" s="207"/>
      <c r="L5" s="207"/>
      <c r="M5" s="207"/>
      <c r="N5" s="204"/>
    </row>
    <row r="6" spans="1:14" ht="13.5" thickBot="1" x14ac:dyDescent="0.25">
      <c r="A6" s="270"/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270"/>
      <c r="M6" s="270"/>
      <c r="N6" s="204"/>
    </row>
    <row r="7" spans="1:14" ht="51" x14ac:dyDescent="0.2">
      <c r="A7" s="271" t="s">
        <v>64</v>
      </c>
      <c r="B7" s="272" t="s">
        <v>422</v>
      </c>
      <c r="C7" s="272" t="s">
        <v>423</v>
      </c>
      <c r="D7" s="273" t="s">
        <v>424</v>
      </c>
      <c r="E7" s="273" t="s">
        <v>275</v>
      </c>
      <c r="F7" s="273" t="s">
        <v>425</v>
      </c>
      <c r="G7" s="273" t="s">
        <v>426</v>
      </c>
      <c r="H7" s="272" t="s">
        <v>427</v>
      </c>
      <c r="I7" s="274" t="s">
        <v>428</v>
      </c>
      <c r="J7" s="274" t="s">
        <v>429</v>
      </c>
      <c r="K7" s="275" t="s">
        <v>430</v>
      </c>
      <c r="L7" s="275" t="s">
        <v>431</v>
      </c>
      <c r="M7" s="273" t="s">
        <v>421</v>
      </c>
      <c r="N7" s="204"/>
    </row>
    <row r="8" spans="1:14" x14ac:dyDescent="0.2">
      <c r="A8" s="209">
        <v>1</v>
      </c>
      <c r="B8" s="210">
        <v>2</v>
      </c>
      <c r="C8" s="210">
        <v>3</v>
      </c>
      <c r="D8" s="211">
        <v>4</v>
      </c>
      <c r="E8" s="211">
        <v>5</v>
      </c>
      <c r="F8" s="211">
        <v>6</v>
      </c>
      <c r="G8" s="211">
        <v>7</v>
      </c>
      <c r="H8" s="211">
        <v>8</v>
      </c>
      <c r="I8" s="211">
        <v>9</v>
      </c>
      <c r="J8" s="211">
        <v>10</v>
      </c>
      <c r="K8" s="211">
        <v>11</v>
      </c>
      <c r="L8" s="211">
        <v>12</v>
      </c>
      <c r="M8" s="211">
        <v>13</v>
      </c>
      <c r="N8" s="204"/>
    </row>
    <row r="9" spans="1:14" ht="15" x14ac:dyDescent="0.25">
      <c r="A9" s="212">
        <v>1</v>
      </c>
      <c r="B9" s="213"/>
      <c r="C9" s="276"/>
      <c r="D9" s="212"/>
      <c r="E9" s="212"/>
      <c r="F9" s="212"/>
      <c r="G9" s="212"/>
      <c r="H9" s="212"/>
      <c r="I9" s="212"/>
      <c r="J9" s="212"/>
      <c r="K9" s="212"/>
      <c r="L9" s="212"/>
      <c r="M9" s="277" t="str">
        <f t="shared" ref="M9:M23" si="0">IF(ISBLANK(B9),"",$M$2)</f>
        <v/>
      </c>
      <c r="N9" s="204"/>
    </row>
    <row r="10" spans="1:14" ht="15" x14ac:dyDescent="0.25">
      <c r="A10" s="212">
        <v>2</v>
      </c>
      <c r="B10" s="213"/>
      <c r="C10" s="276"/>
      <c r="D10" s="212"/>
      <c r="E10" s="212"/>
      <c r="F10" s="212"/>
      <c r="G10" s="212"/>
      <c r="H10" s="212"/>
      <c r="I10" s="212"/>
      <c r="J10" s="212"/>
      <c r="K10" s="212"/>
      <c r="L10" s="212"/>
      <c r="M10" s="277" t="str">
        <f t="shared" si="0"/>
        <v/>
      </c>
      <c r="N10" s="204"/>
    </row>
    <row r="11" spans="1:14" ht="15" x14ac:dyDescent="0.25">
      <c r="A11" s="212">
        <v>3</v>
      </c>
      <c r="B11" s="213"/>
      <c r="C11" s="276"/>
      <c r="D11" s="212"/>
      <c r="E11" s="212"/>
      <c r="F11" s="212"/>
      <c r="G11" s="212"/>
      <c r="H11" s="212"/>
      <c r="I11" s="212"/>
      <c r="J11" s="212"/>
      <c r="K11" s="212"/>
      <c r="L11" s="212"/>
      <c r="M11" s="277" t="str">
        <f t="shared" si="0"/>
        <v/>
      </c>
      <c r="N11" s="204"/>
    </row>
    <row r="12" spans="1:14" ht="15" x14ac:dyDescent="0.25">
      <c r="A12" s="212">
        <v>4</v>
      </c>
      <c r="B12" s="213"/>
      <c r="C12" s="276"/>
      <c r="D12" s="212"/>
      <c r="E12" s="212"/>
      <c r="F12" s="212"/>
      <c r="G12" s="212"/>
      <c r="H12" s="212"/>
      <c r="I12" s="212"/>
      <c r="J12" s="212"/>
      <c r="K12" s="212"/>
      <c r="L12" s="212"/>
      <c r="M12" s="277" t="str">
        <f t="shared" si="0"/>
        <v/>
      </c>
      <c r="N12" s="204"/>
    </row>
    <row r="13" spans="1:14" ht="15" x14ac:dyDescent="0.25">
      <c r="A13" s="212">
        <v>5</v>
      </c>
      <c r="B13" s="213"/>
      <c r="C13" s="276"/>
      <c r="D13" s="212"/>
      <c r="E13" s="212"/>
      <c r="F13" s="212"/>
      <c r="G13" s="212"/>
      <c r="H13" s="212"/>
      <c r="I13" s="212"/>
      <c r="J13" s="212"/>
      <c r="K13" s="212"/>
      <c r="L13" s="212"/>
      <c r="M13" s="277" t="str">
        <f t="shared" si="0"/>
        <v/>
      </c>
      <c r="N13" s="204"/>
    </row>
    <row r="14" spans="1:14" ht="15" x14ac:dyDescent="0.25">
      <c r="A14" s="212">
        <v>6</v>
      </c>
      <c r="B14" s="213"/>
      <c r="C14" s="276"/>
      <c r="D14" s="212"/>
      <c r="E14" s="212"/>
      <c r="F14" s="212"/>
      <c r="G14" s="212"/>
      <c r="H14" s="212"/>
      <c r="I14" s="212"/>
      <c r="J14" s="212"/>
      <c r="K14" s="212"/>
      <c r="L14" s="212"/>
      <c r="M14" s="277" t="str">
        <f t="shared" si="0"/>
        <v/>
      </c>
      <c r="N14" s="204"/>
    </row>
    <row r="15" spans="1:14" ht="15" x14ac:dyDescent="0.25">
      <c r="A15" s="212">
        <v>7</v>
      </c>
      <c r="B15" s="213"/>
      <c r="C15" s="276"/>
      <c r="D15" s="212"/>
      <c r="E15" s="212"/>
      <c r="F15" s="212"/>
      <c r="G15" s="212"/>
      <c r="H15" s="212"/>
      <c r="I15" s="212"/>
      <c r="J15" s="212"/>
      <c r="K15" s="212"/>
      <c r="L15" s="212"/>
      <c r="M15" s="277" t="str">
        <f t="shared" si="0"/>
        <v/>
      </c>
      <c r="N15" s="204"/>
    </row>
    <row r="16" spans="1:14" ht="15" x14ac:dyDescent="0.25">
      <c r="A16" s="212">
        <v>8</v>
      </c>
      <c r="B16" s="213"/>
      <c r="C16" s="276"/>
      <c r="D16" s="212"/>
      <c r="E16" s="212"/>
      <c r="F16" s="212"/>
      <c r="G16" s="212"/>
      <c r="H16" s="212"/>
      <c r="I16" s="212"/>
      <c r="J16" s="212"/>
      <c r="K16" s="212"/>
      <c r="L16" s="212"/>
      <c r="M16" s="277" t="str">
        <f t="shared" si="0"/>
        <v/>
      </c>
      <c r="N16" s="204"/>
    </row>
    <row r="17" spans="1:14" ht="15" x14ac:dyDescent="0.25">
      <c r="A17" s="212">
        <v>9</v>
      </c>
      <c r="B17" s="213"/>
      <c r="C17" s="276"/>
      <c r="D17" s="212"/>
      <c r="E17" s="212"/>
      <c r="F17" s="212"/>
      <c r="G17" s="212"/>
      <c r="H17" s="212"/>
      <c r="I17" s="212"/>
      <c r="J17" s="212"/>
      <c r="K17" s="212"/>
      <c r="L17" s="212"/>
      <c r="M17" s="277" t="str">
        <f t="shared" si="0"/>
        <v/>
      </c>
      <c r="N17" s="204"/>
    </row>
    <row r="18" spans="1:14" ht="15" x14ac:dyDescent="0.25">
      <c r="A18" s="212">
        <v>10</v>
      </c>
      <c r="B18" s="213"/>
      <c r="C18" s="276"/>
      <c r="D18" s="212"/>
      <c r="E18" s="212"/>
      <c r="F18" s="212"/>
      <c r="G18" s="212"/>
      <c r="H18" s="212"/>
      <c r="I18" s="212"/>
      <c r="J18" s="212"/>
      <c r="K18" s="212"/>
      <c r="L18" s="212"/>
      <c r="M18" s="277" t="str">
        <f t="shared" si="0"/>
        <v/>
      </c>
      <c r="N18" s="204"/>
    </row>
    <row r="19" spans="1:14" ht="15" x14ac:dyDescent="0.25">
      <c r="A19" s="212">
        <v>11</v>
      </c>
      <c r="B19" s="213"/>
      <c r="C19" s="276"/>
      <c r="D19" s="212"/>
      <c r="E19" s="212"/>
      <c r="F19" s="212"/>
      <c r="G19" s="212"/>
      <c r="H19" s="212"/>
      <c r="I19" s="212"/>
      <c r="J19" s="212"/>
      <c r="K19" s="212"/>
      <c r="L19" s="212"/>
      <c r="M19" s="277" t="str">
        <f t="shared" si="0"/>
        <v/>
      </c>
      <c r="N19" s="204"/>
    </row>
    <row r="20" spans="1:14" ht="15" x14ac:dyDescent="0.25">
      <c r="A20" s="212">
        <v>12</v>
      </c>
      <c r="B20" s="213"/>
      <c r="C20" s="276"/>
      <c r="D20" s="212"/>
      <c r="E20" s="212"/>
      <c r="F20" s="212"/>
      <c r="G20" s="212"/>
      <c r="H20" s="212"/>
      <c r="I20" s="212"/>
      <c r="J20" s="212"/>
      <c r="K20" s="212"/>
      <c r="L20" s="212"/>
      <c r="M20" s="277" t="str">
        <f t="shared" si="0"/>
        <v/>
      </c>
      <c r="N20" s="204"/>
    </row>
    <row r="21" spans="1:14" ht="15" x14ac:dyDescent="0.25">
      <c r="A21" s="212">
        <v>13</v>
      </c>
      <c r="B21" s="213"/>
      <c r="C21" s="276"/>
      <c r="D21" s="212"/>
      <c r="E21" s="212"/>
      <c r="F21" s="212"/>
      <c r="G21" s="212"/>
      <c r="H21" s="212"/>
      <c r="I21" s="212"/>
      <c r="J21" s="212"/>
      <c r="K21" s="212"/>
      <c r="L21" s="212"/>
      <c r="M21" s="277" t="str">
        <f t="shared" si="0"/>
        <v/>
      </c>
      <c r="N21" s="204"/>
    </row>
    <row r="22" spans="1:14" ht="15" x14ac:dyDescent="0.25">
      <c r="A22" s="212">
        <v>14</v>
      </c>
      <c r="B22" s="213"/>
      <c r="C22" s="276"/>
      <c r="D22" s="212"/>
      <c r="E22" s="212"/>
      <c r="F22" s="212"/>
      <c r="G22" s="212"/>
      <c r="H22" s="212"/>
      <c r="I22" s="212"/>
      <c r="J22" s="212"/>
      <c r="K22" s="212"/>
      <c r="L22" s="212"/>
      <c r="M22" s="277" t="str">
        <f t="shared" si="0"/>
        <v/>
      </c>
      <c r="N22" s="204"/>
    </row>
    <row r="23" spans="1:14" ht="15" x14ac:dyDescent="0.25">
      <c r="A23" s="278" t="s">
        <v>278</v>
      </c>
      <c r="B23" s="213"/>
      <c r="C23" s="276"/>
      <c r="D23" s="212"/>
      <c r="E23" s="212"/>
      <c r="F23" s="212"/>
      <c r="G23" s="212"/>
      <c r="H23" s="212"/>
      <c r="I23" s="212"/>
      <c r="J23" s="212"/>
      <c r="K23" s="212"/>
      <c r="L23" s="212"/>
      <c r="M23" s="277" t="str">
        <f t="shared" si="0"/>
        <v/>
      </c>
      <c r="N23" s="204"/>
    </row>
    <row r="24" spans="1:14" s="219" customFormat="1" x14ac:dyDescent="0.2"/>
    <row r="27" spans="1:14" s="21" customFormat="1" ht="15" x14ac:dyDescent="0.3">
      <c r="B27" s="214" t="s">
        <v>107</v>
      </c>
    </row>
    <row r="28" spans="1:14" s="21" customFormat="1" ht="15" x14ac:dyDescent="0.3">
      <c r="B28" s="214"/>
    </row>
    <row r="29" spans="1:14" s="21" customFormat="1" ht="15" x14ac:dyDescent="0.3">
      <c r="C29" s="216"/>
      <c r="D29" s="215"/>
      <c r="E29" s="215"/>
      <c r="H29" s="216"/>
      <c r="I29" s="216"/>
      <c r="J29" s="215"/>
      <c r="K29" s="215"/>
      <c r="L29" s="215"/>
    </row>
    <row r="30" spans="1:14" s="21" customFormat="1" ht="15" x14ac:dyDescent="0.3">
      <c r="C30" s="217" t="s">
        <v>268</v>
      </c>
      <c r="D30" s="215"/>
      <c r="E30" s="215"/>
      <c r="H30" s="214" t="s">
        <v>319</v>
      </c>
      <c r="M30" s="215"/>
    </row>
    <row r="31" spans="1:14" s="21" customFormat="1" ht="15" x14ac:dyDescent="0.3">
      <c r="C31" s="217" t="s">
        <v>139</v>
      </c>
      <c r="D31" s="215"/>
      <c r="E31" s="215"/>
      <c r="H31" s="218" t="s">
        <v>269</v>
      </c>
      <c r="M31" s="215"/>
    </row>
    <row r="32" spans="1:14" ht="15" x14ac:dyDescent="0.3">
      <c r="C32" s="217"/>
      <c r="F32" s="218"/>
      <c r="J32" s="220"/>
      <c r="K32" s="220"/>
      <c r="L32" s="220"/>
      <c r="M32" s="220"/>
    </row>
    <row r="33" spans="3:3" ht="15" x14ac:dyDescent="0.3">
      <c r="C33" s="217"/>
    </row>
  </sheetData>
  <sheetProtection insertColumns="0" insertRows="0" deleteRows="0"/>
  <dataValidations count="4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M2 B9:B2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2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23">
      <formula1>11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62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6" t="s">
        <v>272</v>
      </c>
      <c r="B1" s="258"/>
      <c r="C1" s="484" t="s">
        <v>109</v>
      </c>
      <c r="D1" s="484"/>
      <c r="E1" s="115"/>
    </row>
    <row r="2" spans="1:12" s="6" customFormat="1" x14ac:dyDescent="0.3">
      <c r="A2" s="78" t="s">
        <v>140</v>
      </c>
      <c r="B2" s="258"/>
      <c r="C2" s="482" t="s">
        <v>532</v>
      </c>
      <c r="D2" s="483"/>
      <c r="E2" s="115"/>
    </row>
    <row r="3" spans="1:12" s="6" customFormat="1" x14ac:dyDescent="0.3">
      <c r="A3" s="78"/>
      <c r="B3" s="258"/>
      <c r="C3" s="77"/>
      <c r="D3" s="77"/>
      <c r="E3" s="115"/>
    </row>
    <row r="4" spans="1:12" s="2" customFormat="1" x14ac:dyDescent="0.3">
      <c r="A4" s="79" t="str">
        <f>'ფორმა N2'!A4</f>
        <v>ანგარიშვალდებული პირის დასახელება:</v>
      </c>
      <c r="B4" s="259"/>
      <c r="C4" s="78"/>
      <c r="D4" s="78"/>
      <c r="E4" s="110"/>
      <c r="L4" s="6"/>
    </row>
    <row r="5" spans="1:12" s="2" customFormat="1" x14ac:dyDescent="0.3">
      <c r="A5" s="121" t="str">
        <f>'ფორმა N1'!D4</f>
        <v>საქართველოს ქრისტიან კონსერვატიული პარტია</v>
      </c>
      <c r="B5" s="260"/>
      <c r="C5" s="60"/>
      <c r="D5" s="60"/>
      <c r="E5" s="110"/>
    </row>
    <row r="6" spans="1:12" s="2" customFormat="1" x14ac:dyDescent="0.3">
      <c r="A6" s="79"/>
      <c r="B6" s="259"/>
      <c r="C6" s="78"/>
      <c r="D6" s="78"/>
      <c r="E6" s="110"/>
    </row>
    <row r="7" spans="1:12" s="6" customFormat="1" ht="18" x14ac:dyDescent="0.3">
      <c r="A7" s="102"/>
      <c r="B7" s="114"/>
      <c r="C7" s="80"/>
      <c r="D7" s="80"/>
      <c r="E7" s="115"/>
    </row>
    <row r="8" spans="1:12" s="6" customFormat="1" ht="30" x14ac:dyDescent="0.3">
      <c r="A8" s="108" t="s">
        <v>64</v>
      </c>
      <c r="B8" s="81" t="s">
        <v>249</v>
      </c>
      <c r="C8" s="81" t="s">
        <v>66</v>
      </c>
      <c r="D8" s="81" t="s">
        <v>67</v>
      </c>
      <c r="E8" s="115"/>
      <c r="F8" s="20"/>
    </row>
    <row r="9" spans="1:12" s="7" customFormat="1" x14ac:dyDescent="0.3">
      <c r="A9" s="246">
        <v>1</v>
      </c>
      <c r="B9" s="246" t="s">
        <v>65</v>
      </c>
      <c r="C9" s="87">
        <f>SUM(C10,C26)</f>
        <v>0</v>
      </c>
      <c r="D9" s="87">
        <f>SUM(D10,D26)</f>
        <v>0</v>
      </c>
      <c r="E9" s="115"/>
    </row>
    <row r="10" spans="1:12" s="7" customFormat="1" x14ac:dyDescent="0.3">
      <c r="A10" s="89">
        <v>1.1000000000000001</v>
      </c>
      <c r="B10" s="89" t="s">
        <v>80</v>
      </c>
      <c r="C10" s="87">
        <f>SUM(C11,C12,C16,C19,C25,C26)</f>
        <v>0</v>
      </c>
      <c r="D10" s="87">
        <f>SUM(D11,D12,D16,D19,D24,D25)</f>
        <v>0</v>
      </c>
      <c r="E10" s="115"/>
    </row>
    <row r="11" spans="1:12" s="9" customFormat="1" ht="18" x14ac:dyDescent="0.3">
      <c r="A11" s="90" t="s">
        <v>30</v>
      </c>
      <c r="B11" s="90" t="s">
        <v>79</v>
      </c>
      <c r="C11" s="8"/>
      <c r="D11" s="8"/>
      <c r="E11" s="115"/>
    </row>
    <row r="12" spans="1:12" s="10" customFormat="1" x14ac:dyDescent="0.3">
      <c r="A12" s="90" t="s">
        <v>31</v>
      </c>
      <c r="B12" s="90" t="s">
        <v>308</v>
      </c>
      <c r="C12" s="109">
        <f>SUM(C14:C15)</f>
        <v>0</v>
      </c>
      <c r="D12" s="109">
        <f>SUM(D14:D15)</f>
        <v>0</v>
      </c>
      <c r="E12" s="115"/>
    </row>
    <row r="13" spans="1:12" s="3" customFormat="1" x14ac:dyDescent="0.3">
      <c r="A13" s="99" t="s">
        <v>81</v>
      </c>
      <c r="B13" s="99" t="s">
        <v>311</v>
      </c>
      <c r="C13" s="8"/>
      <c r="D13" s="8"/>
      <c r="E13" s="115"/>
    </row>
    <row r="14" spans="1:12" s="3" customFormat="1" x14ac:dyDescent="0.3">
      <c r="A14" s="99" t="s">
        <v>507</v>
      </c>
      <c r="B14" s="99" t="s">
        <v>506</v>
      </c>
      <c r="C14" s="8"/>
      <c r="D14" s="8"/>
      <c r="E14" s="115"/>
    </row>
    <row r="15" spans="1:12" s="3" customFormat="1" x14ac:dyDescent="0.3">
      <c r="A15" s="99" t="s">
        <v>508</v>
      </c>
      <c r="B15" s="99" t="s">
        <v>97</v>
      </c>
      <c r="C15" s="8"/>
      <c r="D15" s="8"/>
      <c r="E15" s="115"/>
    </row>
    <row r="16" spans="1:12" s="3" customFormat="1" x14ac:dyDescent="0.3">
      <c r="A16" s="90" t="s">
        <v>82</v>
      </c>
      <c r="B16" s="90" t="s">
        <v>83</v>
      </c>
      <c r="C16" s="109">
        <f>SUM(C17:C18)</f>
        <v>0</v>
      </c>
      <c r="D16" s="109">
        <f>SUM(D17:D18)</f>
        <v>0</v>
      </c>
      <c r="E16" s="115"/>
    </row>
    <row r="17" spans="1:5" s="3" customFormat="1" x14ac:dyDescent="0.3">
      <c r="A17" s="99" t="s">
        <v>84</v>
      </c>
      <c r="B17" s="99" t="s">
        <v>86</v>
      </c>
      <c r="C17" s="8"/>
      <c r="D17" s="8"/>
      <c r="E17" s="115"/>
    </row>
    <row r="18" spans="1:5" s="3" customFormat="1" ht="30" x14ac:dyDescent="0.3">
      <c r="A18" s="99" t="s">
        <v>85</v>
      </c>
      <c r="B18" s="99" t="s">
        <v>110</v>
      </c>
      <c r="C18" s="8"/>
      <c r="D18" s="8"/>
      <c r="E18" s="115"/>
    </row>
    <row r="19" spans="1:5" s="3" customFormat="1" x14ac:dyDescent="0.3">
      <c r="A19" s="90" t="s">
        <v>87</v>
      </c>
      <c r="B19" s="90" t="s">
        <v>418</v>
      </c>
      <c r="C19" s="109">
        <f>SUM(C20:C23)</f>
        <v>0</v>
      </c>
      <c r="D19" s="109">
        <f>SUM(D20:D23)</f>
        <v>0</v>
      </c>
      <c r="E19" s="115"/>
    </row>
    <row r="20" spans="1:5" s="3" customFormat="1" x14ac:dyDescent="0.3">
      <c r="A20" s="99" t="s">
        <v>88</v>
      </c>
      <c r="B20" s="99" t="s">
        <v>89</v>
      </c>
      <c r="C20" s="8"/>
      <c r="D20" s="8"/>
      <c r="E20" s="115"/>
    </row>
    <row r="21" spans="1:5" s="3" customFormat="1" ht="30" x14ac:dyDescent="0.3">
      <c r="A21" s="99" t="s">
        <v>92</v>
      </c>
      <c r="B21" s="99" t="s">
        <v>90</v>
      </c>
      <c r="C21" s="8"/>
      <c r="D21" s="8"/>
      <c r="E21" s="115"/>
    </row>
    <row r="22" spans="1:5" s="3" customFormat="1" x14ac:dyDescent="0.3">
      <c r="A22" s="99" t="s">
        <v>93</v>
      </c>
      <c r="B22" s="99" t="s">
        <v>91</v>
      </c>
      <c r="C22" s="8"/>
      <c r="D22" s="8"/>
      <c r="E22" s="115"/>
    </row>
    <row r="23" spans="1:5" s="3" customFormat="1" x14ac:dyDescent="0.3">
      <c r="A23" s="99" t="s">
        <v>94</v>
      </c>
      <c r="B23" s="99" t="s">
        <v>446</v>
      </c>
      <c r="C23" s="8"/>
      <c r="D23" s="8"/>
      <c r="E23" s="115"/>
    </row>
    <row r="24" spans="1:5" s="3" customFormat="1" x14ac:dyDescent="0.3">
      <c r="A24" s="90" t="s">
        <v>95</v>
      </c>
      <c r="B24" s="90" t="s">
        <v>447</v>
      </c>
      <c r="C24" s="281"/>
      <c r="D24" s="8"/>
      <c r="E24" s="115"/>
    </row>
    <row r="25" spans="1:5" s="3" customFormat="1" x14ac:dyDescent="0.3">
      <c r="A25" s="90" t="s">
        <v>251</v>
      </c>
      <c r="B25" s="90" t="s">
        <v>453</v>
      </c>
      <c r="C25" s="8"/>
      <c r="D25" s="8"/>
      <c r="E25" s="115"/>
    </row>
    <row r="26" spans="1:5" x14ac:dyDescent="0.3">
      <c r="A26" s="89">
        <v>1.2</v>
      </c>
      <c r="B26" s="89" t="s">
        <v>96</v>
      </c>
      <c r="C26" s="87">
        <f>SUM(C27,C35)</f>
        <v>0</v>
      </c>
      <c r="D26" s="87">
        <f>SUM(D27,D35)</f>
        <v>0</v>
      </c>
      <c r="E26" s="115"/>
    </row>
    <row r="27" spans="1:5" x14ac:dyDescent="0.3">
      <c r="A27" s="90" t="s">
        <v>32</v>
      </c>
      <c r="B27" s="90" t="s">
        <v>311</v>
      </c>
      <c r="C27" s="109">
        <f>SUM(C28:C30)</f>
        <v>0</v>
      </c>
      <c r="D27" s="109">
        <f>SUM(D28:D30)</f>
        <v>0</v>
      </c>
      <c r="E27" s="115"/>
    </row>
    <row r="28" spans="1:5" x14ac:dyDescent="0.3">
      <c r="A28" s="253" t="s">
        <v>98</v>
      </c>
      <c r="B28" s="253" t="s">
        <v>309</v>
      </c>
      <c r="C28" s="8"/>
      <c r="D28" s="8"/>
      <c r="E28" s="115"/>
    </row>
    <row r="29" spans="1:5" x14ac:dyDescent="0.3">
      <c r="A29" s="253" t="s">
        <v>99</v>
      </c>
      <c r="B29" s="253" t="s">
        <v>312</v>
      </c>
      <c r="C29" s="8"/>
      <c r="D29" s="8"/>
      <c r="E29" s="115"/>
    </row>
    <row r="30" spans="1:5" x14ac:dyDescent="0.3">
      <c r="A30" s="253" t="s">
        <v>455</v>
      </c>
      <c r="B30" s="253" t="s">
        <v>310</v>
      </c>
      <c r="C30" s="8"/>
      <c r="D30" s="8"/>
      <c r="E30" s="115"/>
    </row>
    <row r="31" spans="1:5" x14ac:dyDescent="0.3">
      <c r="A31" s="90" t="s">
        <v>33</v>
      </c>
      <c r="B31" s="90" t="s">
        <v>506</v>
      </c>
      <c r="C31" s="109">
        <f>SUM(C32:C34)</f>
        <v>0</v>
      </c>
      <c r="D31" s="109">
        <f>SUM(D32:D34)</f>
        <v>0</v>
      </c>
      <c r="E31" s="115"/>
    </row>
    <row r="32" spans="1:5" x14ac:dyDescent="0.3">
      <c r="A32" s="253" t="s">
        <v>12</v>
      </c>
      <c r="B32" s="253" t="s">
        <v>509</v>
      </c>
      <c r="C32" s="8"/>
      <c r="D32" s="8"/>
      <c r="E32" s="115"/>
    </row>
    <row r="33" spans="1:9" x14ac:dyDescent="0.3">
      <c r="A33" s="253" t="s">
        <v>13</v>
      </c>
      <c r="B33" s="253" t="s">
        <v>510</v>
      </c>
      <c r="C33" s="8"/>
      <c r="D33" s="8"/>
      <c r="E33" s="115"/>
    </row>
    <row r="34" spans="1:9" x14ac:dyDescent="0.3">
      <c r="A34" s="253" t="s">
        <v>281</v>
      </c>
      <c r="B34" s="253" t="s">
        <v>511</v>
      </c>
      <c r="C34" s="8"/>
      <c r="D34" s="8"/>
      <c r="E34" s="115"/>
    </row>
    <row r="35" spans="1:9" s="23" customFormat="1" x14ac:dyDescent="0.3">
      <c r="A35" s="90" t="s">
        <v>34</v>
      </c>
      <c r="B35" s="267" t="s">
        <v>452</v>
      </c>
      <c r="C35" s="8"/>
      <c r="D35" s="8"/>
    </row>
    <row r="36" spans="1:9" s="2" customFormat="1" x14ac:dyDescent="0.3">
      <c r="A36" s="1"/>
      <c r="B36" s="261"/>
      <c r="E36" s="5"/>
    </row>
    <row r="37" spans="1:9" s="2" customFormat="1" x14ac:dyDescent="0.3">
      <c r="B37" s="261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1" t="s">
        <v>107</v>
      </c>
      <c r="B40" s="261"/>
      <c r="E40" s="5"/>
    </row>
    <row r="41" spans="1:9" s="2" customFormat="1" x14ac:dyDescent="0.3">
      <c r="B41" s="261"/>
      <c r="E41"/>
      <c r="F41"/>
      <c r="G41"/>
      <c r="H41"/>
      <c r="I41"/>
    </row>
    <row r="42" spans="1:9" s="2" customFormat="1" x14ac:dyDescent="0.3">
      <c r="B42" s="261"/>
      <c r="D42" s="12"/>
      <c r="E42"/>
      <c r="F42"/>
      <c r="G42"/>
      <c r="H42"/>
      <c r="I42"/>
    </row>
    <row r="43" spans="1:9" s="2" customFormat="1" x14ac:dyDescent="0.3">
      <c r="A43"/>
      <c r="B43" s="263" t="s">
        <v>450</v>
      </c>
      <c r="D43" s="12"/>
      <c r="E43"/>
      <c r="F43"/>
      <c r="G43"/>
      <c r="H43"/>
      <c r="I43"/>
    </row>
    <row r="44" spans="1:9" s="2" customFormat="1" x14ac:dyDescent="0.3">
      <c r="A44"/>
      <c r="B44" s="261" t="s">
        <v>270</v>
      </c>
      <c r="D44" s="12"/>
      <c r="E44"/>
      <c r="F44"/>
      <c r="G44"/>
      <c r="H44"/>
      <c r="I44"/>
    </row>
    <row r="45" spans="1:9" customFormat="1" ht="12.75" x14ac:dyDescent="0.2">
      <c r="B45" s="264" t="s">
        <v>139</v>
      </c>
    </row>
    <row r="46" spans="1:9" customFormat="1" ht="12.75" x14ac:dyDescent="0.2">
      <c r="B46" s="265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fitToHeight="0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219</v>
      </c>
      <c r="C1" t="s">
        <v>199</v>
      </c>
      <c r="E1" t="s">
        <v>226</v>
      </c>
      <c r="G1" t="s">
        <v>236</v>
      </c>
    </row>
    <row r="2" spans="1:7" ht="15" x14ac:dyDescent="0.2">
      <c r="A2" s="63">
        <v>40907</v>
      </c>
      <c r="C2" t="s">
        <v>200</v>
      </c>
      <c r="E2" t="s">
        <v>231</v>
      </c>
      <c r="G2" s="64" t="s">
        <v>237</v>
      </c>
    </row>
    <row r="3" spans="1:7" ht="15" x14ac:dyDescent="0.2">
      <c r="A3" s="63">
        <v>40908</v>
      </c>
      <c r="C3" t="s">
        <v>201</v>
      </c>
      <c r="E3" t="s">
        <v>232</v>
      </c>
      <c r="G3" s="64" t="s">
        <v>238</v>
      </c>
    </row>
    <row r="4" spans="1:7" ht="15" x14ac:dyDescent="0.2">
      <c r="A4" s="63">
        <v>40909</v>
      </c>
      <c r="C4" t="s">
        <v>202</v>
      </c>
      <c r="E4" t="s">
        <v>233</v>
      </c>
      <c r="G4" s="64" t="s">
        <v>239</v>
      </c>
    </row>
    <row r="5" spans="1:7" x14ac:dyDescent="0.2">
      <c r="A5" s="63">
        <v>40910</v>
      </c>
      <c r="C5" t="s">
        <v>203</v>
      </c>
      <c r="E5" t="s">
        <v>234</v>
      </c>
    </row>
    <row r="6" spans="1:7" x14ac:dyDescent="0.2">
      <c r="A6" s="63">
        <v>40911</v>
      </c>
      <c r="C6" t="s">
        <v>204</v>
      </c>
    </row>
    <row r="7" spans="1:7" x14ac:dyDescent="0.2">
      <c r="A7" s="63">
        <v>40912</v>
      </c>
      <c r="C7" t="s">
        <v>205</v>
      </c>
    </row>
    <row r="8" spans="1:7" x14ac:dyDescent="0.2">
      <c r="A8" s="63">
        <v>40913</v>
      </c>
      <c r="C8" t="s">
        <v>206</v>
      </c>
    </row>
    <row r="9" spans="1:7" x14ac:dyDescent="0.2">
      <c r="A9" s="63">
        <v>40914</v>
      </c>
      <c r="C9" t="s">
        <v>207</v>
      </c>
    </row>
    <row r="10" spans="1:7" x14ac:dyDescent="0.2">
      <c r="A10" s="63">
        <v>40915</v>
      </c>
      <c r="C10" t="s">
        <v>208</v>
      </c>
    </row>
    <row r="11" spans="1:7" x14ac:dyDescent="0.2">
      <c r="A11" s="63">
        <v>40916</v>
      </c>
      <c r="C11" t="s">
        <v>209</v>
      </c>
    </row>
    <row r="12" spans="1:7" x14ac:dyDescent="0.2">
      <c r="A12" s="63">
        <v>40917</v>
      </c>
      <c r="C12" t="s">
        <v>210</v>
      </c>
    </row>
    <row r="13" spans="1:7" x14ac:dyDescent="0.2">
      <c r="A13" s="63">
        <v>40918</v>
      </c>
      <c r="C13" t="s">
        <v>211</v>
      </c>
    </row>
    <row r="14" spans="1:7" x14ac:dyDescent="0.2">
      <c r="A14" s="63">
        <v>40919</v>
      </c>
      <c r="C14" t="s">
        <v>212</v>
      </c>
    </row>
    <row r="15" spans="1:7" x14ac:dyDescent="0.2">
      <c r="A15" s="63">
        <v>40920</v>
      </c>
      <c r="C15" t="s">
        <v>213</v>
      </c>
    </row>
    <row r="16" spans="1:7" x14ac:dyDescent="0.2">
      <c r="A16" s="63">
        <v>40921</v>
      </c>
      <c r="C16" t="s">
        <v>214</v>
      </c>
    </row>
    <row r="17" spans="1:3" x14ac:dyDescent="0.2">
      <c r="A17" s="63">
        <v>40922</v>
      </c>
      <c r="C17" t="s">
        <v>215</v>
      </c>
    </row>
    <row r="18" spans="1:3" x14ac:dyDescent="0.2">
      <c r="A18" s="63">
        <v>40923</v>
      </c>
      <c r="C18" t="s">
        <v>216</v>
      </c>
    </row>
    <row r="19" spans="1:3" x14ac:dyDescent="0.2">
      <c r="A19" s="63">
        <v>40924</v>
      </c>
      <c r="C19" t="s">
        <v>217</v>
      </c>
    </row>
    <row r="20" spans="1:3" x14ac:dyDescent="0.2">
      <c r="A20" s="63">
        <v>40925</v>
      </c>
      <c r="C20" t="s">
        <v>218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9"/>
  <sheetViews>
    <sheetView showGridLines="0" zoomScaleNormal="100" zoomScaleSheetLayoutView="80" workbookViewId="0">
      <selection activeCell="H61" sqref="H61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6" s="6" customFormat="1" x14ac:dyDescent="0.3">
      <c r="A1" s="76" t="s">
        <v>406</v>
      </c>
      <c r="B1" s="243"/>
      <c r="C1" s="484" t="s">
        <v>109</v>
      </c>
      <c r="D1" s="484"/>
      <c r="E1" s="93"/>
    </row>
    <row r="2" spans="1:6" s="6" customFormat="1" x14ac:dyDescent="0.3">
      <c r="A2" s="76" t="s">
        <v>407</v>
      </c>
      <c r="B2" s="243"/>
      <c r="C2" s="482" t="s">
        <v>532</v>
      </c>
      <c r="D2" s="483"/>
      <c r="E2" s="93"/>
    </row>
    <row r="3" spans="1:6" s="6" customFormat="1" x14ac:dyDescent="0.3">
      <c r="A3" s="76" t="s">
        <v>408</v>
      </c>
      <c r="B3" s="243"/>
      <c r="C3" s="244"/>
      <c r="D3" s="244"/>
      <c r="E3" s="93"/>
    </row>
    <row r="4" spans="1:6" s="6" customFormat="1" x14ac:dyDescent="0.3">
      <c r="A4" s="78" t="s">
        <v>140</v>
      </c>
      <c r="B4" s="243"/>
      <c r="C4" s="244"/>
      <c r="D4" s="244"/>
      <c r="E4" s="93"/>
    </row>
    <row r="5" spans="1:6" s="6" customFormat="1" x14ac:dyDescent="0.3">
      <c r="A5" s="78"/>
      <c r="B5" s="243"/>
      <c r="C5" s="244"/>
      <c r="D5" s="244"/>
      <c r="E5" s="93"/>
    </row>
    <row r="6" spans="1:6" x14ac:dyDescent="0.3">
      <c r="A6" s="79" t="str">
        <f>'[1]ფორმა N2'!A4</f>
        <v>ანგარიშვალდებული პირის დასახელება:</v>
      </c>
      <c r="B6" s="79"/>
      <c r="C6" s="78"/>
      <c r="D6" s="78"/>
      <c r="E6" s="94"/>
    </row>
    <row r="7" spans="1:6" x14ac:dyDescent="0.3">
      <c r="A7" s="245" t="str">
        <f>'ფორმა N1'!D4</f>
        <v>საქართველოს ქრისტიან კონსერვატიული პარტია</v>
      </c>
      <c r="B7" s="82"/>
      <c r="C7" s="83"/>
      <c r="D7" s="83"/>
      <c r="E7" s="94"/>
    </row>
    <row r="8" spans="1:6" x14ac:dyDescent="0.3">
      <c r="A8" s="79"/>
      <c r="B8" s="79"/>
      <c r="C8" s="78"/>
      <c r="D8" s="78"/>
      <c r="E8" s="94"/>
    </row>
    <row r="9" spans="1:6" s="6" customFormat="1" x14ac:dyDescent="0.3">
      <c r="A9" s="243"/>
      <c r="B9" s="243"/>
      <c r="C9" s="80"/>
      <c r="D9" s="80"/>
      <c r="E9" s="93"/>
    </row>
    <row r="10" spans="1:6" s="6" customFormat="1" ht="30" x14ac:dyDescent="0.3">
      <c r="A10" s="91" t="s">
        <v>64</v>
      </c>
      <c r="B10" s="92" t="s">
        <v>11</v>
      </c>
      <c r="C10" s="81" t="s">
        <v>10</v>
      </c>
      <c r="D10" s="81" t="s">
        <v>9</v>
      </c>
      <c r="E10" s="93"/>
    </row>
    <row r="11" spans="1:6" s="7" customFormat="1" x14ac:dyDescent="0.2">
      <c r="A11" s="246">
        <v>1</v>
      </c>
      <c r="B11" s="246" t="s">
        <v>57</v>
      </c>
      <c r="C11" s="84">
        <f>SUM(C12,C15,C55,C58,C59,C60,C78)</f>
        <v>336053.12999999995</v>
      </c>
      <c r="D11" s="469">
        <f>SUM(D12,D15,D55,D58,D59,D60,D66,D74,D75)</f>
        <v>571562.12999999989</v>
      </c>
      <c r="E11" s="247"/>
    </row>
    <row r="12" spans="1:6" s="9" customFormat="1" ht="18" x14ac:dyDescent="0.2">
      <c r="A12" s="89">
        <v>1.1000000000000001</v>
      </c>
      <c r="B12" s="89" t="s">
        <v>58</v>
      </c>
      <c r="C12" s="85">
        <f>SUM(C13:C14)</f>
        <v>130175</v>
      </c>
      <c r="D12" s="85">
        <f>SUM(D13:D14)</f>
        <v>130175</v>
      </c>
      <c r="E12" s="95"/>
    </row>
    <row r="13" spans="1:6" s="10" customFormat="1" x14ac:dyDescent="0.2">
      <c r="A13" s="90" t="s">
        <v>30</v>
      </c>
      <c r="B13" s="90" t="s">
        <v>59</v>
      </c>
      <c r="C13" s="4">
        <v>130175</v>
      </c>
      <c r="D13" s="4">
        <v>130175</v>
      </c>
      <c r="E13" s="96"/>
    </row>
    <row r="14" spans="1:6" s="3" customFormat="1" x14ac:dyDescent="0.2">
      <c r="A14" s="90" t="s">
        <v>31</v>
      </c>
      <c r="B14" s="90" t="s">
        <v>0</v>
      </c>
      <c r="C14" s="4"/>
      <c r="D14" s="4"/>
      <c r="E14" s="97"/>
      <c r="F14" s="10"/>
    </row>
    <row r="15" spans="1:6" s="7" customFormat="1" x14ac:dyDescent="0.2">
      <c r="A15" s="89">
        <v>1.2</v>
      </c>
      <c r="B15" s="89" t="s">
        <v>60</v>
      </c>
      <c r="C15" s="86">
        <f>SUM(C16,C19,C31,C32,C33,C34,C37,C38,C45:C49,C53,C54)</f>
        <v>176340.46</v>
      </c>
      <c r="D15" s="86">
        <f>SUM(D16,D19,D31,D32,D33,D34,D37,D38,D45:D49,D53,D54)</f>
        <v>176340.46</v>
      </c>
      <c r="E15" s="247"/>
      <c r="F15" s="10"/>
    </row>
    <row r="16" spans="1:6" s="3" customFormat="1" x14ac:dyDescent="0.2">
      <c r="A16" s="90" t="s">
        <v>32</v>
      </c>
      <c r="B16" s="90" t="s">
        <v>1</v>
      </c>
      <c r="C16" s="85">
        <f>SUM(C17:C18)</f>
        <v>30</v>
      </c>
      <c r="D16" s="85">
        <f>SUM(D17:D18)</f>
        <v>30</v>
      </c>
      <c r="E16" s="97"/>
      <c r="F16" s="10"/>
    </row>
    <row r="17" spans="1:6" s="3" customFormat="1" x14ac:dyDescent="0.2">
      <c r="A17" s="99" t="s">
        <v>98</v>
      </c>
      <c r="B17" s="99" t="s">
        <v>61</v>
      </c>
      <c r="C17" s="4">
        <v>30</v>
      </c>
      <c r="D17" s="248">
        <v>30</v>
      </c>
      <c r="E17" s="97"/>
      <c r="F17" s="10"/>
    </row>
    <row r="18" spans="1:6" s="3" customFormat="1" x14ac:dyDescent="0.2">
      <c r="A18" s="99" t="s">
        <v>99</v>
      </c>
      <c r="B18" s="99" t="s">
        <v>62</v>
      </c>
      <c r="C18" s="4"/>
      <c r="D18" s="248"/>
      <c r="E18" s="97"/>
      <c r="F18" s="10"/>
    </row>
    <row r="19" spans="1:6" s="3" customFormat="1" x14ac:dyDescent="0.2">
      <c r="A19" s="90" t="s">
        <v>33</v>
      </c>
      <c r="B19" s="90" t="s">
        <v>2</v>
      </c>
      <c r="C19" s="85">
        <f>SUM(C20:C25,C30)</f>
        <v>51845.440000000002</v>
      </c>
      <c r="D19" s="85">
        <f>SUM(D20:D25,D30)</f>
        <v>51845.440000000002</v>
      </c>
      <c r="E19" s="249"/>
      <c r="F19" s="10"/>
    </row>
    <row r="20" spans="1:6" s="252" customFormat="1" ht="30" x14ac:dyDescent="0.3">
      <c r="A20" s="99" t="s">
        <v>12</v>
      </c>
      <c r="B20" s="99" t="s">
        <v>250</v>
      </c>
      <c r="C20" s="408">
        <v>18893</v>
      </c>
      <c r="D20" s="408">
        <v>18893</v>
      </c>
      <c r="E20" s="251"/>
      <c r="F20" s="10"/>
    </row>
    <row r="21" spans="1:6" s="252" customFormat="1" x14ac:dyDescent="0.3">
      <c r="A21" s="99" t="s">
        <v>13</v>
      </c>
      <c r="B21" s="99" t="s">
        <v>14</v>
      </c>
      <c r="C21" s="408">
        <v>3980</v>
      </c>
      <c r="D21" s="408">
        <v>3980</v>
      </c>
      <c r="E21" s="251"/>
      <c r="F21" s="10"/>
    </row>
    <row r="22" spans="1:6" s="252" customFormat="1" ht="30" x14ac:dyDescent="0.3">
      <c r="A22" s="99" t="s">
        <v>281</v>
      </c>
      <c r="B22" s="99" t="s">
        <v>22</v>
      </c>
      <c r="C22" s="408">
        <v>5642.3399999999992</v>
      </c>
      <c r="D22" s="408">
        <v>5642.3399999999992</v>
      </c>
      <c r="E22" s="251"/>
      <c r="F22" s="10"/>
    </row>
    <row r="23" spans="1:6" s="252" customFormat="1" ht="16.5" customHeight="1" x14ac:dyDescent="0.3">
      <c r="A23" s="99" t="s">
        <v>282</v>
      </c>
      <c r="B23" s="99" t="s">
        <v>15</v>
      </c>
      <c r="C23" s="408">
        <v>13569.380000000001</v>
      </c>
      <c r="D23" s="408">
        <v>13569.380000000001</v>
      </c>
      <c r="E23" s="251"/>
      <c r="F23" s="10"/>
    </row>
    <row r="24" spans="1:6" s="252" customFormat="1" ht="16.5" customHeight="1" x14ac:dyDescent="0.2">
      <c r="A24" s="99" t="s">
        <v>283</v>
      </c>
      <c r="B24" s="99" t="s">
        <v>16</v>
      </c>
      <c r="C24" s="250"/>
      <c r="D24" s="41"/>
      <c r="E24" s="251"/>
      <c r="F24" s="10"/>
    </row>
    <row r="25" spans="1:6" s="252" customFormat="1" ht="16.5" customHeight="1" x14ac:dyDescent="0.2">
      <c r="A25" s="99" t="s">
        <v>284</v>
      </c>
      <c r="B25" s="99" t="s">
        <v>17</v>
      </c>
      <c r="C25" s="85">
        <f>SUM(C26:C29)</f>
        <v>9760.7200000000012</v>
      </c>
      <c r="D25" s="85">
        <f>SUM(D26:D29)</f>
        <v>9760.7200000000012</v>
      </c>
      <c r="E25" s="251"/>
      <c r="F25" s="10"/>
    </row>
    <row r="26" spans="1:6" s="252" customFormat="1" ht="16.5" customHeight="1" x14ac:dyDescent="0.3">
      <c r="A26" s="253" t="s">
        <v>285</v>
      </c>
      <c r="B26" s="253" t="s">
        <v>18</v>
      </c>
      <c r="C26" s="408">
        <v>8121.4</v>
      </c>
      <c r="D26" s="407">
        <v>8121.4</v>
      </c>
      <c r="E26" s="251"/>
      <c r="F26" s="10"/>
    </row>
    <row r="27" spans="1:6" s="252" customFormat="1" ht="16.5" customHeight="1" x14ac:dyDescent="0.3">
      <c r="A27" s="253" t="s">
        <v>286</v>
      </c>
      <c r="B27" s="253" t="s">
        <v>19</v>
      </c>
      <c r="C27" s="408">
        <v>378.96000000000004</v>
      </c>
      <c r="D27" s="407">
        <v>378.96000000000004</v>
      </c>
      <c r="E27" s="251"/>
      <c r="F27" s="10"/>
    </row>
    <row r="28" spans="1:6" s="252" customFormat="1" ht="16.5" customHeight="1" x14ac:dyDescent="0.3">
      <c r="A28" s="253" t="s">
        <v>287</v>
      </c>
      <c r="B28" s="253" t="s">
        <v>20</v>
      </c>
      <c r="C28" s="408">
        <v>1242.8599999999999</v>
      </c>
      <c r="D28" s="407">
        <v>1242.8599999999999</v>
      </c>
      <c r="E28" s="251"/>
      <c r="F28" s="10"/>
    </row>
    <row r="29" spans="1:6" s="252" customFormat="1" ht="16.5" customHeight="1" x14ac:dyDescent="0.3">
      <c r="A29" s="253" t="s">
        <v>288</v>
      </c>
      <c r="B29" s="253" t="s">
        <v>23</v>
      </c>
      <c r="C29" s="408">
        <v>17.5</v>
      </c>
      <c r="D29" s="407">
        <v>17.5</v>
      </c>
      <c r="E29" s="251"/>
      <c r="F29" s="10"/>
    </row>
    <row r="30" spans="1:6" s="252" customFormat="1" ht="16.5" customHeight="1" x14ac:dyDescent="0.2">
      <c r="A30" s="99" t="s">
        <v>289</v>
      </c>
      <c r="B30" s="99" t="s">
        <v>21</v>
      </c>
      <c r="C30" s="250"/>
      <c r="D30" s="42"/>
      <c r="E30" s="251"/>
      <c r="F30" s="10"/>
    </row>
    <row r="31" spans="1:6" s="3" customFormat="1" ht="16.5" customHeight="1" x14ac:dyDescent="0.2">
      <c r="A31" s="90" t="s">
        <v>34</v>
      </c>
      <c r="B31" s="90" t="s">
        <v>3</v>
      </c>
      <c r="C31" s="4">
        <v>504.85</v>
      </c>
      <c r="D31" s="248">
        <v>504.85</v>
      </c>
      <c r="E31" s="249"/>
      <c r="F31" s="10"/>
    </row>
    <row r="32" spans="1:6" s="3" customFormat="1" ht="16.5" customHeight="1" x14ac:dyDescent="0.2">
      <c r="A32" s="90" t="s">
        <v>35</v>
      </c>
      <c r="B32" s="90" t="s">
        <v>4</v>
      </c>
      <c r="C32" s="4"/>
      <c r="D32" s="248"/>
      <c r="E32" s="97"/>
      <c r="F32" s="10"/>
    </row>
    <row r="33" spans="1:8" s="3" customFormat="1" ht="16.5" customHeight="1" x14ac:dyDescent="0.2">
      <c r="A33" s="90" t="s">
        <v>36</v>
      </c>
      <c r="B33" s="90" t="s">
        <v>5</v>
      </c>
      <c r="C33" s="4"/>
      <c r="D33" s="248"/>
      <c r="E33" s="97"/>
      <c r="F33" s="10"/>
    </row>
    <row r="34" spans="1:8" s="3" customFormat="1" x14ac:dyDescent="0.2">
      <c r="A34" s="90" t="s">
        <v>37</v>
      </c>
      <c r="B34" s="90" t="s">
        <v>63</v>
      </c>
      <c r="C34" s="85">
        <f>SUM(C35:C36)</f>
        <v>14323</v>
      </c>
      <c r="D34" s="85">
        <f>SUM(D35:D36)</f>
        <v>14323</v>
      </c>
      <c r="E34" s="97"/>
      <c r="F34" s="10"/>
    </row>
    <row r="35" spans="1:8" s="3" customFormat="1" ht="16.5" customHeight="1" x14ac:dyDescent="0.2">
      <c r="A35" s="99" t="s">
        <v>290</v>
      </c>
      <c r="B35" s="99" t="s">
        <v>56</v>
      </c>
      <c r="C35" s="4">
        <v>12650</v>
      </c>
      <c r="D35" s="248">
        <v>12650</v>
      </c>
      <c r="E35" s="97"/>
      <c r="F35" s="10"/>
    </row>
    <row r="36" spans="1:8" s="3" customFormat="1" ht="16.5" customHeight="1" x14ac:dyDescent="0.2">
      <c r="A36" s="99" t="s">
        <v>291</v>
      </c>
      <c r="B36" s="99" t="s">
        <v>55</v>
      </c>
      <c r="C36" s="4">
        <v>1673</v>
      </c>
      <c r="D36" s="248">
        <v>1673</v>
      </c>
      <c r="E36" s="97"/>
      <c r="F36" s="10"/>
    </row>
    <row r="37" spans="1:8" s="3" customFormat="1" ht="16.5" customHeight="1" x14ac:dyDescent="0.2">
      <c r="A37" s="90" t="s">
        <v>38</v>
      </c>
      <c r="B37" s="90" t="s">
        <v>49</v>
      </c>
      <c r="C37" s="4">
        <v>427.1899999999988</v>
      </c>
      <c r="D37" s="248">
        <v>427.1899999999988</v>
      </c>
      <c r="E37" s="97"/>
      <c r="F37" s="10"/>
      <c r="H37" s="412"/>
    </row>
    <row r="38" spans="1:8" s="3" customFormat="1" ht="16.5" customHeight="1" x14ac:dyDescent="0.2">
      <c r="A38" s="90" t="s">
        <v>39</v>
      </c>
      <c r="B38" s="90" t="s">
        <v>409</v>
      </c>
      <c r="C38" s="85">
        <f>SUM(C39:C44)</f>
        <v>3944.18</v>
      </c>
      <c r="D38" s="85">
        <f>SUM(D39:D44)</f>
        <v>3944.18</v>
      </c>
      <c r="E38" s="97"/>
      <c r="F38" s="10"/>
    </row>
    <row r="39" spans="1:8" s="3" customFormat="1" ht="16.5" customHeight="1" x14ac:dyDescent="0.2">
      <c r="A39" s="17" t="s">
        <v>355</v>
      </c>
      <c r="B39" s="17" t="s">
        <v>359</v>
      </c>
      <c r="C39" s="4"/>
      <c r="D39" s="248"/>
      <c r="E39" s="97"/>
      <c r="F39" s="10"/>
    </row>
    <row r="40" spans="1:8" s="3" customFormat="1" ht="16.5" customHeight="1" x14ac:dyDescent="0.2">
      <c r="A40" s="17" t="s">
        <v>356</v>
      </c>
      <c r="B40" s="17" t="s">
        <v>360</v>
      </c>
      <c r="C40" s="4"/>
      <c r="D40" s="248"/>
      <c r="E40" s="97"/>
      <c r="F40" s="10"/>
    </row>
    <row r="41" spans="1:8" s="3" customFormat="1" ht="16.5" customHeight="1" x14ac:dyDescent="0.2">
      <c r="A41" s="17" t="s">
        <v>357</v>
      </c>
      <c r="B41" s="17" t="s">
        <v>363</v>
      </c>
      <c r="C41" s="4"/>
      <c r="D41" s="248"/>
      <c r="E41" s="97"/>
      <c r="F41" s="10"/>
    </row>
    <row r="42" spans="1:8" s="3" customFormat="1" ht="16.5" customHeight="1" x14ac:dyDescent="0.2">
      <c r="A42" s="17" t="s">
        <v>362</v>
      </c>
      <c r="B42" s="17" t="s">
        <v>364</v>
      </c>
      <c r="C42" s="4"/>
      <c r="D42" s="248"/>
      <c r="E42" s="97"/>
      <c r="F42" s="10"/>
    </row>
    <row r="43" spans="1:8" s="3" customFormat="1" ht="16.5" customHeight="1" x14ac:dyDescent="0.2">
      <c r="A43" s="17" t="s">
        <v>365</v>
      </c>
      <c r="B43" s="17" t="s">
        <v>499</v>
      </c>
      <c r="C43" s="4">
        <v>1062.5</v>
      </c>
      <c r="D43" s="248">
        <v>1062.5</v>
      </c>
      <c r="E43" s="97"/>
      <c r="F43" s="10"/>
    </row>
    <row r="44" spans="1:8" s="3" customFormat="1" ht="16.5" customHeight="1" x14ac:dyDescent="0.2">
      <c r="A44" s="17" t="s">
        <v>500</v>
      </c>
      <c r="B44" s="17" t="s">
        <v>361</v>
      </c>
      <c r="C44" s="4">
        <v>2881.68</v>
      </c>
      <c r="D44" s="248">
        <v>2881.68</v>
      </c>
      <c r="E44" s="97"/>
      <c r="F44" s="10"/>
    </row>
    <row r="45" spans="1:8" s="3" customFormat="1" ht="30" x14ac:dyDescent="0.2">
      <c r="A45" s="90" t="s">
        <v>40</v>
      </c>
      <c r="B45" s="90" t="s">
        <v>28</v>
      </c>
      <c r="C45" s="4">
        <v>14297</v>
      </c>
      <c r="D45" s="248">
        <v>14297</v>
      </c>
      <c r="E45" s="97"/>
      <c r="F45" s="10"/>
    </row>
    <row r="46" spans="1:8" s="3" customFormat="1" ht="16.5" customHeight="1" x14ac:dyDescent="0.2">
      <c r="A46" s="90" t="s">
        <v>41</v>
      </c>
      <c r="B46" s="90" t="s">
        <v>24</v>
      </c>
      <c r="C46" s="4"/>
      <c r="D46" s="248"/>
      <c r="E46" s="97"/>
      <c r="F46" s="10"/>
    </row>
    <row r="47" spans="1:8" s="3" customFormat="1" ht="16.5" customHeight="1" x14ac:dyDescent="0.2">
      <c r="A47" s="90" t="s">
        <v>42</v>
      </c>
      <c r="B47" s="90" t="s">
        <v>25</v>
      </c>
      <c r="C47" s="4">
        <v>6000</v>
      </c>
      <c r="D47" s="248">
        <v>6000</v>
      </c>
      <c r="E47" s="97"/>
      <c r="F47" s="10"/>
    </row>
    <row r="48" spans="1:8" s="3" customFormat="1" ht="16.5" customHeight="1" x14ac:dyDescent="0.2">
      <c r="A48" s="90" t="s">
        <v>43</v>
      </c>
      <c r="B48" s="90" t="s">
        <v>26</v>
      </c>
      <c r="C48" s="4">
        <v>1312.5</v>
      </c>
      <c r="D48" s="248">
        <v>1312.5</v>
      </c>
      <c r="E48" s="97"/>
      <c r="F48" s="10"/>
    </row>
    <row r="49" spans="1:6" s="3" customFormat="1" ht="16.5" customHeight="1" x14ac:dyDescent="0.2">
      <c r="A49" s="90" t="s">
        <v>44</v>
      </c>
      <c r="B49" s="90" t="s">
        <v>410</v>
      </c>
      <c r="C49" s="85">
        <f>SUM(C50:C52)</f>
        <v>83019.899999999994</v>
      </c>
      <c r="D49" s="85">
        <f>SUM(D50:D52)</f>
        <v>83019.899999999994</v>
      </c>
      <c r="E49" s="97"/>
      <c r="F49" s="10"/>
    </row>
    <row r="50" spans="1:6" s="3" customFormat="1" ht="16.5" customHeight="1" x14ac:dyDescent="0.2">
      <c r="A50" s="99" t="s">
        <v>371</v>
      </c>
      <c r="B50" s="99" t="s">
        <v>374</v>
      </c>
      <c r="C50" s="4">
        <v>79894.899999999994</v>
      </c>
      <c r="D50" s="248">
        <v>79894.899999999994</v>
      </c>
      <c r="E50" s="97"/>
      <c r="F50" s="10"/>
    </row>
    <row r="51" spans="1:6" s="3" customFormat="1" ht="16.5" customHeight="1" x14ac:dyDescent="0.2">
      <c r="A51" s="99" t="s">
        <v>372</v>
      </c>
      <c r="B51" s="99" t="s">
        <v>373</v>
      </c>
      <c r="C51" s="4">
        <v>3125</v>
      </c>
      <c r="D51" s="248">
        <v>3125</v>
      </c>
      <c r="E51" s="97"/>
      <c r="F51" s="10"/>
    </row>
    <row r="52" spans="1:6" s="3" customFormat="1" ht="16.5" customHeight="1" x14ac:dyDescent="0.2">
      <c r="A52" s="99" t="s">
        <v>375</v>
      </c>
      <c r="B52" s="99" t="s">
        <v>376</v>
      </c>
      <c r="C52" s="4"/>
      <c r="D52" s="248"/>
      <c r="E52" s="97"/>
      <c r="F52" s="10"/>
    </row>
    <row r="53" spans="1:6" s="3" customFormat="1" x14ac:dyDescent="0.2">
      <c r="A53" s="90" t="s">
        <v>45</v>
      </c>
      <c r="B53" s="90" t="s">
        <v>29</v>
      </c>
      <c r="C53" s="4"/>
      <c r="D53" s="248"/>
      <c r="E53" s="97"/>
      <c r="F53" s="10"/>
    </row>
    <row r="54" spans="1:6" s="3" customFormat="1" ht="16.5" customHeight="1" x14ac:dyDescent="0.2">
      <c r="A54" s="90" t="s">
        <v>46</v>
      </c>
      <c r="B54" s="90" t="s">
        <v>6</v>
      </c>
      <c r="C54" s="4">
        <v>636.4</v>
      </c>
      <c r="D54" s="248">
        <v>636.4</v>
      </c>
      <c r="E54" s="249"/>
      <c r="F54" s="10"/>
    </row>
    <row r="55" spans="1:6" s="3" customFormat="1" ht="30" x14ac:dyDescent="0.2">
      <c r="A55" s="89">
        <v>1.3</v>
      </c>
      <c r="B55" s="89" t="s">
        <v>415</v>
      </c>
      <c r="C55" s="86">
        <f>SUM(C56:C57)</f>
        <v>0</v>
      </c>
      <c r="D55" s="86">
        <f>SUM(D56:D57)</f>
        <v>0</v>
      </c>
      <c r="E55" s="249"/>
      <c r="F55" s="10"/>
    </row>
    <row r="56" spans="1:6" s="3" customFormat="1" ht="30" x14ac:dyDescent="0.2">
      <c r="A56" s="90" t="s">
        <v>50</v>
      </c>
      <c r="B56" s="90" t="s">
        <v>48</v>
      </c>
      <c r="C56" s="4"/>
      <c r="D56" s="248"/>
      <c r="E56" s="249"/>
      <c r="F56" s="10"/>
    </row>
    <row r="57" spans="1:6" s="3" customFormat="1" ht="16.5" customHeight="1" x14ac:dyDescent="0.2">
      <c r="A57" s="90" t="s">
        <v>51</v>
      </c>
      <c r="B57" s="90" t="s">
        <v>47</v>
      </c>
      <c r="C57" s="4"/>
      <c r="D57" s="248"/>
      <c r="E57" s="249"/>
      <c r="F57" s="10"/>
    </row>
    <row r="58" spans="1:6" s="3" customFormat="1" x14ac:dyDescent="0.2">
      <c r="A58" s="89">
        <v>1.4</v>
      </c>
      <c r="B58" s="89" t="s">
        <v>417</v>
      </c>
      <c r="C58" s="4"/>
      <c r="D58" s="248"/>
      <c r="E58" s="249"/>
      <c r="F58" s="10"/>
    </row>
    <row r="59" spans="1:6" s="252" customFormat="1" x14ac:dyDescent="0.2">
      <c r="A59" s="89">
        <v>1.5</v>
      </c>
      <c r="B59" s="89" t="s">
        <v>7</v>
      </c>
      <c r="C59" s="250"/>
      <c r="D59" s="41"/>
      <c r="E59" s="251"/>
      <c r="F59" s="10"/>
    </row>
    <row r="60" spans="1:6" s="252" customFormat="1" x14ac:dyDescent="0.3">
      <c r="A60" s="89">
        <v>1.6</v>
      </c>
      <c r="B60" s="46" t="s">
        <v>8</v>
      </c>
      <c r="C60" s="87">
        <f>SUM(C61:C65)</f>
        <v>29537.67</v>
      </c>
      <c r="D60" s="88">
        <f>SUM(D61:D65)</f>
        <v>29537.67</v>
      </c>
      <c r="E60" s="251"/>
      <c r="F60" s="10"/>
    </row>
    <row r="61" spans="1:6" s="252" customFormat="1" x14ac:dyDescent="0.2">
      <c r="A61" s="90" t="s">
        <v>297</v>
      </c>
      <c r="B61" s="47" t="s">
        <v>52</v>
      </c>
      <c r="C61" s="406">
        <v>537.66999999999996</v>
      </c>
      <c r="D61" s="41">
        <v>537.66999999999996</v>
      </c>
      <c r="E61" s="251"/>
      <c r="F61" s="10"/>
    </row>
    <row r="62" spans="1:6" s="252" customFormat="1" ht="30" x14ac:dyDescent="0.2">
      <c r="A62" s="90" t="s">
        <v>298</v>
      </c>
      <c r="B62" s="47" t="s">
        <v>54</v>
      </c>
      <c r="C62" s="406"/>
      <c r="D62" s="41"/>
      <c r="E62" s="251"/>
      <c r="F62" s="10"/>
    </row>
    <row r="63" spans="1:6" s="252" customFormat="1" x14ac:dyDescent="0.2">
      <c r="A63" s="90" t="s">
        <v>299</v>
      </c>
      <c r="B63" s="47" t="s">
        <v>53</v>
      </c>
      <c r="C63" s="407"/>
      <c r="D63" s="41"/>
      <c r="E63" s="251"/>
      <c r="F63" s="10"/>
    </row>
    <row r="64" spans="1:6" s="252" customFormat="1" x14ac:dyDescent="0.2">
      <c r="A64" s="90" t="s">
        <v>300</v>
      </c>
      <c r="B64" s="47" t="s">
        <v>27</v>
      </c>
      <c r="C64" s="406">
        <v>29000</v>
      </c>
      <c r="D64" s="41">
        <v>29000</v>
      </c>
      <c r="E64" s="251"/>
      <c r="F64" s="10"/>
    </row>
    <row r="65" spans="1:6" s="252" customFormat="1" x14ac:dyDescent="0.2">
      <c r="A65" s="90" t="s">
        <v>337</v>
      </c>
      <c r="B65" s="47" t="s">
        <v>338</v>
      </c>
      <c r="C65" s="38"/>
      <c r="D65" s="41"/>
      <c r="E65" s="251"/>
      <c r="F65" s="10"/>
    </row>
    <row r="66" spans="1:6" x14ac:dyDescent="0.3">
      <c r="A66" s="246">
        <v>2</v>
      </c>
      <c r="B66" s="246" t="s">
        <v>411</v>
      </c>
      <c r="C66" s="254"/>
      <c r="D66" s="87">
        <f>SUM(D67:D73)</f>
        <v>235509</v>
      </c>
      <c r="E66" s="98"/>
      <c r="F66" s="10"/>
    </row>
    <row r="67" spans="1:6" x14ac:dyDescent="0.3">
      <c r="A67" s="100">
        <v>2.1</v>
      </c>
      <c r="B67" s="255" t="s">
        <v>100</v>
      </c>
      <c r="C67" s="256"/>
      <c r="D67" s="22"/>
      <c r="E67" s="98"/>
      <c r="F67" s="10"/>
    </row>
    <row r="68" spans="1:6" x14ac:dyDescent="0.3">
      <c r="A68" s="100">
        <v>2.2000000000000002</v>
      </c>
      <c r="B68" s="255" t="s">
        <v>412</v>
      </c>
      <c r="C68" s="256"/>
      <c r="D68" s="22">
        <v>233000</v>
      </c>
      <c r="E68" s="98"/>
      <c r="F68" s="10"/>
    </row>
    <row r="69" spans="1:6" x14ac:dyDescent="0.3">
      <c r="A69" s="100">
        <v>2.2999999999999998</v>
      </c>
      <c r="B69" s="255" t="s">
        <v>104</v>
      </c>
      <c r="C69" s="256"/>
      <c r="D69" s="22"/>
      <c r="E69" s="98"/>
      <c r="F69" s="10"/>
    </row>
    <row r="70" spans="1:6" x14ac:dyDescent="0.3">
      <c r="A70" s="100">
        <v>2.4</v>
      </c>
      <c r="B70" s="255" t="s">
        <v>103</v>
      </c>
      <c r="C70" s="256"/>
      <c r="D70" s="22"/>
      <c r="E70" s="98"/>
      <c r="F70" s="10"/>
    </row>
    <row r="71" spans="1:6" x14ac:dyDescent="0.3">
      <c r="A71" s="100">
        <v>2.5</v>
      </c>
      <c r="B71" s="255" t="s">
        <v>413</v>
      </c>
      <c r="C71" s="256"/>
      <c r="D71" s="22">
        <v>2509</v>
      </c>
      <c r="E71" s="98"/>
      <c r="F71" s="10"/>
    </row>
    <row r="72" spans="1:6" x14ac:dyDescent="0.3">
      <c r="A72" s="100">
        <v>2.6</v>
      </c>
      <c r="B72" s="255" t="s">
        <v>101</v>
      </c>
      <c r="C72" s="256"/>
      <c r="D72" s="22"/>
      <c r="E72" s="98"/>
      <c r="F72" s="10"/>
    </row>
    <row r="73" spans="1:6" x14ac:dyDescent="0.3">
      <c r="A73" s="100">
        <v>2.7</v>
      </c>
      <c r="B73" s="255" t="s">
        <v>102</v>
      </c>
      <c r="C73" s="257"/>
      <c r="D73" s="22"/>
      <c r="E73" s="98"/>
      <c r="F73" s="10"/>
    </row>
    <row r="74" spans="1:6" x14ac:dyDescent="0.3">
      <c r="A74" s="246">
        <v>3</v>
      </c>
      <c r="B74" s="246" t="s">
        <v>451</v>
      </c>
      <c r="C74" s="87"/>
      <c r="D74" s="22"/>
      <c r="E74" s="98"/>
      <c r="F74" s="10"/>
    </row>
    <row r="75" spans="1:6" x14ac:dyDescent="0.3">
      <c r="A75" s="246">
        <v>4</v>
      </c>
      <c r="B75" s="246" t="s">
        <v>252</v>
      </c>
      <c r="C75" s="87"/>
      <c r="D75" s="87">
        <f>SUM(D76:D77)</f>
        <v>0</v>
      </c>
      <c r="E75" s="98"/>
      <c r="F75" s="10"/>
    </row>
    <row r="76" spans="1:6" x14ac:dyDescent="0.3">
      <c r="A76" s="100">
        <v>4.0999999999999996</v>
      </c>
      <c r="B76" s="100" t="s">
        <v>253</v>
      </c>
      <c r="C76" s="256"/>
      <c r="D76" s="8"/>
      <c r="E76" s="98"/>
      <c r="F76" s="10"/>
    </row>
    <row r="77" spans="1:6" x14ac:dyDescent="0.3">
      <c r="A77" s="100">
        <v>4.2</v>
      </c>
      <c r="B77" s="100" t="s">
        <v>254</v>
      </c>
      <c r="C77" s="257"/>
      <c r="D77" s="8"/>
      <c r="E77" s="98"/>
      <c r="F77" s="10"/>
    </row>
    <row r="78" spans="1:6" x14ac:dyDescent="0.3">
      <c r="A78" s="246">
        <v>5</v>
      </c>
      <c r="B78" s="246" t="s">
        <v>279</v>
      </c>
      <c r="C78" s="283"/>
      <c r="D78" s="257"/>
      <c r="E78" s="98"/>
      <c r="F78" s="10"/>
    </row>
    <row r="79" spans="1:6" x14ac:dyDescent="0.3">
      <c r="B79" s="45"/>
    </row>
    <row r="80" spans="1:6" x14ac:dyDescent="0.3">
      <c r="A80" s="485" t="s">
        <v>501</v>
      </c>
      <c r="B80" s="485"/>
      <c r="C80" s="485"/>
      <c r="D80" s="485"/>
      <c r="E80" s="5"/>
    </row>
    <row r="81" spans="1:9" x14ac:dyDescent="0.3">
      <c r="B81" s="45"/>
    </row>
    <row r="82" spans="1:9" s="23" customFormat="1" ht="12.75" x14ac:dyDescent="0.2"/>
    <row r="83" spans="1:9" x14ac:dyDescent="0.3">
      <c r="A83" s="71" t="s">
        <v>107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71" t="s">
        <v>448</v>
      </c>
      <c r="D86" s="12"/>
      <c r="E86"/>
      <c r="F86"/>
      <c r="G86"/>
      <c r="H86"/>
      <c r="I86"/>
    </row>
    <row r="87" spans="1:9" x14ac:dyDescent="0.3">
      <c r="A87"/>
      <c r="B87" s="2" t="s">
        <v>449</v>
      </c>
      <c r="D87" s="12"/>
      <c r="E87"/>
      <c r="F87"/>
      <c r="G87"/>
      <c r="H87"/>
      <c r="I87"/>
    </row>
    <row r="88" spans="1:9" customFormat="1" ht="12.75" x14ac:dyDescent="0.2">
      <c r="B88" s="67" t="s">
        <v>139</v>
      </c>
    </row>
    <row r="89" spans="1:9" s="23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1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327</v>
      </c>
      <c r="B1" s="79"/>
      <c r="C1" s="484" t="s">
        <v>109</v>
      </c>
      <c r="D1" s="484"/>
      <c r="E1" s="93"/>
    </row>
    <row r="2" spans="1:5" s="6" customFormat="1" x14ac:dyDescent="0.3">
      <c r="A2" s="76" t="s">
        <v>328</v>
      </c>
      <c r="B2" s="79"/>
      <c r="C2" s="482" t="s">
        <v>532</v>
      </c>
      <c r="D2" s="483"/>
      <c r="E2" s="93"/>
    </row>
    <row r="3" spans="1:5" s="6" customFormat="1" x14ac:dyDescent="0.3">
      <c r="A3" s="78" t="s">
        <v>140</v>
      </c>
      <c r="B3" s="76"/>
      <c r="C3" s="167"/>
      <c r="D3" s="167"/>
      <c r="E3" s="93"/>
    </row>
    <row r="4" spans="1:5" s="6" customFormat="1" x14ac:dyDescent="0.3">
      <c r="A4" s="78"/>
      <c r="B4" s="78"/>
      <c r="C4" s="167"/>
      <c r="D4" s="167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82" t="str">
        <f>'ფორმა N1'!D4</f>
        <v>საქართველოს ქრისტიან კონსერვატიული პარტია</v>
      </c>
      <c r="B6" s="82"/>
      <c r="C6" s="83"/>
      <c r="D6" s="83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6"/>
      <c r="B8" s="166"/>
      <c r="C8" s="80"/>
      <c r="D8" s="80"/>
      <c r="E8" s="93"/>
    </row>
    <row r="9" spans="1:5" s="6" customFormat="1" ht="30" x14ac:dyDescent="0.3">
      <c r="A9" s="91" t="s">
        <v>64</v>
      </c>
      <c r="B9" s="91" t="s">
        <v>333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329</v>
      </c>
      <c r="B10" s="100" t="s">
        <v>741</v>
      </c>
      <c r="C10" s="4">
        <v>29000</v>
      </c>
      <c r="D10" s="4">
        <v>29000</v>
      </c>
      <c r="E10" s="95"/>
    </row>
    <row r="11" spans="1:5" s="10" customFormat="1" ht="17.25" customHeight="1" x14ac:dyDescent="0.2">
      <c r="A11" s="100" t="s">
        <v>331</v>
      </c>
      <c r="B11" s="89" t="s">
        <v>740</v>
      </c>
      <c r="C11" s="4">
        <v>636.4</v>
      </c>
      <c r="D11" s="4">
        <v>636.4</v>
      </c>
      <c r="E11" s="96"/>
    </row>
    <row r="12" spans="1:5" s="10" customFormat="1" x14ac:dyDescent="0.2">
      <c r="A12" s="89" t="s">
        <v>278</v>
      </c>
      <c r="B12" s="89"/>
      <c r="C12" s="4"/>
      <c r="D12" s="4"/>
      <c r="E12" s="96"/>
    </row>
    <row r="13" spans="1:5" x14ac:dyDescent="0.3">
      <c r="A13" s="101"/>
      <c r="B13" s="101" t="s">
        <v>336</v>
      </c>
      <c r="C13" s="88">
        <f>SUM(C10:C12)</f>
        <v>29636.400000000001</v>
      </c>
      <c r="D13" s="88">
        <f>SUM(D10:D12)</f>
        <v>29636.400000000001</v>
      </c>
      <c r="E13" s="98"/>
    </row>
    <row r="14" spans="1:5" x14ac:dyDescent="0.3">
      <c r="A14" s="45"/>
      <c r="B14" s="45"/>
    </row>
    <row r="15" spans="1:5" x14ac:dyDescent="0.3">
      <c r="A15" s="266" t="s">
        <v>441</v>
      </c>
      <c r="E15" s="5"/>
    </row>
    <row r="16" spans="1:5" x14ac:dyDescent="0.3">
      <c r="A16" s="2" t="s">
        <v>442</v>
      </c>
    </row>
    <row r="17" spans="1:9" x14ac:dyDescent="0.3">
      <c r="A17" s="222" t="s">
        <v>443</v>
      </c>
    </row>
    <row r="18" spans="1:9" x14ac:dyDescent="0.3">
      <c r="A18" s="222"/>
    </row>
    <row r="19" spans="1:9" x14ac:dyDescent="0.3">
      <c r="A19" s="222" t="s">
        <v>351</v>
      </c>
    </row>
    <row r="20" spans="1:9" s="23" customFormat="1" ht="12.75" x14ac:dyDescent="0.2"/>
    <row r="21" spans="1:9" x14ac:dyDescent="0.3">
      <c r="A21" s="71" t="s">
        <v>107</v>
      </c>
      <c r="E21" s="5"/>
    </row>
    <row r="22" spans="1:9" x14ac:dyDescent="0.3">
      <c r="E22"/>
      <c r="F22"/>
      <c r="G22"/>
      <c r="H22"/>
      <c r="I22"/>
    </row>
    <row r="23" spans="1:9" x14ac:dyDescent="0.3">
      <c r="D23" s="12"/>
      <c r="E23"/>
      <c r="F23"/>
      <c r="G23"/>
      <c r="H23"/>
      <c r="I23"/>
    </row>
    <row r="24" spans="1:9" x14ac:dyDescent="0.3">
      <c r="A24" s="71"/>
      <c r="B24" s="71" t="s">
        <v>271</v>
      </c>
      <c r="D24" s="12"/>
      <c r="E24"/>
      <c r="F24"/>
      <c r="G24"/>
      <c r="H24"/>
      <c r="I24"/>
    </row>
    <row r="25" spans="1:9" x14ac:dyDescent="0.3">
      <c r="B25" s="2" t="s">
        <v>270</v>
      </c>
      <c r="D25" s="12"/>
      <c r="E25"/>
      <c r="F25"/>
      <c r="G25"/>
      <c r="H25"/>
      <c r="I25"/>
    </row>
    <row r="26" spans="1:9" customFormat="1" ht="12.75" x14ac:dyDescent="0.2">
      <c r="A26" s="67"/>
      <c r="B26" s="67" t="s">
        <v>139</v>
      </c>
    </row>
    <row r="27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1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6"/>
  <sheetViews>
    <sheetView topLeftCell="A28" workbookViewId="0">
      <selection activeCell="I2" sqref="I2:J2"/>
    </sheetView>
  </sheetViews>
  <sheetFormatPr defaultRowHeight="12.75" x14ac:dyDescent="0.2"/>
  <cols>
    <col min="1" max="1" width="7.28515625" style="191" customWidth="1"/>
    <col min="2" max="2" width="20.85546875" style="191" customWidth="1"/>
    <col min="3" max="3" width="26" style="191" customWidth="1"/>
    <col min="4" max="4" width="17" style="191" customWidth="1"/>
    <col min="5" max="5" width="51.85546875" style="191" customWidth="1"/>
    <col min="6" max="6" width="14.710937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 x14ac:dyDescent="0.3">
      <c r="A1" s="76" t="s">
        <v>414</v>
      </c>
      <c r="B1" s="76"/>
      <c r="C1" s="79"/>
      <c r="D1" s="79"/>
      <c r="E1" s="79"/>
      <c r="F1" s="79"/>
      <c r="G1" s="411"/>
      <c r="H1" s="411"/>
      <c r="I1" s="484" t="s">
        <v>109</v>
      </c>
      <c r="J1" s="484"/>
    </row>
    <row r="2" spans="1:10" ht="15" x14ac:dyDescent="0.3">
      <c r="A2" s="78" t="s">
        <v>140</v>
      </c>
      <c r="B2" s="76"/>
      <c r="C2" s="79"/>
      <c r="D2" s="79"/>
      <c r="E2" s="79"/>
      <c r="F2" s="79"/>
      <c r="G2" s="411"/>
      <c r="H2" s="411"/>
      <c r="I2" s="482" t="s">
        <v>532</v>
      </c>
      <c r="J2" s="483"/>
    </row>
    <row r="3" spans="1:10" ht="15" x14ac:dyDescent="0.3">
      <c r="A3" s="78"/>
      <c r="B3" s="78"/>
      <c r="C3" s="76"/>
      <c r="D3" s="76"/>
      <c r="E3" s="76"/>
      <c r="F3" s="76"/>
      <c r="G3" s="411"/>
      <c r="H3" s="411"/>
      <c r="I3" s="411"/>
    </row>
    <row r="4" spans="1:10" ht="15" x14ac:dyDescent="0.3">
      <c r="A4" s="79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10" ht="15" x14ac:dyDescent="0.3">
      <c r="A5" s="413" t="str">
        <f>'ფორმა N1'!D4</f>
        <v>საქართველოს ქრისტიან კონსერვატიული პარტია</v>
      </c>
      <c r="B5" s="82"/>
      <c r="C5" s="82"/>
      <c r="D5" s="82"/>
      <c r="E5" s="82"/>
      <c r="F5" s="82"/>
      <c r="G5" s="83"/>
      <c r="H5" s="83"/>
      <c r="I5" s="83"/>
    </row>
    <row r="6" spans="1:10" ht="15" x14ac:dyDescent="0.3">
      <c r="A6" s="79"/>
      <c r="B6" s="79"/>
      <c r="C6" s="79"/>
      <c r="D6" s="79"/>
      <c r="E6" s="79"/>
      <c r="F6" s="79"/>
      <c r="G6" s="78"/>
      <c r="H6" s="78"/>
      <c r="I6" s="78"/>
    </row>
    <row r="7" spans="1:10" ht="15" x14ac:dyDescent="0.2">
      <c r="A7" s="410"/>
      <c r="B7" s="410"/>
      <c r="C7" s="410"/>
      <c r="D7" s="410"/>
      <c r="E7" s="410"/>
      <c r="F7" s="410"/>
      <c r="G7" s="80"/>
      <c r="H7" s="80"/>
      <c r="I7" s="80"/>
    </row>
    <row r="8" spans="1:10" ht="45" x14ac:dyDescent="0.2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345</v>
      </c>
      <c r="F8" s="92" t="s">
        <v>349</v>
      </c>
      <c r="G8" s="81" t="s">
        <v>10</v>
      </c>
      <c r="H8" s="81" t="s">
        <v>9</v>
      </c>
      <c r="I8" s="81" t="s">
        <v>396</v>
      </c>
      <c r="J8" s="236" t="s">
        <v>348</v>
      </c>
    </row>
    <row r="9" spans="1:10" s="416" customFormat="1" ht="15" x14ac:dyDescent="0.2">
      <c r="A9" s="89">
        <v>1</v>
      </c>
      <c r="B9" s="89" t="s">
        <v>534</v>
      </c>
      <c r="C9" s="89" t="s">
        <v>535</v>
      </c>
      <c r="D9" s="89" t="s">
        <v>536</v>
      </c>
      <c r="E9" s="89" t="s">
        <v>537</v>
      </c>
      <c r="F9" s="89" t="s">
        <v>348</v>
      </c>
      <c r="G9" s="414">
        <v>11250</v>
      </c>
      <c r="H9" s="414">
        <v>11250</v>
      </c>
      <c r="I9" s="414">
        <v>2250</v>
      </c>
      <c r="J9" s="415" t="s">
        <v>0</v>
      </c>
    </row>
    <row r="10" spans="1:10" s="416" customFormat="1" ht="15" x14ac:dyDescent="0.2">
      <c r="A10" s="89">
        <v>2</v>
      </c>
      <c r="B10" s="89" t="s">
        <v>538</v>
      </c>
      <c r="C10" s="89" t="s">
        <v>539</v>
      </c>
      <c r="D10" s="89" t="s">
        <v>540</v>
      </c>
      <c r="E10" s="89" t="s">
        <v>541</v>
      </c>
      <c r="F10" s="89" t="s">
        <v>348</v>
      </c>
      <c r="G10" s="414">
        <v>11250</v>
      </c>
      <c r="H10" s="414">
        <v>11250</v>
      </c>
      <c r="I10" s="414">
        <v>2250</v>
      </c>
      <c r="J10" s="415"/>
    </row>
    <row r="11" spans="1:10" s="416" customFormat="1" ht="15" x14ac:dyDescent="0.2">
      <c r="A11" s="89">
        <v>3</v>
      </c>
      <c r="B11" s="89" t="s">
        <v>542</v>
      </c>
      <c r="C11" s="89" t="s">
        <v>543</v>
      </c>
      <c r="D11" s="89" t="s">
        <v>544</v>
      </c>
      <c r="E11" s="89" t="s">
        <v>541</v>
      </c>
      <c r="F11" s="89" t="s">
        <v>348</v>
      </c>
      <c r="G11" s="414">
        <v>11250</v>
      </c>
      <c r="H11" s="414">
        <v>11250</v>
      </c>
      <c r="I11" s="414">
        <v>2250</v>
      </c>
      <c r="J11" s="415"/>
    </row>
    <row r="12" spans="1:10" s="416" customFormat="1" ht="15" x14ac:dyDescent="0.2">
      <c r="A12" s="89">
        <v>4</v>
      </c>
      <c r="B12" s="89" t="s">
        <v>545</v>
      </c>
      <c r="C12" s="89" t="s">
        <v>546</v>
      </c>
      <c r="D12" s="89" t="s">
        <v>529</v>
      </c>
      <c r="E12" s="89" t="s">
        <v>541</v>
      </c>
      <c r="F12" s="89" t="s">
        <v>348</v>
      </c>
      <c r="G12" s="414">
        <v>11250</v>
      </c>
      <c r="H12" s="414">
        <v>11250</v>
      </c>
      <c r="I12" s="414">
        <v>2250</v>
      </c>
      <c r="J12" s="415"/>
    </row>
    <row r="13" spans="1:10" s="416" customFormat="1" ht="15" x14ac:dyDescent="0.2">
      <c r="A13" s="89">
        <v>5</v>
      </c>
      <c r="B13" s="89" t="s">
        <v>547</v>
      </c>
      <c r="C13" s="89" t="s">
        <v>548</v>
      </c>
      <c r="D13" s="89" t="s">
        <v>549</v>
      </c>
      <c r="E13" s="89" t="s">
        <v>541</v>
      </c>
      <c r="F13" s="89" t="s">
        <v>348</v>
      </c>
      <c r="G13" s="414">
        <v>11250</v>
      </c>
      <c r="H13" s="414">
        <v>11250</v>
      </c>
      <c r="I13" s="414">
        <v>2250</v>
      </c>
      <c r="J13" s="415"/>
    </row>
    <row r="14" spans="1:10" s="416" customFormat="1" ht="15" x14ac:dyDescent="0.2">
      <c r="A14" s="89">
        <v>6</v>
      </c>
      <c r="B14" s="89" t="s">
        <v>550</v>
      </c>
      <c r="C14" s="89" t="s">
        <v>551</v>
      </c>
      <c r="D14" s="89" t="s">
        <v>552</v>
      </c>
      <c r="E14" s="89" t="s">
        <v>553</v>
      </c>
      <c r="F14" s="89" t="s">
        <v>348</v>
      </c>
      <c r="G14" s="414">
        <v>5625</v>
      </c>
      <c r="H14" s="414">
        <v>5625</v>
      </c>
      <c r="I14" s="414">
        <v>1125</v>
      </c>
      <c r="J14" s="415"/>
    </row>
    <row r="15" spans="1:10" s="416" customFormat="1" ht="15" x14ac:dyDescent="0.2">
      <c r="A15" s="89">
        <v>7</v>
      </c>
      <c r="B15" s="89" t="s">
        <v>554</v>
      </c>
      <c r="C15" s="89" t="s">
        <v>555</v>
      </c>
      <c r="D15" s="89" t="s">
        <v>518</v>
      </c>
      <c r="E15" s="89" t="s">
        <v>556</v>
      </c>
      <c r="F15" s="89" t="s">
        <v>348</v>
      </c>
      <c r="G15" s="414">
        <v>7875</v>
      </c>
      <c r="H15" s="414">
        <v>7875</v>
      </c>
      <c r="I15" s="414">
        <v>1575</v>
      </c>
      <c r="J15" s="415"/>
    </row>
    <row r="16" spans="1:10" s="416" customFormat="1" ht="15" x14ac:dyDescent="0.2">
      <c r="A16" s="89">
        <v>8</v>
      </c>
      <c r="B16" s="89" t="s">
        <v>557</v>
      </c>
      <c r="C16" s="89" t="s">
        <v>558</v>
      </c>
      <c r="D16" s="89" t="s">
        <v>559</v>
      </c>
      <c r="E16" s="89" t="s">
        <v>560</v>
      </c>
      <c r="F16" s="89" t="s">
        <v>348</v>
      </c>
      <c r="G16" s="414">
        <v>500</v>
      </c>
      <c r="H16" s="414">
        <v>500</v>
      </c>
      <c r="I16" s="414">
        <v>100</v>
      </c>
      <c r="J16" s="415"/>
    </row>
    <row r="17" spans="1:10" s="416" customFormat="1" ht="15" x14ac:dyDescent="0.2">
      <c r="A17" s="89">
        <v>9</v>
      </c>
      <c r="B17" s="89" t="s">
        <v>561</v>
      </c>
      <c r="C17" s="89" t="s">
        <v>562</v>
      </c>
      <c r="D17" s="89" t="s">
        <v>563</v>
      </c>
      <c r="E17" s="89" t="s">
        <v>564</v>
      </c>
      <c r="F17" s="89" t="s">
        <v>348</v>
      </c>
      <c r="G17" s="414">
        <v>1900</v>
      </c>
      <c r="H17" s="414">
        <v>1900</v>
      </c>
      <c r="I17" s="414">
        <v>180</v>
      </c>
      <c r="J17" s="415"/>
    </row>
    <row r="18" spans="1:10" s="416" customFormat="1" ht="15" x14ac:dyDescent="0.2">
      <c r="A18" s="89">
        <v>10</v>
      </c>
      <c r="B18" s="89" t="s">
        <v>565</v>
      </c>
      <c r="C18" s="89" t="s">
        <v>566</v>
      </c>
      <c r="D18" s="89" t="s">
        <v>567</v>
      </c>
      <c r="E18" s="89" t="s">
        <v>568</v>
      </c>
      <c r="F18" s="89" t="s">
        <v>348</v>
      </c>
      <c r="G18" s="414">
        <v>1000</v>
      </c>
      <c r="H18" s="414">
        <v>1000</v>
      </c>
      <c r="I18" s="414">
        <v>200</v>
      </c>
      <c r="J18" s="415"/>
    </row>
    <row r="19" spans="1:10" s="416" customFormat="1" ht="15" x14ac:dyDescent="0.2">
      <c r="A19" s="89">
        <v>11</v>
      </c>
      <c r="B19" s="89" t="s">
        <v>569</v>
      </c>
      <c r="C19" s="89" t="s">
        <v>570</v>
      </c>
      <c r="D19" s="89" t="s">
        <v>571</v>
      </c>
      <c r="E19" s="89" t="s">
        <v>553</v>
      </c>
      <c r="F19" s="89" t="s">
        <v>348</v>
      </c>
      <c r="G19" s="414">
        <v>625</v>
      </c>
      <c r="H19" s="414">
        <v>625</v>
      </c>
      <c r="I19" s="414">
        <v>125</v>
      </c>
      <c r="J19" s="415"/>
    </row>
    <row r="20" spans="1:10" s="416" customFormat="1" ht="15" x14ac:dyDescent="0.2">
      <c r="A20" s="89">
        <v>12</v>
      </c>
      <c r="B20" s="89" t="s">
        <v>572</v>
      </c>
      <c r="C20" s="89" t="s">
        <v>573</v>
      </c>
      <c r="D20" s="89" t="s">
        <v>574</v>
      </c>
      <c r="E20" s="89" t="s">
        <v>553</v>
      </c>
      <c r="F20" s="89" t="s">
        <v>348</v>
      </c>
      <c r="G20" s="414">
        <v>625</v>
      </c>
      <c r="H20" s="414">
        <v>625</v>
      </c>
      <c r="I20" s="414">
        <v>125</v>
      </c>
      <c r="J20" s="415"/>
    </row>
    <row r="21" spans="1:10" s="416" customFormat="1" ht="15" x14ac:dyDescent="0.2">
      <c r="A21" s="89">
        <v>13</v>
      </c>
      <c r="B21" s="89" t="s">
        <v>575</v>
      </c>
      <c r="C21" s="89" t="s">
        <v>576</v>
      </c>
      <c r="D21" s="89" t="s">
        <v>577</v>
      </c>
      <c r="E21" s="89" t="s">
        <v>578</v>
      </c>
      <c r="F21" s="89" t="s">
        <v>348</v>
      </c>
      <c r="G21" s="414">
        <v>625</v>
      </c>
      <c r="H21" s="414">
        <v>625</v>
      </c>
      <c r="I21" s="414">
        <v>125</v>
      </c>
      <c r="J21" s="415"/>
    </row>
    <row r="22" spans="1:10" s="416" customFormat="1" ht="15" x14ac:dyDescent="0.2">
      <c r="A22" s="89">
        <v>14</v>
      </c>
      <c r="B22" s="89" t="s">
        <v>579</v>
      </c>
      <c r="C22" s="89" t="s">
        <v>580</v>
      </c>
      <c r="D22" s="89" t="s">
        <v>581</v>
      </c>
      <c r="E22" s="89" t="s">
        <v>582</v>
      </c>
      <c r="F22" s="89" t="s">
        <v>348</v>
      </c>
      <c r="G22" s="414">
        <v>1425</v>
      </c>
      <c r="H22" s="414">
        <v>1425</v>
      </c>
      <c r="I22" s="414">
        <v>285</v>
      </c>
      <c r="J22" s="415"/>
    </row>
    <row r="23" spans="1:10" s="416" customFormat="1" ht="15" x14ac:dyDescent="0.2">
      <c r="A23" s="89">
        <v>15</v>
      </c>
      <c r="B23" s="89" t="s">
        <v>583</v>
      </c>
      <c r="C23" s="89" t="s">
        <v>584</v>
      </c>
      <c r="D23" s="89" t="s">
        <v>585</v>
      </c>
      <c r="E23" s="89" t="s">
        <v>586</v>
      </c>
      <c r="F23" s="89" t="s">
        <v>348</v>
      </c>
      <c r="G23" s="414">
        <v>2500</v>
      </c>
      <c r="H23" s="414">
        <v>2500</v>
      </c>
      <c r="I23" s="414">
        <v>500</v>
      </c>
      <c r="J23" s="415"/>
    </row>
    <row r="24" spans="1:10" s="416" customFormat="1" ht="15" x14ac:dyDescent="0.2">
      <c r="A24" s="89">
        <v>16</v>
      </c>
      <c r="B24" s="89" t="s">
        <v>587</v>
      </c>
      <c r="C24" s="89" t="s">
        <v>588</v>
      </c>
      <c r="D24" s="89" t="s">
        <v>589</v>
      </c>
      <c r="E24" s="89" t="s">
        <v>590</v>
      </c>
      <c r="F24" s="89" t="s">
        <v>348</v>
      </c>
      <c r="G24" s="414">
        <v>325</v>
      </c>
      <c r="H24" s="414">
        <v>325</v>
      </c>
      <c r="I24" s="414">
        <v>65</v>
      </c>
      <c r="J24" s="415"/>
    </row>
    <row r="25" spans="1:10" s="416" customFormat="1" ht="15" x14ac:dyDescent="0.2">
      <c r="A25" s="89">
        <v>17</v>
      </c>
      <c r="B25" s="89" t="s">
        <v>591</v>
      </c>
      <c r="C25" s="89" t="s">
        <v>592</v>
      </c>
      <c r="D25" s="89" t="s">
        <v>593</v>
      </c>
      <c r="E25" s="89" t="s">
        <v>594</v>
      </c>
      <c r="F25" s="89" t="s">
        <v>348</v>
      </c>
      <c r="G25" s="414">
        <v>875</v>
      </c>
      <c r="H25" s="414">
        <v>875</v>
      </c>
      <c r="I25" s="414">
        <v>175</v>
      </c>
      <c r="J25" s="415"/>
    </row>
    <row r="26" spans="1:10" s="416" customFormat="1" ht="15" x14ac:dyDescent="0.2">
      <c r="A26" s="89">
        <v>18</v>
      </c>
      <c r="B26" s="89" t="s">
        <v>595</v>
      </c>
      <c r="C26" s="89" t="s">
        <v>596</v>
      </c>
      <c r="D26" s="89" t="s">
        <v>597</v>
      </c>
      <c r="E26" s="89" t="s">
        <v>594</v>
      </c>
      <c r="F26" s="89" t="s">
        <v>348</v>
      </c>
      <c r="G26" s="414">
        <v>875</v>
      </c>
      <c r="H26" s="414">
        <v>875</v>
      </c>
      <c r="I26" s="414">
        <v>175</v>
      </c>
      <c r="J26" s="415"/>
    </row>
    <row r="27" spans="1:10" s="416" customFormat="1" ht="15" x14ac:dyDescent="0.2">
      <c r="A27" s="89">
        <v>19</v>
      </c>
      <c r="B27" s="89" t="s">
        <v>598</v>
      </c>
      <c r="C27" s="89" t="s">
        <v>599</v>
      </c>
      <c r="D27" s="89" t="s">
        <v>600</v>
      </c>
      <c r="E27" s="89" t="s">
        <v>594</v>
      </c>
      <c r="F27" s="89" t="s">
        <v>348</v>
      </c>
      <c r="G27" s="414">
        <v>1000</v>
      </c>
      <c r="H27" s="414">
        <v>1000</v>
      </c>
      <c r="I27" s="414">
        <v>200</v>
      </c>
      <c r="J27" s="415"/>
    </row>
    <row r="28" spans="1:10" s="416" customFormat="1" ht="15" x14ac:dyDescent="0.2">
      <c r="A28" s="89">
        <v>20</v>
      </c>
      <c r="B28" s="89" t="s">
        <v>561</v>
      </c>
      <c r="C28" s="89" t="s">
        <v>588</v>
      </c>
      <c r="D28" s="89" t="s">
        <v>601</v>
      </c>
      <c r="E28" s="89" t="s">
        <v>602</v>
      </c>
      <c r="F28" s="89" t="s">
        <v>348</v>
      </c>
      <c r="G28" s="414">
        <v>1000</v>
      </c>
      <c r="H28" s="414">
        <v>1000</v>
      </c>
      <c r="I28" s="414">
        <v>200</v>
      </c>
      <c r="J28" s="415"/>
    </row>
    <row r="29" spans="1:10" s="416" customFormat="1" ht="15" x14ac:dyDescent="0.2">
      <c r="A29" s="89">
        <v>21</v>
      </c>
      <c r="B29" s="89" t="s">
        <v>598</v>
      </c>
      <c r="C29" s="89" t="s">
        <v>603</v>
      </c>
      <c r="D29" s="89" t="s">
        <v>604</v>
      </c>
      <c r="E29" s="89" t="s">
        <v>602</v>
      </c>
      <c r="F29" s="89" t="s">
        <v>348</v>
      </c>
      <c r="G29" s="414">
        <v>875</v>
      </c>
      <c r="H29" s="414">
        <v>875</v>
      </c>
      <c r="I29" s="414">
        <v>175</v>
      </c>
      <c r="J29" s="415"/>
    </row>
    <row r="30" spans="1:10" s="416" customFormat="1" ht="15" x14ac:dyDescent="0.2">
      <c r="A30" s="89">
        <v>22</v>
      </c>
      <c r="B30" s="89" t="s">
        <v>561</v>
      </c>
      <c r="C30" s="89" t="s">
        <v>605</v>
      </c>
      <c r="D30" s="89" t="s">
        <v>606</v>
      </c>
      <c r="E30" s="89" t="s">
        <v>607</v>
      </c>
      <c r="F30" s="89" t="s">
        <v>348</v>
      </c>
      <c r="G30" s="414">
        <v>1000</v>
      </c>
      <c r="H30" s="414">
        <v>1000</v>
      </c>
      <c r="I30" s="414">
        <v>200</v>
      </c>
      <c r="J30" s="415"/>
    </row>
    <row r="31" spans="1:10" s="416" customFormat="1" ht="15" x14ac:dyDescent="0.2">
      <c r="A31" s="89">
        <v>23</v>
      </c>
      <c r="B31" s="89" t="s">
        <v>547</v>
      </c>
      <c r="C31" s="89" t="s">
        <v>608</v>
      </c>
      <c r="D31" s="89" t="s">
        <v>609</v>
      </c>
      <c r="E31" s="89" t="s">
        <v>610</v>
      </c>
      <c r="F31" s="89" t="s">
        <v>348</v>
      </c>
      <c r="G31" s="414">
        <v>1900</v>
      </c>
      <c r="H31" s="414">
        <v>1900</v>
      </c>
      <c r="I31" s="414">
        <v>380</v>
      </c>
      <c r="J31" s="415"/>
    </row>
    <row r="32" spans="1:10" s="416" customFormat="1" ht="15" x14ac:dyDescent="0.2">
      <c r="A32" s="89">
        <v>24</v>
      </c>
      <c r="B32" s="89" t="s">
        <v>547</v>
      </c>
      <c r="C32" s="89" t="s">
        <v>611</v>
      </c>
      <c r="D32" s="89" t="s">
        <v>612</v>
      </c>
      <c r="E32" s="89" t="s">
        <v>613</v>
      </c>
      <c r="F32" s="89" t="s">
        <v>348</v>
      </c>
      <c r="G32" s="414">
        <v>2000</v>
      </c>
      <c r="H32" s="414">
        <v>2000</v>
      </c>
      <c r="I32" s="414">
        <v>200</v>
      </c>
      <c r="J32" s="415"/>
    </row>
    <row r="33" spans="1:10" s="416" customFormat="1" ht="15" x14ac:dyDescent="0.2">
      <c r="A33" s="89">
        <v>25</v>
      </c>
      <c r="B33" s="89" t="s">
        <v>565</v>
      </c>
      <c r="C33" s="89" t="s">
        <v>614</v>
      </c>
      <c r="D33" s="89" t="s">
        <v>615</v>
      </c>
      <c r="E33" s="89" t="s">
        <v>560</v>
      </c>
      <c r="F33" s="89" t="s">
        <v>348</v>
      </c>
      <c r="G33" s="414">
        <v>750</v>
      </c>
      <c r="H33" s="414">
        <v>750</v>
      </c>
      <c r="I33" s="414">
        <v>150</v>
      </c>
      <c r="J33" s="415"/>
    </row>
    <row r="34" spans="1:10" s="416" customFormat="1" ht="15" x14ac:dyDescent="0.2">
      <c r="A34" s="89">
        <v>26</v>
      </c>
      <c r="B34" s="89" t="s">
        <v>616</v>
      </c>
      <c r="C34" s="89" t="s">
        <v>617</v>
      </c>
      <c r="D34" s="89" t="s">
        <v>618</v>
      </c>
      <c r="E34" s="89" t="s">
        <v>560</v>
      </c>
      <c r="F34" s="89" t="s">
        <v>348</v>
      </c>
      <c r="G34" s="414">
        <v>500</v>
      </c>
      <c r="H34" s="414">
        <v>500</v>
      </c>
      <c r="I34" s="414">
        <v>100</v>
      </c>
      <c r="J34" s="415"/>
    </row>
    <row r="35" spans="1:10" s="416" customFormat="1" ht="15" x14ac:dyDescent="0.2">
      <c r="A35" s="89">
        <v>27</v>
      </c>
      <c r="B35" s="89" t="s">
        <v>619</v>
      </c>
      <c r="C35" s="89" t="s">
        <v>620</v>
      </c>
      <c r="D35" s="89" t="s">
        <v>621</v>
      </c>
      <c r="E35" s="89" t="s">
        <v>560</v>
      </c>
      <c r="F35" s="89" t="s">
        <v>348</v>
      </c>
      <c r="G35" s="414">
        <v>500</v>
      </c>
      <c r="H35" s="414">
        <v>500</v>
      </c>
      <c r="I35" s="414">
        <v>100</v>
      </c>
      <c r="J35" s="415"/>
    </row>
    <row r="36" spans="1:10" s="416" customFormat="1" ht="15" x14ac:dyDescent="0.2">
      <c r="A36" s="89">
        <v>28</v>
      </c>
      <c r="B36" s="89" t="s">
        <v>622</v>
      </c>
      <c r="C36" s="89" t="s">
        <v>623</v>
      </c>
      <c r="D36" s="89" t="s">
        <v>624</v>
      </c>
      <c r="E36" s="89" t="s">
        <v>625</v>
      </c>
      <c r="F36" s="89" t="s">
        <v>348</v>
      </c>
      <c r="G36" s="414">
        <v>750</v>
      </c>
      <c r="H36" s="414">
        <v>750</v>
      </c>
      <c r="I36" s="414">
        <v>150</v>
      </c>
      <c r="J36" s="415"/>
    </row>
    <row r="37" spans="1:10" s="416" customFormat="1" ht="15" x14ac:dyDescent="0.2">
      <c r="A37" s="89">
        <v>29</v>
      </c>
      <c r="B37" s="89" t="s">
        <v>626</v>
      </c>
      <c r="C37" s="89" t="s">
        <v>627</v>
      </c>
      <c r="D37" s="89" t="s">
        <v>628</v>
      </c>
      <c r="E37" s="89" t="s">
        <v>629</v>
      </c>
      <c r="F37" s="89" t="s">
        <v>348</v>
      </c>
      <c r="G37" s="414">
        <v>1250</v>
      </c>
      <c r="H37" s="414">
        <v>1250</v>
      </c>
      <c r="I37" s="414">
        <v>250</v>
      </c>
      <c r="J37" s="415"/>
    </row>
    <row r="38" spans="1:10" s="416" customFormat="1" ht="15" x14ac:dyDescent="0.2">
      <c r="A38" s="89">
        <v>30</v>
      </c>
      <c r="B38" s="89" t="s">
        <v>630</v>
      </c>
      <c r="C38" s="89" t="s">
        <v>631</v>
      </c>
      <c r="D38" s="89" t="s">
        <v>632</v>
      </c>
      <c r="E38" s="89" t="s">
        <v>633</v>
      </c>
      <c r="F38" s="89" t="s">
        <v>348</v>
      </c>
      <c r="G38" s="414">
        <v>1250</v>
      </c>
      <c r="H38" s="414">
        <v>1250</v>
      </c>
      <c r="I38" s="414">
        <v>250</v>
      </c>
      <c r="J38" s="415"/>
    </row>
    <row r="39" spans="1:10" s="416" customFormat="1" ht="15" x14ac:dyDescent="0.2">
      <c r="A39" s="89">
        <v>31</v>
      </c>
      <c r="B39" s="89" t="s">
        <v>634</v>
      </c>
      <c r="C39" s="89" t="s">
        <v>635</v>
      </c>
      <c r="D39" s="89" t="s">
        <v>636</v>
      </c>
      <c r="E39" s="89" t="s">
        <v>568</v>
      </c>
      <c r="F39" s="89" t="s">
        <v>348</v>
      </c>
      <c r="G39" s="414">
        <v>1125</v>
      </c>
      <c r="H39" s="414">
        <v>1125</v>
      </c>
      <c r="I39" s="414">
        <v>225</v>
      </c>
      <c r="J39" s="415"/>
    </row>
    <row r="40" spans="1:10" s="416" customFormat="1" ht="15" x14ac:dyDescent="0.2">
      <c r="A40" s="89">
        <v>32</v>
      </c>
      <c r="B40" s="89" t="s">
        <v>637</v>
      </c>
      <c r="C40" s="89" t="s">
        <v>638</v>
      </c>
      <c r="D40" s="89" t="s">
        <v>639</v>
      </c>
      <c r="E40" s="89" t="s">
        <v>568</v>
      </c>
      <c r="F40" s="89" t="s">
        <v>348</v>
      </c>
      <c r="G40" s="414">
        <v>750</v>
      </c>
      <c r="H40" s="414">
        <v>750</v>
      </c>
      <c r="I40" s="414">
        <v>150</v>
      </c>
      <c r="J40" s="415"/>
    </row>
    <row r="41" spans="1:10" s="416" customFormat="1" ht="15" x14ac:dyDescent="0.2">
      <c r="A41" s="89">
        <v>33</v>
      </c>
      <c r="B41" s="89" t="s">
        <v>640</v>
      </c>
      <c r="C41" s="89" t="s">
        <v>641</v>
      </c>
      <c r="D41" s="89" t="s">
        <v>642</v>
      </c>
      <c r="E41" s="89" t="s">
        <v>643</v>
      </c>
      <c r="F41" s="89" t="s">
        <v>348</v>
      </c>
      <c r="G41" s="414">
        <v>375</v>
      </c>
      <c r="H41" s="414">
        <v>375</v>
      </c>
      <c r="I41" s="414">
        <v>75</v>
      </c>
      <c r="J41" s="415"/>
    </row>
    <row r="42" spans="1:10" s="416" customFormat="1" ht="15" x14ac:dyDescent="0.2">
      <c r="A42" s="89">
        <v>34</v>
      </c>
      <c r="B42" s="89" t="s">
        <v>644</v>
      </c>
      <c r="C42" s="89" t="s">
        <v>645</v>
      </c>
      <c r="D42" s="89" t="s">
        <v>646</v>
      </c>
      <c r="E42" s="89" t="s">
        <v>643</v>
      </c>
      <c r="F42" s="89" t="s">
        <v>348</v>
      </c>
      <c r="G42" s="414">
        <v>750</v>
      </c>
      <c r="H42" s="414">
        <v>750</v>
      </c>
      <c r="I42" s="414">
        <v>150</v>
      </c>
      <c r="J42" s="415"/>
    </row>
    <row r="43" spans="1:10" s="416" customFormat="1" ht="15" x14ac:dyDescent="0.2">
      <c r="A43" s="89">
        <v>35</v>
      </c>
      <c r="B43" s="89" t="s">
        <v>647</v>
      </c>
      <c r="C43" s="89" t="s">
        <v>648</v>
      </c>
      <c r="D43" s="89" t="s">
        <v>649</v>
      </c>
      <c r="E43" s="89" t="s">
        <v>650</v>
      </c>
      <c r="F43" s="89" t="s">
        <v>348</v>
      </c>
      <c r="G43" s="414">
        <v>875</v>
      </c>
      <c r="H43" s="414">
        <v>875</v>
      </c>
      <c r="I43" s="414">
        <v>175</v>
      </c>
      <c r="J43" s="415"/>
    </row>
    <row r="44" spans="1:10" s="416" customFormat="1" ht="15" x14ac:dyDescent="0.2">
      <c r="A44" s="89">
        <v>36</v>
      </c>
      <c r="B44" s="89" t="s">
        <v>542</v>
      </c>
      <c r="C44" s="89" t="s">
        <v>543</v>
      </c>
      <c r="D44" s="89" t="s">
        <v>544</v>
      </c>
      <c r="E44" s="89" t="s">
        <v>541</v>
      </c>
      <c r="F44" s="89" t="s">
        <v>0</v>
      </c>
      <c r="G44" s="414">
        <v>1875</v>
      </c>
      <c r="H44" s="414">
        <v>1875</v>
      </c>
      <c r="I44" s="414">
        <v>375</v>
      </c>
      <c r="J44" s="415"/>
    </row>
    <row r="45" spans="1:10" s="416" customFormat="1" ht="15" x14ac:dyDescent="0.2">
      <c r="A45" s="89">
        <v>37</v>
      </c>
      <c r="B45" s="89" t="s">
        <v>534</v>
      </c>
      <c r="C45" s="89" t="s">
        <v>535</v>
      </c>
      <c r="D45" s="89" t="s">
        <v>536</v>
      </c>
      <c r="E45" s="89" t="s">
        <v>537</v>
      </c>
      <c r="F45" s="89" t="s">
        <v>0</v>
      </c>
      <c r="G45" s="414">
        <v>1875</v>
      </c>
      <c r="H45" s="414">
        <v>1875</v>
      </c>
      <c r="I45" s="414">
        <v>375</v>
      </c>
      <c r="J45" s="415" t="s">
        <v>0</v>
      </c>
    </row>
    <row r="46" spans="1:10" s="416" customFormat="1" ht="15" x14ac:dyDescent="0.2">
      <c r="A46" s="89">
        <v>38</v>
      </c>
      <c r="B46" s="89" t="s">
        <v>545</v>
      </c>
      <c r="C46" s="89" t="s">
        <v>546</v>
      </c>
      <c r="D46" s="89" t="s">
        <v>529</v>
      </c>
      <c r="E46" s="89" t="s">
        <v>541</v>
      </c>
      <c r="F46" s="89" t="s">
        <v>0</v>
      </c>
      <c r="G46" s="414">
        <v>1875</v>
      </c>
      <c r="H46" s="414">
        <v>1875</v>
      </c>
      <c r="I46" s="414">
        <v>375</v>
      </c>
      <c r="J46" s="415"/>
    </row>
    <row r="47" spans="1:10" s="416" customFormat="1" ht="15" x14ac:dyDescent="0.2">
      <c r="A47" s="89">
        <v>39</v>
      </c>
      <c r="B47" s="89" t="s">
        <v>547</v>
      </c>
      <c r="C47" s="89" t="s">
        <v>548</v>
      </c>
      <c r="D47" s="89" t="s">
        <v>549</v>
      </c>
      <c r="E47" s="89" t="s">
        <v>541</v>
      </c>
      <c r="F47" s="89" t="s">
        <v>0</v>
      </c>
      <c r="G47" s="414">
        <v>1875</v>
      </c>
      <c r="H47" s="414">
        <v>1875</v>
      </c>
      <c r="I47" s="414">
        <v>375</v>
      </c>
      <c r="J47" s="415"/>
    </row>
    <row r="48" spans="1:10" s="416" customFormat="1" ht="15" x14ac:dyDescent="0.2">
      <c r="A48" s="89">
        <v>40</v>
      </c>
      <c r="B48" s="89" t="s">
        <v>538</v>
      </c>
      <c r="C48" s="89" t="s">
        <v>539</v>
      </c>
      <c r="D48" s="89" t="s">
        <v>540</v>
      </c>
      <c r="E48" s="89" t="s">
        <v>541</v>
      </c>
      <c r="F48" s="89" t="s">
        <v>0</v>
      </c>
      <c r="G48" s="414">
        <v>1875</v>
      </c>
      <c r="H48" s="414">
        <v>1875</v>
      </c>
      <c r="I48" s="414">
        <v>375</v>
      </c>
      <c r="J48" s="415"/>
    </row>
    <row r="49" spans="1:10" s="416" customFormat="1" ht="15" x14ac:dyDescent="0.2">
      <c r="A49" s="89">
        <v>41</v>
      </c>
      <c r="B49" s="89" t="s">
        <v>554</v>
      </c>
      <c r="C49" s="89" t="s">
        <v>555</v>
      </c>
      <c r="D49" s="89" t="s">
        <v>518</v>
      </c>
      <c r="E49" s="89" t="s">
        <v>556</v>
      </c>
      <c r="F49" s="89" t="s">
        <v>0</v>
      </c>
      <c r="G49" s="414">
        <v>1875</v>
      </c>
      <c r="H49" s="414">
        <v>1875</v>
      </c>
      <c r="I49" s="414">
        <v>375</v>
      </c>
      <c r="J49" s="415" t="s">
        <v>0</v>
      </c>
    </row>
    <row r="50" spans="1:10" s="416" customFormat="1" ht="15" x14ac:dyDescent="0.2">
      <c r="A50" s="89">
        <v>42</v>
      </c>
      <c r="B50" s="89" t="s">
        <v>651</v>
      </c>
      <c r="C50" s="89" t="s">
        <v>652</v>
      </c>
      <c r="D50" s="89" t="s">
        <v>653</v>
      </c>
      <c r="E50" s="89" t="s">
        <v>654</v>
      </c>
      <c r="F50" s="89" t="s">
        <v>348</v>
      </c>
      <c r="G50" s="414">
        <v>20000</v>
      </c>
      <c r="H50" s="414">
        <v>20000</v>
      </c>
      <c r="I50" s="414">
        <v>4000</v>
      </c>
      <c r="J50" s="415" t="s">
        <v>0</v>
      </c>
    </row>
    <row r="51" spans="1:10" s="416" customFormat="1" ht="15" x14ac:dyDescent="0.2">
      <c r="A51" s="89">
        <v>43</v>
      </c>
      <c r="B51" s="89" t="s">
        <v>651</v>
      </c>
      <c r="C51" s="89" t="s">
        <v>652</v>
      </c>
      <c r="D51" s="89" t="s">
        <v>653</v>
      </c>
      <c r="E51" s="89" t="s">
        <v>654</v>
      </c>
      <c r="F51" s="89" t="s">
        <v>0</v>
      </c>
      <c r="G51" s="414">
        <v>625</v>
      </c>
      <c r="H51" s="414">
        <v>625</v>
      </c>
      <c r="I51" s="414">
        <v>125</v>
      </c>
      <c r="J51" s="415" t="s">
        <v>0</v>
      </c>
    </row>
    <row r="52" spans="1:10" s="416" customFormat="1" ht="15" x14ac:dyDescent="0.2">
      <c r="A52" s="89">
        <v>44</v>
      </c>
      <c r="B52" s="89" t="s">
        <v>550</v>
      </c>
      <c r="C52" s="89" t="s">
        <v>551</v>
      </c>
      <c r="D52" s="89" t="s">
        <v>552</v>
      </c>
      <c r="E52" s="89" t="s">
        <v>553</v>
      </c>
      <c r="F52" s="89" t="s">
        <v>0</v>
      </c>
      <c r="G52" s="414">
        <v>625</v>
      </c>
      <c r="H52" s="414">
        <v>625</v>
      </c>
      <c r="I52" s="414">
        <v>125</v>
      </c>
      <c r="J52" s="415" t="s">
        <v>0</v>
      </c>
    </row>
    <row r="53" spans="1:10" ht="15" x14ac:dyDescent="0.2">
      <c r="A53" s="89" t="s">
        <v>276</v>
      </c>
      <c r="B53" s="89"/>
      <c r="C53" s="89"/>
      <c r="D53" s="89"/>
      <c r="E53" s="89"/>
      <c r="F53" s="100"/>
      <c r="G53" s="4"/>
      <c r="H53" s="4"/>
      <c r="I53" s="4"/>
    </row>
    <row r="54" spans="1:10" ht="15" x14ac:dyDescent="0.3">
      <c r="A54" s="89"/>
      <c r="B54" s="101"/>
      <c r="C54" s="101"/>
      <c r="D54" s="101"/>
      <c r="E54" s="101"/>
      <c r="F54" s="89" t="s">
        <v>456</v>
      </c>
      <c r="G54" s="88">
        <f>SUM(G9:G53)</f>
        <v>130175</v>
      </c>
      <c r="H54" s="88">
        <f>SUM(H9:H53)</f>
        <v>130175</v>
      </c>
      <c r="I54" s="88">
        <f>SUM(I9:I53)</f>
        <v>25635</v>
      </c>
    </row>
    <row r="55" spans="1:10" ht="15" x14ac:dyDescent="0.3">
      <c r="A55" s="234"/>
      <c r="B55" s="234"/>
      <c r="C55" s="234"/>
      <c r="D55" s="234"/>
      <c r="E55" s="234"/>
      <c r="F55" s="234"/>
      <c r="G55" s="234"/>
      <c r="H55" s="190"/>
      <c r="I55" s="190"/>
    </row>
    <row r="56" spans="1:10" ht="15" x14ac:dyDescent="0.3">
      <c r="A56" s="235" t="s">
        <v>445</v>
      </c>
      <c r="B56" s="235"/>
      <c r="C56" s="234"/>
      <c r="D56" s="234"/>
      <c r="E56" s="234"/>
      <c r="F56" s="234"/>
      <c r="G56" s="234"/>
      <c r="H56" s="190"/>
      <c r="I56" s="190"/>
    </row>
    <row r="57" spans="1:10" ht="15" x14ac:dyDescent="0.3">
      <c r="A57" s="235"/>
      <c r="B57" s="235"/>
      <c r="C57" s="234"/>
      <c r="D57" s="234"/>
      <c r="E57" s="234"/>
      <c r="F57" s="234"/>
      <c r="G57" s="234"/>
      <c r="H57" s="190"/>
      <c r="I57" s="190"/>
    </row>
    <row r="58" spans="1:10" ht="15" x14ac:dyDescent="0.3">
      <c r="A58" s="235"/>
      <c r="B58" s="235"/>
      <c r="C58" s="190"/>
      <c r="D58" s="190"/>
      <c r="E58" s="190"/>
      <c r="F58" s="190"/>
      <c r="G58" s="190"/>
      <c r="H58" s="190"/>
      <c r="I58" s="190"/>
    </row>
    <row r="59" spans="1:10" ht="15" x14ac:dyDescent="0.3">
      <c r="A59" s="235"/>
      <c r="B59" s="235"/>
      <c r="C59" s="190"/>
      <c r="D59" s="190"/>
      <c r="E59" s="190"/>
      <c r="F59" s="190"/>
      <c r="G59" s="190"/>
      <c r="H59" s="190"/>
      <c r="I59" s="190"/>
    </row>
    <row r="60" spans="1:10" x14ac:dyDescent="0.2">
      <c r="A60" s="232"/>
      <c r="B60" s="232"/>
      <c r="C60" s="232"/>
      <c r="D60" s="232"/>
      <c r="E60" s="232"/>
      <c r="F60" s="232"/>
      <c r="G60" s="232"/>
      <c r="H60" s="232"/>
      <c r="I60" s="232"/>
    </row>
    <row r="61" spans="1:10" ht="15" x14ac:dyDescent="0.3">
      <c r="A61" s="196" t="s">
        <v>107</v>
      </c>
      <c r="B61" s="196"/>
      <c r="C61" s="190"/>
      <c r="D61" s="190"/>
      <c r="E61" s="190"/>
      <c r="F61" s="190"/>
      <c r="G61" s="190"/>
      <c r="H61" s="190"/>
      <c r="I61" s="190"/>
    </row>
    <row r="62" spans="1:10" ht="15" x14ac:dyDescent="0.3">
      <c r="A62" s="190"/>
      <c r="B62" s="190"/>
      <c r="C62" s="190"/>
      <c r="D62" s="190"/>
      <c r="E62" s="190"/>
      <c r="F62" s="190"/>
      <c r="G62" s="190"/>
      <c r="H62" s="190"/>
      <c r="I62" s="190"/>
    </row>
    <row r="63" spans="1:10" ht="15" x14ac:dyDescent="0.3">
      <c r="A63" s="190"/>
      <c r="B63" s="190"/>
      <c r="C63" s="190"/>
      <c r="D63" s="190"/>
      <c r="E63" s="194"/>
      <c r="F63" s="194"/>
      <c r="G63" s="194"/>
      <c r="H63" s="190"/>
      <c r="I63" s="190"/>
    </row>
    <row r="64" spans="1:10" ht="15" x14ac:dyDescent="0.3">
      <c r="A64" s="196"/>
      <c r="B64" s="196"/>
      <c r="C64" s="196" t="s">
        <v>395</v>
      </c>
      <c r="D64" s="196"/>
      <c r="E64" s="196"/>
      <c r="F64" s="196"/>
      <c r="G64" s="196"/>
      <c r="H64" s="190"/>
      <c r="I64" s="190"/>
    </row>
    <row r="65" spans="1:9" ht="15" x14ac:dyDescent="0.3">
      <c r="A65" s="190"/>
      <c r="B65" s="190"/>
      <c r="C65" s="190" t="s">
        <v>394</v>
      </c>
      <c r="D65" s="190"/>
      <c r="E65" s="190"/>
      <c r="F65" s="190"/>
      <c r="G65" s="190"/>
      <c r="H65" s="190"/>
      <c r="I65" s="190"/>
    </row>
    <row r="66" spans="1:9" x14ac:dyDescent="0.2">
      <c r="A66" s="198"/>
      <c r="B66" s="198"/>
      <c r="C66" s="198" t="s">
        <v>139</v>
      </c>
      <c r="D66" s="198"/>
      <c r="E66" s="198"/>
      <c r="F66" s="198"/>
      <c r="G66" s="198"/>
    </row>
  </sheetData>
  <mergeCells count="2">
    <mergeCell ref="I1:J1"/>
    <mergeCell ref="I2:J2"/>
  </mergeCells>
  <printOptions gridLines="1"/>
  <pageMargins left="0.25" right="0.25" top="0.75" bottom="0.75" header="0.3" footer="0.3"/>
  <pageSetup scale="69" fitToHeight="0" orientation="landscape" r:id="rId1"/>
  <ignoredErrors>
    <ignoredError sqref="A5" unlocked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36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6" t="s">
        <v>366</v>
      </c>
      <c r="B1" s="79"/>
      <c r="C1" s="79"/>
      <c r="D1" s="79"/>
      <c r="E1" s="79"/>
      <c r="F1" s="79"/>
      <c r="G1" s="484" t="s">
        <v>109</v>
      </c>
      <c r="H1" s="484"/>
      <c r="I1" s="387"/>
    </row>
    <row r="2" spans="1:9" ht="15" x14ac:dyDescent="0.3">
      <c r="A2" s="78" t="s">
        <v>140</v>
      </c>
      <c r="B2" s="79"/>
      <c r="C2" s="79"/>
      <c r="D2" s="79"/>
      <c r="E2" s="79"/>
      <c r="F2" s="79"/>
      <c r="G2" s="482" t="s">
        <v>532</v>
      </c>
      <c r="H2" s="483"/>
      <c r="I2" s="78"/>
    </row>
    <row r="3" spans="1:9" ht="15" x14ac:dyDescent="0.3">
      <c r="A3" s="78"/>
      <c r="B3" s="78"/>
      <c r="C3" s="78"/>
      <c r="D3" s="78"/>
      <c r="E3" s="78"/>
      <c r="F3" s="78"/>
      <c r="G3" s="169"/>
      <c r="H3" s="169"/>
      <c r="I3" s="387"/>
    </row>
    <row r="4" spans="1:9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9" ht="15" x14ac:dyDescent="0.3">
      <c r="A5" s="82" t="str">
        <f>'ფორმა N1'!D4</f>
        <v>საქართველოს ქრისტიან კონსერვატიული პარტია</v>
      </c>
      <c r="B5" s="82"/>
      <c r="C5" s="82"/>
      <c r="D5" s="82"/>
      <c r="E5" s="82"/>
      <c r="F5" s="82"/>
      <c r="G5" s="83"/>
      <c r="H5" s="83"/>
      <c r="I5" s="387"/>
    </row>
    <row r="6" spans="1:9" ht="15" x14ac:dyDescent="0.3">
      <c r="A6" s="79"/>
      <c r="B6" s="79"/>
      <c r="C6" s="79"/>
      <c r="D6" s="79"/>
      <c r="E6" s="79"/>
      <c r="F6" s="79"/>
      <c r="G6" s="78"/>
      <c r="H6" s="78"/>
      <c r="I6" s="78"/>
    </row>
    <row r="7" spans="1:9" ht="15" x14ac:dyDescent="0.3">
      <c r="A7" s="168"/>
      <c r="B7" s="168"/>
      <c r="C7" s="279"/>
      <c r="D7" s="168"/>
      <c r="E7" s="168"/>
      <c r="F7" s="168"/>
      <c r="G7" s="80"/>
      <c r="H7" s="80"/>
      <c r="I7" s="78"/>
    </row>
    <row r="8" spans="1:9" ht="45" x14ac:dyDescent="0.2">
      <c r="A8" s="383" t="s">
        <v>64</v>
      </c>
      <c r="B8" s="81" t="s">
        <v>340</v>
      </c>
      <c r="C8" s="92" t="s">
        <v>341</v>
      </c>
      <c r="D8" s="92" t="s">
        <v>227</v>
      </c>
      <c r="E8" s="92" t="s">
        <v>344</v>
      </c>
      <c r="F8" s="92" t="s">
        <v>343</v>
      </c>
      <c r="G8" s="92" t="s">
        <v>390</v>
      </c>
      <c r="H8" s="81" t="s">
        <v>10</v>
      </c>
      <c r="I8" s="81" t="s">
        <v>9</v>
      </c>
    </row>
    <row r="9" spans="1:9" ht="30" x14ac:dyDescent="0.2">
      <c r="A9" s="417">
        <v>1</v>
      </c>
      <c r="B9" s="89" t="s">
        <v>583</v>
      </c>
      <c r="C9" s="89" t="s">
        <v>584</v>
      </c>
      <c r="D9" s="100" t="s">
        <v>585</v>
      </c>
      <c r="E9" s="100" t="s">
        <v>656</v>
      </c>
      <c r="F9" s="100" t="s">
        <v>657</v>
      </c>
      <c r="G9" s="100">
        <v>2</v>
      </c>
      <c r="H9" s="4">
        <v>30</v>
      </c>
      <c r="I9" s="4">
        <v>30</v>
      </c>
    </row>
    <row r="10" spans="1:9" ht="15" x14ac:dyDescent="0.3">
      <c r="A10" s="417"/>
      <c r="B10" s="101"/>
      <c r="C10" s="101"/>
      <c r="D10" s="101"/>
      <c r="E10" s="101"/>
      <c r="F10" s="101"/>
      <c r="G10" s="101" t="s">
        <v>339</v>
      </c>
      <c r="H10" s="88">
        <f>SUM(H9:H9)</f>
        <v>30</v>
      </c>
      <c r="I10" s="88">
        <f>SUM(I9:I9)</f>
        <v>30</v>
      </c>
    </row>
    <row r="11" spans="1:9" ht="15" x14ac:dyDescent="0.3">
      <c r="A11" s="234"/>
      <c r="B11" s="234"/>
      <c r="C11" s="234"/>
      <c r="D11" s="234"/>
      <c r="E11" s="234"/>
      <c r="F11" s="234"/>
      <c r="G11" s="190"/>
      <c r="H11" s="190"/>
      <c r="I11" s="195"/>
    </row>
    <row r="12" spans="1:9" ht="15" x14ac:dyDescent="0.3">
      <c r="A12" s="235" t="s">
        <v>350</v>
      </c>
      <c r="B12" s="234"/>
      <c r="C12" s="234"/>
      <c r="D12" s="234"/>
      <c r="E12" s="234"/>
      <c r="F12" s="234"/>
      <c r="G12" s="190"/>
      <c r="H12" s="190"/>
      <c r="I12" s="195"/>
    </row>
    <row r="13" spans="1:9" ht="15" x14ac:dyDescent="0.3">
      <c r="A13" s="235" t="s">
        <v>353</v>
      </c>
      <c r="B13" s="234"/>
      <c r="C13" s="234"/>
      <c r="D13" s="234"/>
      <c r="E13" s="234"/>
      <c r="F13" s="234"/>
      <c r="G13" s="190"/>
      <c r="H13" s="190"/>
      <c r="I13" s="195"/>
    </row>
    <row r="14" spans="1:9" ht="15" x14ac:dyDescent="0.3">
      <c r="A14" s="235"/>
      <c r="B14" s="190"/>
      <c r="C14" s="190"/>
      <c r="D14" s="190"/>
      <c r="E14" s="190"/>
      <c r="F14" s="190"/>
      <c r="G14" s="190"/>
      <c r="H14" s="190"/>
      <c r="I14" s="195"/>
    </row>
    <row r="15" spans="1:9" ht="15" x14ac:dyDescent="0.3">
      <c r="A15" s="235"/>
      <c r="B15" s="190"/>
      <c r="C15" s="190"/>
      <c r="D15" s="190"/>
      <c r="E15" s="190"/>
      <c r="G15" s="190"/>
      <c r="H15" s="190"/>
      <c r="I15" s="195"/>
    </row>
    <row r="16" spans="1:9" x14ac:dyDescent="0.2">
      <c r="A16" s="232"/>
      <c r="B16" s="232"/>
      <c r="C16" s="232"/>
      <c r="D16" s="232"/>
      <c r="E16" s="232"/>
      <c r="F16" s="232"/>
      <c r="G16" s="232"/>
      <c r="H16" s="232"/>
      <c r="I16" s="195"/>
    </row>
    <row r="17" spans="1:9" ht="15" x14ac:dyDescent="0.3">
      <c r="A17" s="196" t="s">
        <v>107</v>
      </c>
      <c r="B17" s="190"/>
      <c r="C17" s="190"/>
      <c r="D17" s="190"/>
      <c r="E17" s="190"/>
      <c r="F17" s="190"/>
      <c r="G17" s="190"/>
      <c r="H17" s="190"/>
      <c r="I17" s="195"/>
    </row>
    <row r="18" spans="1:9" ht="15" x14ac:dyDescent="0.3">
      <c r="A18" s="190"/>
      <c r="B18" s="190"/>
      <c r="C18" s="190"/>
      <c r="D18" s="190"/>
      <c r="E18" s="190"/>
      <c r="F18" s="190"/>
      <c r="G18" s="190"/>
      <c r="H18" s="190"/>
      <c r="I18" s="195"/>
    </row>
    <row r="19" spans="1:9" ht="15" x14ac:dyDescent="0.3">
      <c r="A19" s="190"/>
      <c r="B19" s="190"/>
      <c r="C19" s="190"/>
      <c r="D19" s="190"/>
      <c r="E19" s="190"/>
      <c r="F19" s="190"/>
      <c r="G19" s="190"/>
      <c r="H19" s="197"/>
      <c r="I19" s="195"/>
    </row>
    <row r="20" spans="1:9" ht="15" x14ac:dyDescent="0.3">
      <c r="A20" s="196"/>
      <c r="B20" s="196" t="s">
        <v>271</v>
      </c>
      <c r="C20" s="196"/>
      <c r="D20" s="196"/>
      <c r="E20" s="196"/>
      <c r="F20" s="196"/>
      <c r="G20" s="190"/>
      <c r="H20" s="197"/>
      <c r="I20" s="195"/>
    </row>
    <row r="21" spans="1:9" ht="15" x14ac:dyDescent="0.3">
      <c r="A21" s="190"/>
      <c r="B21" s="190" t="s">
        <v>270</v>
      </c>
      <c r="C21" s="190"/>
      <c r="D21" s="190"/>
      <c r="E21" s="190"/>
      <c r="F21" s="190"/>
      <c r="G21" s="190"/>
      <c r="H21" s="197"/>
      <c r="I21" s="195"/>
    </row>
    <row r="22" spans="1:9" x14ac:dyDescent="0.2">
      <c r="A22" s="198"/>
      <c r="B22" s="198" t="s">
        <v>139</v>
      </c>
      <c r="C22" s="198"/>
      <c r="D22" s="198"/>
      <c r="E22" s="198"/>
      <c r="F22" s="198"/>
      <c r="G22" s="191"/>
      <c r="H22" s="191"/>
      <c r="I22" s="191"/>
    </row>
  </sheetData>
  <mergeCells count="2">
    <mergeCell ref="G1:H1"/>
    <mergeCell ref="G2:H2"/>
  </mergeCells>
  <printOptions gridLines="1"/>
  <pageMargins left="0.25" right="0.25" top="0.75" bottom="0.75" header="0.3" footer="0.3"/>
  <pageSetup scale="68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 x14ac:dyDescent="0.3">
      <c r="A1" s="76" t="s">
        <v>465</v>
      </c>
      <c r="B1" s="76"/>
      <c r="C1" s="79"/>
      <c r="D1" s="79"/>
      <c r="E1" s="79"/>
      <c r="F1" s="79"/>
      <c r="G1" s="484" t="s">
        <v>109</v>
      </c>
      <c r="H1" s="484"/>
    </row>
    <row r="2" spans="1:10" ht="15" x14ac:dyDescent="0.3">
      <c r="A2" s="78" t="s">
        <v>140</v>
      </c>
      <c r="B2" s="76"/>
      <c r="C2" s="79"/>
      <c r="D2" s="79"/>
      <c r="E2" s="79"/>
      <c r="F2" s="79"/>
      <c r="G2" s="482" t="s">
        <v>532</v>
      </c>
      <c r="H2" s="483"/>
    </row>
    <row r="3" spans="1:10" ht="15" x14ac:dyDescent="0.3">
      <c r="A3" s="78"/>
      <c r="B3" s="78"/>
      <c r="C3" s="78"/>
      <c r="D3" s="78"/>
      <c r="E3" s="78"/>
      <c r="F3" s="78"/>
      <c r="G3" s="226"/>
      <c r="H3" s="226"/>
    </row>
    <row r="4" spans="1:10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10" ht="15" x14ac:dyDescent="0.3">
      <c r="A5" s="82" t="str">
        <f>'ფორმა N1'!D4</f>
        <v>საქართველოს ქრისტიან კონსერვატიული პარტია</v>
      </c>
      <c r="B5" s="82"/>
      <c r="C5" s="82"/>
      <c r="D5" s="82"/>
      <c r="E5" s="82"/>
      <c r="F5" s="82"/>
      <c r="G5" s="83"/>
      <c r="H5" s="83"/>
    </row>
    <row r="6" spans="1:10" ht="15" x14ac:dyDescent="0.3">
      <c r="A6" s="79"/>
      <c r="B6" s="79"/>
      <c r="C6" s="79"/>
      <c r="D6" s="79"/>
      <c r="E6" s="79"/>
      <c r="F6" s="79"/>
      <c r="G6" s="78"/>
      <c r="H6" s="78"/>
    </row>
    <row r="7" spans="1:10" ht="15" x14ac:dyDescent="0.2">
      <c r="A7" s="225"/>
      <c r="B7" s="225"/>
      <c r="C7" s="225"/>
      <c r="D7" s="228"/>
      <c r="E7" s="225"/>
      <c r="F7" s="225"/>
      <c r="G7" s="80"/>
      <c r="H7" s="80"/>
    </row>
    <row r="8" spans="1:10" ht="30" x14ac:dyDescent="0.2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349</v>
      </c>
      <c r="F8" s="92" t="s">
        <v>342</v>
      </c>
      <c r="G8" s="81" t="s">
        <v>10</v>
      </c>
      <c r="H8" s="81" t="s">
        <v>9</v>
      </c>
      <c r="J8" s="236" t="s">
        <v>348</v>
      </c>
    </row>
    <row r="9" spans="1:10" ht="15" x14ac:dyDescent="0.2">
      <c r="A9" s="100"/>
      <c r="B9" s="100"/>
      <c r="C9" s="100"/>
      <c r="D9" s="100"/>
      <c r="E9" s="100"/>
      <c r="F9" s="100"/>
      <c r="G9" s="4"/>
      <c r="H9" s="4"/>
      <c r="J9" s="236" t="s">
        <v>0</v>
      </c>
    </row>
    <row r="10" spans="1:10" ht="15" x14ac:dyDescent="0.2">
      <c r="A10" s="100"/>
      <c r="B10" s="100"/>
      <c r="C10" s="100"/>
      <c r="D10" s="100"/>
      <c r="E10" s="100"/>
      <c r="F10" s="100"/>
      <c r="G10" s="4"/>
      <c r="H10" s="4"/>
    </row>
    <row r="11" spans="1:10" ht="15" x14ac:dyDescent="0.2">
      <c r="A11" s="89"/>
      <c r="B11" s="89"/>
      <c r="C11" s="89"/>
      <c r="D11" s="89"/>
      <c r="E11" s="89"/>
      <c r="F11" s="89"/>
      <c r="G11" s="4"/>
      <c r="H11" s="4"/>
    </row>
    <row r="12" spans="1:10" ht="15" x14ac:dyDescent="0.2">
      <c r="A12" s="89"/>
      <c r="B12" s="89"/>
      <c r="C12" s="89"/>
      <c r="D12" s="89"/>
      <c r="E12" s="89"/>
      <c r="F12" s="89"/>
      <c r="G12" s="4"/>
      <c r="H12" s="4"/>
    </row>
    <row r="13" spans="1:10" ht="15" x14ac:dyDescent="0.2">
      <c r="A13" s="89"/>
      <c r="B13" s="89"/>
      <c r="C13" s="89"/>
      <c r="D13" s="89"/>
      <c r="E13" s="89"/>
      <c r="F13" s="89"/>
      <c r="G13" s="4"/>
      <c r="H13" s="4"/>
    </row>
    <row r="14" spans="1:10" ht="15" x14ac:dyDescent="0.2">
      <c r="A14" s="89"/>
      <c r="B14" s="89"/>
      <c r="C14" s="89"/>
      <c r="D14" s="89"/>
      <c r="E14" s="89"/>
      <c r="F14" s="89"/>
      <c r="G14" s="4"/>
      <c r="H14" s="4"/>
    </row>
    <row r="15" spans="1:10" ht="15" x14ac:dyDescent="0.2">
      <c r="A15" s="89"/>
      <c r="B15" s="89"/>
      <c r="C15" s="89"/>
      <c r="D15" s="89"/>
      <c r="E15" s="89"/>
      <c r="F15" s="89"/>
      <c r="G15" s="4"/>
      <c r="H15" s="4"/>
    </row>
    <row r="16" spans="1:10" ht="15" x14ac:dyDescent="0.2">
      <c r="A16" s="89"/>
      <c r="B16" s="89"/>
      <c r="C16" s="89"/>
      <c r="D16" s="89"/>
      <c r="E16" s="89"/>
      <c r="F16" s="89"/>
      <c r="G16" s="4"/>
      <c r="H16" s="4"/>
    </row>
    <row r="17" spans="1:8" ht="15" x14ac:dyDescent="0.2">
      <c r="A17" s="89"/>
      <c r="B17" s="89"/>
      <c r="C17" s="89"/>
      <c r="D17" s="89"/>
      <c r="E17" s="89"/>
      <c r="F17" s="89"/>
      <c r="G17" s="4"/>
      <c r="H17" s="4"/>
    </row>
    <row r="18" spans="1:8" ht="15" x14ac:dyDescent="0.2">
      <c r="A18" s="89"/>
      <c r="B18" s="89"/>
      <c r="C18" s="89"/>
      <c r="D18" s="89"/>
      <c r="E18" s="89"/>
      <c r="F18" s="89"/>
      <c r="G18" s="4"/>
      <c r="H18" s="4"/>
    </row>
    <row r="19" spans="1:8" ht="15" x14ac:dyDescent="0.2">
      <c r="A19" s="89"/>
      <c r="B19" s="89"/>
      <c r="C19" s="89"/>
      <c r="D19" s="89"/>
      <c r="E19" s="89"/>
      <c r="F19" s="89"/>
      <c r="G19" s="4"/>
      <c r="H19" s="4"/>
    </row>
    <row r="20" spans="1:8" ht="15" x14ac:dyDescent="0.2">
      <c r="A20" s="89"/>
      <c r="B20" s="89"/>
      <c r="C20" s="89"/>
      <c r="D20" s="89"/>
      <c r="E20" s="89"/>
      <c r="F20" s="89"/>
      <c r="G20" s="4"/>
      <c r="H20" s="4"/>
    </row>
    <row r="21" spans="1:8" ht="15" x14ac:dyDescent="0.2">
      <c r="A21" s="89"/>
      <c r="B21" s="89"/>
      <c r="C21" s="89"/>
      <c r="D21" s="89"/>
      <c r="E21" s="89"/>
      <c r="F21" s="89"/>
      <c r="G21" s="4"/>
      <c r="H21" s="4"/>
    </row>
    <row r="22" spans="1:8" ht="15" x14ac:dyDescent="0.2">
      <c r="A22" s="89"/>
      <c r="B22" s="89"/>
      <c r="C22" s="89"/>
      <c r="D22" s="89"/>
      <c r="E22" s="89"/>
      <c r="F22" s="89"/>
      <c r="G22" s="4"/>
      <c r="H22" s="4"/>
    </row>
    <row r="23" spans="1:8" ht="15" x14ac:dyDescent="0.2">
      <c r="A23" s="89"/>
      <c r="B23" s="89"/>
      <c r="C23" s="89"/>
      <c r="D23" s="89"/>
      <c r="E23" s="89"/>
      <c r="F23" s="89"/>
      <c r="G23" s="4"/>
      <c r="H23" s="4"/>
    </row>
    <row r="24" spans="1:8" ht="15" x14ac:dyDescent="0.2">
      <c r="A24" s="89"/>
      <c r="B24" s="89"/>
      <c r="C24" s="89"/>
      <c r="D24" s="89"/>
      <c r="E24" s="89"/>
      <c r="F24" s="89"/>
      <c r="G24" s="4"/>
      <c r="H24" s="4"/>
    </row>
    <row r="25" spans="1:8" ht="15" x14ac:dyDescent="0.2">
      <c r="A25" s="89"/>
      <c r="B25" s="89"/>
      <c r="C25" s="89"/>
      <c r="D25" s="89"/>
      <c r="E25" s="89"/>
      <c r="F25" s="89"/>
      <c r="G25" s="4"/>
      <c r="H25" s="4"/>
    </row>
    <row r="26" spans="1:8" ht="15" x14ac:dyDescent="0.2">
      <c r="A26" s="89"/>
      <c r="B26" s="89"/>
      <c r="C26" s="89"/>
      <c r="D26" s="89"/>
      <c r="E26" s="89"/>
      <c r="F26" s="89"/>
      <c r="G26" s="4"/>
      <c r="H26" s="4"/>
    </row>
    <row r="27" spans="1:8" ht="15" x14ac:dyDescent="0.2">
      <c r="A27" s="89"/>
      <c r="B27" s="89"/>
      <c r="C27" s="89"/>
      <c r="D27" s="89"/>
      <c r="E27" s="89"/>
      <c r="F27" s="89"/>
      <c r="G27" s="4"/>
      <c r="H27" s="4"/>
    </row>
    <row r="28" spans="1:8" ht="15" x14ac:dyDescent="0.2">
      <c r="A28" s="89"/>
      <c r="B28" s="89"/>
      <c r="C28" s="89"/>
      <c r="D28" s="89"/>
      <c r="E28" s="89"/>
      <c r="F28" s="89"/>
      <c r="G28" s="4"/>
      <c r="H28" s="4"/>
    </row>
    <row r="29" spans="1:8" ht="15" x14ac:dyDescent="0.2">
      <c r="A29" s="89"/>
      <c r="B29" s="89"/>
      <c r="C29" s="89"/>
      <c r="D29" s="89"/>
      <c r="E29" s="89"/>
      <c r="F29" s="89"/>
      <c r="G29" s="4"/>
      <c r="H29" s="4"/>
    </row>
    <row r="30" spans="1:8" ht="15" x14ac:dyDescent="0.2">
      <c r="A30" s="89"/>
      <c r="B30" s="89"/>
      <c r="C30" s="89"/>
      <c r="D30" s="89"/>
      <c r="E30" s="89"/>
      <c r="F30" s="89"/>
      <c r="G30" s="4"/>
      <c r="H30" s="4"/>
    </row>
    <row r="31" spans="1:8" ht="15" x14ac:dyDescent="0.2">
      <c r="A31" s="89"/>
      <c r="B31" s="89"/>
      <c r="C31" s="89"/>
      <c r="D31" s="89"/>
      <c r="E31" s="89"/>
      <c r="F31" s="89"/>
      <c r="G31" s="4"/>
      <c r="H31" s="4"/>
    </row>
    <row r="32" spans="1:8" ht="15" x14ac:dyDescent="0.2">
      <c r="A32" s="89"/>
      <c r="B32" s="89"/>
      <c r="C32" s="89"/>
      <c r="D32" s="89"/>
      <c r="E32" s="89"/>
      <c r="F32" s="89"/>
      <c r="G32" s="4"/>
      <c r="H32" s="4"/>
    </row>
    <row r="33" spans="1:9" ht="15" x14ac:dyDescent="0.2">
      <c r="A33" s="89"/>
      <c r="B33" s="89"/>
      <c r="C33" s="89"/>
      <c r="D33" s="89"/>
      <c r="E33" s="89"/>
      <c r="F33" s="89"/>
      <c r="G33" s="4"/>
      <c r="H33" s="4"/>
    </row>
    <row r="34" spans="1:9" ht="15" x14ac:dyDescent="0.3">
      <c r="A34" s="89"/>
      <c r="B34" s="101"/>
      <c r="C34" s="101"/>
      <c r="D34" s="101"/>
      <c r="E34" s="101"/>
      <c r="F34" s="101" t="s">
        <v>347</v>
      </c>
      <c r="G34" s="88">
        <f>SUM(G9:G33)</f>
        <v>0</v>
      </c>
      <c r="H34" s="88">
        <f>SUM(H9:H33)</f>
        <v>0</v>
      </c>
    </row>
    <row r="35" spans="1:9" ht="15" x14ac:dyDescent="0.3">
      <c r="A35" s="234"/>
      <c r="B35" s="234"/>
      <c r="C35" s="234"/>
      <c r="D35" s="234"/>
      <c r="E35" s="234"/>
      <c r="F35" s="234"/>
      <c r="G35" s="234"/>
      <c r="H35" s="190"/>
      <c r="I35" s="190"/>
    </row>
    <row r="36" spans="1:9" ht="15" x14ac:dyDescent="0.3">
      <c r="A36" s="235" t="s">
        <v>401</v>
      </c>
      <c r="B36" s="235"/>
      <c r="C36" s="234"/>
      <c r="D36" s="234"/>
      <c r="E36" s="234"/>
      <c r="F36" s="234"/>
      <c r="G36" s="234"/>
      <c r="H36" s="190"/>
      <c r="I36" s="190"/>
    </row>
    <row r="37" spans="1:9" ht="15" x14ac:dyDescent="0.3">
      <c r="A37" s="235" t="s">
        <v>346</v>
      </c>
      <c r="B37" s="235"/>
      <c r="C37" s="234"/>
      <c r="D37" s="234"/>
      <c r="E37" s="234"/>
      <c r="F37" s="234"/>
      <c r="G37" s="234"/>
      <c r="H37" s="190"/>
      <c r="I37" s="190"/>
    </row>
    <row r="38" spans="1:9" ht="15" x14ac:dyDescent="0.3">
      <c r="A38" s="235"/>
      <c r="B38" s="235"/>
      <c r="C38" s="190"/>
      <c r="D38" s="190"/>
      <c r="E38" s="190"/>
      <c r="F38" s="190"/>
      <c r="G38" s="190"/>
      <c r="H38" s="190"/>
      <c r="I38" s="190"/>
    </row>
    <row r="39" spans="1:9" ht="15" x14ac:dyDescent="0.3">
      <c r="A39" s="235"/>
      <c r="B39" s="235"/>
      <c r="C39" s="190"/>
      <c r="D39" s="190"/>
      <c r="E39" s="190"/>
      <c r="F39" s="190"/>
      <c r="G39" s="190"/>
      <c r="H39" s="190"/>
      <c r="I39" s="190"/>
    </row>
    <row r="40" spans="1:9" x14ac:dyDescent="0.2">
      <c r="A40" s="232"/>
      <c r="B40" s="232"/>
      <c r="C40" s="232"/>
      <c r="D40" s="232"/>
      <c r="E40" s="232"/>
      <c r="F40" s="232"/>
      <c r="G40" s="232"/>
      <c r="H40" s="232"/>
      <c r="I40" s="232"/>
    </row>
    <row r="41" spans="1:9" ht="15" x14ac:dyDescent="0.3">
      <c r="A41" s="196" t="s">
        <v>107</v>
      </c>
      <c r="B41" s="196"/>
      <c r="C41" s="190"/>
      <c r="D41" s="190"/>
      <c r="E41" s="190"/>
      <c r="F41" s="190"/>
      <c r="G41" s="190"/>
      <c r="H41" s="190"/>
      <c r="I41" s="190"/>
    </row>
    <row r="42" spans="1:9" ht="15" x14ac:dyDescent="0.3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 x14ac:dyDescent="0.3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 x14ac:dyDescent="0.3">
      <c r="A44" s="196"/>
      <c r="B44" s="196"/>
      <c r="C44" s="196" t="s">
        <v>434</v>
      </c>
      <c r="D44" s="196"/>
      <c r="E44" s="234"/>
      <c r="F44" s="196"/>
      <c r="G44" s="196"/>
      <c r="H44" s="190"/>
      <c r="I44" s="197"/>
    </row>
    <row r="45" spans="1:9" ht="15" x14ac:dyDescent="0.3">
      <c r="A45" s="190"/>
      <c r="B45" s="190"/>
      <c r="C45" s="190" t="s">
        <v>270</v>
      </c>
      <c r="D45" s="190"/>
      <c r="E45" s="190"/>
      <c r="F45" s="190"/>
      <c r="G45" s="190"/>
      <c r="H45" s="190"/>
      <c r="I45" s="197"/>
    </row>
    <row r="46" spans="1:9" x14ac:dyDescent="0.2">
      <c r="A46" s="198"/>
      <c r="B46" s="198"/>
      <c r="C46" s="198" t="s">
        <v>139</v>
      </c>
      <c r="D46" s="198"/>
      <c r="E46" s="198"/>
      <c r="F46" s="198"/>
      <c r="G46" s="198"/>
    </row>
  </sheetData>
  <mergeCells count="2">
    <mergeCell ref="G1:H1"/>
    <mergeCell ref="G2:H2"/>
  </mergeCells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6"/>
  <sheetViews>
    <sheetView view="pageBreakPreview" zoomScale="85" zoomScaleSheetLayoutView="85" workbookViewId="0">
      <selection activeCell="E9" sqref="E9"/>
    </sheetView>
  </sheetViews>
  <sheetFormatPr defaultRowHeight="12.75" x14ac:dyDescent="0.2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13.140625" style="191" customWidth="1"/>
    <col min="6" max="6" width="17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2" width="12.85546875" style="191" customWidth="1"/>
    <col min="13" max="16384" width="9.140625" style="191"/>
  </cols>
  <sheetData>
    <row r="1" spans="1:12" ht="15" x14ac:dyDescent="0.3">
      <c r="A1" s="487" t="s">
        <v>512</v>
      </c>
      <c r="B1" s="487"/>
      <c r="C1" s="487"/>
      <c r="D1" s="487"/>
      <c r="E1" s="452"/>
      <c r="F1" s="79"/>
      <c r="G1" s="79"/>
      <c r="H1" s="79"/>
      <c r="I1" s="79"/>
      <c r="J1" s="454"/>
      <c r="K1" s="455"/>
      <c r="L1" s="455" t="s">
        <v>109</v>
      </c>
    </row>
    <row r="2" spans="1:12" ht="15" x14ac:dyDescent="0.3">
      <c r="A2" s="78" t="s">
        <v>140</v>
      </c>
      <c r="B2" s="76"/>
      <c r="C2" s="79"/>
      <c r="D2" s="79"/>
      <c r="E2" s="79"/>
      <c r="F2" s="79"/>
      <c r="G2" s="79"/>
      <c r="H2" s="79"/>
      <c r="I2" s="79"/>
      <c r="J2" s="454"/>
      <c r="K2" s="488" t="s">
        <v>532</v>
      </c>
      <c r="L2" s="488"/>
    </row>
    <row r="3" spans="1:12" ht="15" x14ac:dyDescent="0.3">
      <c r="A3" s="78"/>
      <c r="B3" s="78"/>
      <c r="C3" s="76"/>
      <c r="D3" s="76"/>
      <c r="E3" s="76"/>
      <c r="F3" s="76"/>
      <c r="G3" s="76"/>
      <c r="H3" s="76"/>
      <c r="I3" s="76"/>
      <c r="J3" s="454"/>
      <c r="K3" s="454"/>
      <c r="L3" s="454"/>
    </row>
    <row r="4" spans="1:12" ht="15" x14ac:dyDescent="0.3">
      <c r="A4" s="460" t="s">
        <v>742</v>
      </c>
      <c r="B4" s="79"/>
      <c r="C4" s="79"/>
      <c r="D4" s="79"/>
      <c r="E4" s="79"/>
      <c r="F4" s="79"/>
      <c r="G4" s="79"/>
      <c r="H4" s="79"/>
      <c r="I4" s="79"/>
      <c r="J4" s="78"/>
      <c r="K4" s="78"/>
      <c r="L4" s="78"/>
    </row>
    <row r="5" spans="1:12" ht="15" x14ac:dyDescent="0.3">
      <c r="A5" s="413" t="s">
        <v>533</v>
      </c>
      <c r="B5" s="82"/>
      <c r="C5" s="82"/>
      <c r="D5" s="82"/>
      <c r="E5" s="82"/>
      <c r="F5" s="82"/>
      <c r="G5" s="82"/>
      <c r="H5" s="82"/>
      <c r="I5" s="82"/>
      <c r="J5" s="83"/>
      <c r="K5" s="83"/>
    </row>
    <row r="6" spans="1:12" ht="15" x14ac:dyDescent="0.3">
      <c r="A6" s="79"/>
      <c r="B6" s="79"/>
      <c r="C6" s="79"/>
      <c r="D6" s="79"/>
      <c r="E6" s="79"/>
      <c r="F6" s="79"/>
      <c r="G6" s="79"/>
      <c r="H6" s="79"/>
      <c r="I6" s="79"/>
      <c r="J6" s="78"/>
      <c r="K6" s="78"/>
      <c r="L6" s="78"/>
    </row>
    <row r="7" spans="1:12" ht="15" x14ac:dyDescent="0.2">
      <c r="A7" s="451"/>
      <c r="B7" s="451"/>
      <c r="C7" s="451"/>
      <c r="D7" s="451"/>
      <c r="E7" s="451"/>
      <c r="F7" s="451"/>
      <c r="G7" s="451"/>
      <c r="H7" s="451"/>
      <c r="I7" s="451"/>
      <c r="J7" s="80"/>
      <c r="K7" s="80"/>
      <c r="L7" s="80"/>
    </row>
    <row r="8" spans="1:12" ht="45" x14ac:dyDescent="0.2">
      <c r="A8" s="92" t="s">
        <v>64</v>
      </c>
      <c r="B8" s="92" t="s">
        <v>483</v>
      </c>
      <c r="C8" s="92" t="s">
        <v>484</v>
      </c>
      <c r="D8" s="92" t="s">
        <v>485</v>
      </c>
      <c r="E8" s="92" t="s">
        <v>486</v>
      </c>
      <c r="F8" s="92" t="s">
        <v>487</v>
      </c>
      <c r="G8" s="92" t="s">
        <v>488</v>
      </c>
      <c r="H8" s="92" t="s">
        <v>489</v>
      </c>
      <c r="I8" s="92" t="s">
        <v>490</v>
      </c>
      <c r="J8" s="92" t="s">
        <v>491</v>
      </c>
      <c r="K8" s="92" t="s">
        <v>492</v>
      </c>
      <c r="L8" s="92" t="s">
        <v>318</v>
      </c>
    </row>
    <row r="9" spans="1:12" ht="75" x14ac:dyDescent="0.2">
      <c r="A9" s="100">
        <v>1</v>
      </c>
      <c r="B9" s="461" t="s">
        <v>361</v>
      </c>
      <c r="C9" s="100" t="s">
        <v>743</v>
      </c>
      <c r="D9" s="100">
        <v>1010008110</v>
      </c>
      <c r="E9" s="100" t="s">
        <v>744</v>
      </c>
      <c r="F9" s="100"/>
      <c r="G9" s="100"/>
      <c r="H9" s="100" t="s">
        <v>745</v>
      </c>
      <c r="I9" s="100" t="s">
        <v>746</v>
      </c>
      <c r="J9" s="4">
        <v>1062.5</v>
      </c>
      <c r="K9" s="4">
        <v>1062.5</v>
      </c>
      <c r="L9" s="100"/>
    </row>
    <row r="10" spans="1:12" ht="75" x14ac:dyDescent="0.2">
      <c r="A10" s="100">
        <v>2</v>
      </c>
      <c r="B10" s="461" t="s">
        <v>747</v>
      </c>
      <c r="C10" s="100" t="s">
        <v>748</v>
      </c>
      <c r="D10" s="100">
        <v>211323735</v>
      </c>
      <c r="E10" s="100" t="s">
        <v>744</v>
      </c>
      <c r="F10" s="100" t="s">
        <v>749</v>
      </c>
      <c r="G10" s="100"/>
      <c r="H10" s="100" t="s">
        <v>750</v>
      </c>
      <c r="I10" s="100" t="s">
        <v>751</v>
      </c>
      <c r="J10" s="4">
        <v>92.96</v>
      </c>
      <c r="K10" s="4">
        <v>2881.68</v>
      </c>
      <c r="L10" s="100"/>
    </row>
    <row r="11" spans="1:12" ht="15" x14ac:dyDescent="0.2">
      <c r="A11" s="100">
        <v>3</v>
      </c>
      <c r="B11" s="461"/>
      <c r="C11" s="89"/>
      <c r="D11" s="89"/>
      <c r="E11" s="89"/>
      <c r="F11" s="89"/>
      <c r="G11" s="89"/>
      <c r="H11" s="89"/>
      <c r="I11" s="89"/>
      <c r="J11" s="4"/>
      <c r="K11" s="4"/>
      <c r="L11" s="89"/>
    </row>
    <row r="12" spans="1:12" ht="15" x14ac:dyDescent="0.2">
      <c r="A12" s="89" t="s">
        <v>276</v>
      </c>
      <c r="B12" s="461"/>
      <c r="C12" s="89"/>
      <c r="D12" s="89"/>
      <c r="E12" s="89"/>
      <c r="F12" s="89"/>
      <c r="G12" s="89"/>
      <c r="H12" s="89"/>
      <c r="I12" s="89"/>
      <c r="J12" s="4"/>
      <c r="K12" s="4"/>
      <c r="L12" s="89"/>
    </row>
    <row r="13" spans="1:12" ht="15" x14ac:dyDescent="0.3">
      <c r="A13" s="89"/>
      <c r="B13" s="461"/>
      <c r="C13" s="101"/>
      <c r="D13" s="101"/>
      <c r="E13" s="101"/>
      <c r="F13" s="101"/>
      <c r="G13" s="89"/>
      <c r="H13" s="89"/>
      <c r="I13" s="89"/>
      <c r="J13" s="89" t="s">
        <v>493</v>
      </c>
      <c r="K13" s="88">
        <f>SUM(K9:K12)</f>
        <v>3944.18</v>
      </c>
      <c r="L13" s="89"/>
    </row>
    <row r="14" spans="1:12" ht="15" x14ac:dyDescent="0.3">
      <c r="A14" s="234"/>
      <c r="B14" s="234"/>
      <c r="C14" s="234"/>
      <c r="D14" s="234"/>
      <c r="E14" s="234"/>
      <c r="F14" s="234"/>
      <c r="G14" s="234"/>
      <c r="H14" s="234"/>
      <c r="I14" s="234"/>
      <c r="J14" s="234"/>
      <c r="K14" s="190"/>
    </row>
    <row r="15" spans="1:12" ht="15" x14ac:dyDescent="0.3">
      <c r="A15" s="235" t="s">
        <v>494</v>
      </c>
      <c r="B15" s="235"/>
      <c r="C15" s="234"/>
      <c r="D15" s="234"/>
      <c r="E15" s="234"/>
      <c r="F15" s="234"/>
      <c r="G15" s="234"/>
      <c r="H15" s="234"/>
      <c r="I15" s="234"/>
      <c r="J15" s="234"/>
      <c r="K15" s="190"/>
    </row>
    <row r="16" spans="1:12" ht="15" x14ac:dyDescent="0.3">
      <c r="A16" s="235" t="s">
        <v>495</v>
      </c>
      <c r="B16" s="235"/>
      <c r="C16" s="234"/>
      <c r="D16" s="234"/>
      <c r="E16" s="234"/>
      <c r="F16" s="234"/>
      <c r="G16" s="234"/>
      <c r="H16" s="234"/>
      <c r="I16" s="234"/>
      <c r="J16" s="234"/>
      <c r="K16" s="190"/>
    </row>
    <row r="17" spans="1:11" ht="15" x14ac:dyDescent="0.3">
      <c r="A17" s="222" t="s">
        <v>496</v>
      </c>
      <c r="B17" s="235"/>
      <c r="C17" s="190"/>
      <c r="D17" s="190"/>
      <c r="E17" s="190"/>
      <c r="F17" s="190"/>
      <c r="G17" s="190"/>
      <c r="H17" s="190"/>
      <c r="I17" s="190"/>
      <c r="J17" s="190"/>
      <c r="K17" s="190"/>
    </row>
    <row r="18" spans="1:11" ht="15" x14ac:dyDescent="0.3">
      <c r="A18" s="222" t="s">
        <v>497</v>
      </c>
      <c r="B18" s="235"/>
      <c r="C18" s="190"/>
      <c r="D18" s="190"/>
      <c r="E18" s="190"/>
      <c r="F18" s="190"/>
      <c r="G18" s="190"/>
      <c r="H18" s="190"/>
      <c r="I18" s="190"/>
      <c r="J18" s="190"/>
      <c r="K18" s="190"/>
    </row>
    <row r="19" spans="1:11" ht="15" x14ac:dyDescent="0.3">
      <c r="A19" s="222"/>
      <c r="B19" s="235"/>
      <c r="C19" s="190"/>
      <c r="D19" s="190"/>
      <c r="E19" s="190"/>
      <c r="F19" s="190"/>
      <c r="G19" s="190"/>
      <c r="H19" s="190"/>
      <c r="I19" s="190"/>
      <c r="J19" s="190"/>
      <c r="K19" s="190"/>
    </row>
    <row r="20" spans="1:11" ht="15" x14ac:dyDescent="0.3">
      <c r="A20" s="222"/>
      <c r="B20" s="235"/>
      <c r="C20" s="190"/>
      <c r="D20" s="190"/>
      <c r="E20" s="190"/>
      <c r="F20" s="190"/>
      <c r="G20" s="190"/>
      <c r="H20" s="190"/>
      <c r="I20" s="190"/>
      <c r="J20" s="190"/>
      <c r="K20" s="190"/>
    </row>
    <row r="21" spans="1:11" x14ac:dyDescent="0.2">
      <c r="A21" s="232"/>
      <c r="B21" s="232"/>
      <c r="C21" s="232"/>
      <c r="D21" s="232"/>
      <c r="E21" s="232"/>
      <c r="F21" s="232"/>
      <c r="G21" s="232"/>
      <c r="H21" s="232"/>
      <c r="I21" s="232"/>
      <c r="J21" s="232"/>
      <c r="K21" s="232"/>
    </row>
    <row r="22" spans="1:11" ht="15" x14ac:dyDescent="0.3">
      <c r="A22" s="489" t="s">
        <v>107</v>
      </c>
      <c r="B22" s="489"/>
      <c r="C22" s="462"/>
      <c r="D22" s="463"/>
      <c r="E22" s="463"/>
      <c r="F22" s="462"/>
      <c r="G22" s="462"/>
      <c r="H22" s="462"/>
      <c r="I22" s="462"/>
      <c r="J22" s="462"/>
      <c r="K22" s="190"/>
    </row>
    <row r="23" spans="1:11" ht="15" x14ac:dyDescent="0.3">
      <c r="A23" s="462"/>
      <c r="B23" s="463"/>
      <c r="C23" s="462"/>
      <c r="D23" s="463"/>
      <c r="E23" s="463"/>
      <c r="F23" s="462"/>
      <c r="G23" s="462"/>
      <c r="H23" s="462"/>
      <c r="I23" s="462"/>
      <c r="J23" s="464"/>
      <c r="K23" s="190"/>
    </row>
    <row r="24" spans="1:11" ht="15" customHeight="1" x14ac:dyDescent="0.3">
      <c r="A24" s="462"/>
      <c r="B24" s="463"/>
      <c r="C24" s="490" t="s">
        <v>268</v>
      </c>
      <c r="D24" s="490"/>
      <c r="E24" s="465"/>
      <c r="F24" s="466"/>
      <c r="G24" s="491" t="s">
        <v>498</v>
      </c>
      <c r="H24" s="491"/>
      <c r="I24" s="491"/>
      <c r="J24" s="467"/>
      <c r="K24" s="190"/>
    </row>
    <row r="25" spans="1:11" ht="15" x14ac:dyDescent="0.3">
      <c r="A25" s="462"/>
      <c r="B25" s="463"/>
      <c r="C25" s="462"/>
      <c r="D25" s="463"/>
      <c r="E25" s="463"/>
      <c r="F25" s="462"/>
      <c r="G25" s="492"/>
      <c r="H25" s="492"/>
      <c r="I25" s="492"/>
      <c r="J25" s="467"/>
      <c r="K25" s="190"/>
    </row>
    <row r="26" spans="1:11" ht="15" x14ac:dyDescent="0.3">
      <c r="A26" s="462"/>
      <c r="B26" s="463"/>
      <c r="C26" s="486" t="s">
        <v>139</v>
      </c>
      <c r="D26" s="486"/>
      <c r="E26" s="465"/>
      <c r="F26" s="466"/>
      <c r="G26" s="462"/>
      <c r="H26" s="462"/>
      <c r="I26" s="462"/>
      <c r="J26" s="462"/>
      <c r="K26" s="190"/>
    </row>
  </sheetData>
  <mergeCells count="6">
    <mergeCell ref="C26:D26"/>
    <mergeCell ref="A1:D1"/>
    <mergeCell ref="K2:L2"/>
    <mergeCell ref="A22:B22"/>
    <mergeCell ref="C24:D24"/>
    <mergeCell ref="G24:I25"/>
  </mergeCells>
  <dataValidations count="1">
    <dataValidation type="list" allowBlank="1" showInputMessage="1" showErrorMessage="1" sqref="B9:B13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25</vt:i4>
      </vt:variant>
    </vt:vector>
  </HeadingPairs>
  <TitlesOfParts>
    <vt:vector size="54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2017-01-30T08:45:32Z</cp:lastPrinted>
  <dcterms:created xsi:type="dcterms:W3CDTF">2011-12-27T13:20:18Z</dcterms:created>
  <dcterms:modified xsi:type="dcterms:W3CDTF">2017-02-03T11:21:43Z</dcterms:modified>
</cp:coreProperties>
</file>