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6" activeTab="20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Лист1" sheetId="48" r:id="rId24"/>
    <sheet name="Лист2" sheetId="49" r:id="rId25"/>
  </sheets>
  <externalReferences>
    <externalReference r:id="rId26"/>
    <externalReference r:id="rId27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N3'!$A$7:$E$13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5.2'!$A$1:$I$41</definedName>
    <definedName name="_xlnm.Print_Area" localSheetId="8">'ფორმა 5.4'!$A$1:$H$46</definedName>
    <definedName name="_xlnm.Print_Area" localSheetId="9">'ფორმა 5.5'!$A$1:$L$40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N1'!$A$1:$L$39</definedName>
    <definedName name="_xlnm.Print_Area" localSheetId="1">'ფორმა N2'!$A$1:$D$46</definedName>
    <definedName name="_xlnm.Print_Area" localSheetId="2">'ფორმა N3'!$A$1:$D$45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4519"/>
</workbook>
</file>

<file path=xl/calcChain.xml><?xml version="1.0" encoding="utf-8"?>
<calcChain xmlns="http://schemas.openxmlformats.org/spreadsheetml/2006/main">
  <c r="J19" i="10"/>
  <c r="I19"/>
  <c r="I17" s="1"/>
  <c r="J17"/>
  <c r="J10"/>
  <c r="I10"/>
  <c r="C39"/>
  <c r="B39"/>
  <c r="B36" s="1"/>
  <c r="C36"/>
  <c r="C32"/>
  <c r="B32"/>
  <c r="C24"/>
  <c r="B24"/>
  <c r="C19"/>
  <c r="B19"/>
  <c r="B17" s="1"/>
  <c r="C17"/>
  <c r="C10"/>
  <c r="B10"/>
  <c r="C45" i="12"/>
  <c r="C44"/>
  <c r="C34"/>
  <c r="C11"/>
  <c r="C10" s="1"/>
  <c r="I38" i="35" l="1"/>
  <c r="I34" i="44" l="1"/>
  <c r="H34"/>
  <c r="D30" i="7" l="1"/>
  <c r="C30"/>
  <c r="D26"/>
  <c r="D25" s="1"/>
  <c r="C26"/>
  <c r="C25" s="1"/>
  <c r="D18"/>
  <c r="C18"/>
  <c r="D15"/>
  <c r="C15"/>
  <c r="D9"/>
  <c r="D8" s="1"/>
  <c r="D31" i="3"/>
  <c r="C31"/>
  <c r="C9" i="7" l="1"/>
  <c r="C8" s="1"/>
  <c r="D72" i="47"/>
  <c r="C72"/>
  <c r="D64"/>
  <c r="D58"/>
  <c r="C58"/>
  <c r="D53"/>
  <c r="C53"/>
  <c r="D47"/>
  <c r="C47"/>
  <c r="D36"/>
  <c r="C36"/>
  <c r="D32"/>
  <c r="C32"/>
  <c r="D23"/>
  <c r="D17" s="1"/>
  <c r="C23"/>
  <c r="D14"/>
  <c r="C14"/>
  <c r="D10"/>
  <c r="C10"/>
  <c r="C13" l="1"/>
  <c r="C9" s="1"/>
  <c r="D13"/>
  <c r="D9" s="1"/>
  <c r="K26" i="46"/>
  <c r="H34" i="45"/>
  <c r="G34"/>
  <c r="I27" i="43"/>
  <c r="H27"/>
  <c r="G27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D64" i="12" l="1"/>
  <c r="A4" i="17" l="1"/>
  <c r="A4" i="16"/>
  <c r="A4" i="10"/>
  <c r="A4" i="9"/>
  <c r="A4" i="12"/>
  <c r="A4" i="7"/>
  <c r="J24" i="10" l="1"/>
  <c r="I24"/>
  <c r="G24"/>
  <c r="F24"/>
  <c r="E24"/>
  <c r="D24"/>
  <c r="I39" l="1"/>
  <c r="I36" s="1"/>
  <c r="I32"/>
  <c r="G39"/>
  <c r="G36" s="1"/>
  <c r="G32"/>
  <c r="G19"/>
  <c r="G17" s="1"/>
  <c r="G14"/>
  <c r="G10"/>
  <c r="E39"/>
  <c r="E36" s="1"/>
  <c r="E32"/>
  <c r="E19"/>
  <c r="E17" s="1"/>
  <c r="E14"/>
  <c r="E10"/>
  <c r="E9" l="1"/>
  <c r="G9"/>
  <c r="D45" i="12"/>
  <c r="D34"/>
  <c r="D11"/>
  <c r="J39" i="10"/>
  <c r="J36" s="1"/>
  <c r="F39"/>
  <c r="F36" s="1"/>
  <c r="D39"/>
  <c r="D36" s="1"/>
  <c r="J32"/>
  <c r="F32"/>
  <c r="D32"/>
  <c r="F19"/>
  <c r="F17" s="1"/>
  <c r="D19"/>
  <c r="D17" s="1"/>
  <c r="F14"/>
  <c r="D14"/>
  <c r="F10"/>
  <c r="D10"/>
  <c r="D19" i="3"/>
  <c r="C19"/>
  <c r="D16"/>
  <c r="C16"/>
  <c r="D12"/>
  <c r="C10" l="1"/>
  <c r="C26"/>
  <c r="D10"/>
  <c r="D10" i="12"/>
  <c r="D44"/>
  <c r="D26" i="3"/>
  <c r="D9" i="10"/>
  <c r="F9"/>
  <c r="C9" i="3" l="1"/>
  <c r="D9"/>
</calcChain>
</file>

<file path=xl/sharedStrings.xml><?xml version="1.0" encoding="utf-8"?>
<sst xmlns="http://schemas.openxmlformats.org/spreadsheetml/2006/main" count="1358" uniqueCount="762">
  <si>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</si>
  <si>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</si>
  <si>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</si>
  <si>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</si>
  <si>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</si>
  <si>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</si>
  <si>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</si>
  <si>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</si>
  <si>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</si>
  <si>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</si>
  <si>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</si>
  <si>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</si>
  <si>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</si>
  <si>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</si>
  <si>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</si>
  <si>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</si>
  <si>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</si>
  <si>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</si>
  <si>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</si>
  <si>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</si>
  <si>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</si>
  <si>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</si>
  <si>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</si>
  <si>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</si>
  <si>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</si>
  <si>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</si>
  <si>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</si>
  <si>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</si>
  <si>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</si>
  <si>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</si>
  <si>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</si>
  <si>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</si>
  <si>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</si>
  <si>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</si>
  <si>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</si>
  <si>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</si>
  <si>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</si>
  <si>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</si>
  <si>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</si>
  <si>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</si>
  <si>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</si>
  <si>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</si>
  <si>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</si>
  <si>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</si>
  <si>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</si>
  <si>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</si>
  <si>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</si>
  <si>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</si>
  <si>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</si>
  <si>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</si>
  <si>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</si>
  <si>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</si>
  <si>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</si>
  <si>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</si>
  <si>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</si>
  <si>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</si>
  <si>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</si>
  <si>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</si>
  <si>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</si>
  <si>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</si>
  <si>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</si>
  <si>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</si>
  <si>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</si>
  <si>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</si>
  <si>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</si>
  <si>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</si>
  <si>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</si>
  <si>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</si>
  <si>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</si>
  <si>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</si>
  <si>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</si>
  <si>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</si>
  <si>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</si>
  <si>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</si>
  <si>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</si>
  <si>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</si>
  <si>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</si>
  <si>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</si>
  <si>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</si>
  <si>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</si>
  <si>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</si>
  <si>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</si>
  <si>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</si>
  <si>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</si>
  <si>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</si>
  <si>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</si>
  <si>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</si>
  <si>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</si>
  <si>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</si>
  <si>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</si>
  <si>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</si>
  <si>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</si>
  <si>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</si>
  <si>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</si>
  <si>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</si>
  <si>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</si>
  <si>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</si>
  <si>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</si>
  <si>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</si>
  <si>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</si>
  <si>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</si>
  <si>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</si>
  <si>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</si>
  <si>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</si>
  <si>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</si>
  <si>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</si>
  <si>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</si>
  <si>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</si>
  <si>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</si>
  <si>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</si>
  <si>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</si>
  <si>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</si>
  <si>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</si>
  <si>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</si>
  <si>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</si>
  <si>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</si>
  <si>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</si>
  <si>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</si>
  <si>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</si>
  <si>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</si>
  <si>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</si>
  <si>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</si>
  <si>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</si>
  <si>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</si>
  <si>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</si>
  <si>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</si>
  <si>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</si>
  <si>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</si>
  <si>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</si>
  <si>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</si>
  <si>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</si>
  <si>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</si>
  <si>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</si>
  <si>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</si>
  <si>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</si>
  <si>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</si>
  <si>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</si>
  <si>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</si>
  <si>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</si>
  <si>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</si>
  <si>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</si>
  <si>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</si>
  <si>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</si>
  <si>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</si>
  <si>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</si>
  <si>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</si>
  <si>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</si>
  <si>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</si>
  <si>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</si>
  <si>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</si>
  <si>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</si>
  <si>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</si>
  <si>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</si>
  <si>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</si>
  <si>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</si>
  <si>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</si>
  <si>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</si>
  <si>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</si>
  <si>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</si>
  <si>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</si>
  <si>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</si>
  <si>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</si>
  <si>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</si>
  <si>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</si>
  <si>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</si>
  <si>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</si>
  <si>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</si>
  <si>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</si>
  <si>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</si>
  <si>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</si>
  <si>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</si>
  <si>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</si>
  <si>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</si>
  <si>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</si>
  <si>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</si>
  <si>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</si>
  <si>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</si>
  <si>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</si>
  <si>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</si>
  <si>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</si>
  <si>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</si>
  <si>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</si>
  <si>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</si>
  <si>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</si>
  <si>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</si>
  <si>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</si>
  <si>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</si>
  <si>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</si>
  <si>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</si>
  <si>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</si>
  <si>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</si>
  <si>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</si>
  <si>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</si>
  <si>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</si>
  <si>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</si>
  <si>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</si>
  <si>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</si>
  <si>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</si>
  <si>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</si>
  <si>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</si>
  <si>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</si>
  <si>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</si>
  <si>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</si>
  <si>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</si>
  <si>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</si>
  <si>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</si>
  <si>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</si>
  <si>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</si>
  <si>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</si>
  <si>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</si>
  <si>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</si>
  <si>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</si>
  <si>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</si>
  <si>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</si>
  <si>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</si>
  <si>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</si>
  <si>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</si>
  <si>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</si>
  <si>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</si>
  <si>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</si>
  <si>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</si>
  <si>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</si>
  <si>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</si>
  <si>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</si>
  <si>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</si>
  <si>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</si>
  <si>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</si>
  <si>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</si>
  <si>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</si>
  <si>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</si>
  <si>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</si>
  <si>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</si>
  <si>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</si>
  <si>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</si>
  <si>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</si>
  <si>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</si>
  <si>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</si>
  <si>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</si>
  <si>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</si>
  <si>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</si>
  <si>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</si>
  <si>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</si>
  <si>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</si>
  <si>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</si>
  <si>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</si>
  <si>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</si>
  <si>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</si>
  <si>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</si>
  <si>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</si>
  <si>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</si>
  <si>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</si>
  <si>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</si>
  <si>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</si>
  <si>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</si>
  <si>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</si>
  <si>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</si>
  <si>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</si>
  <si>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</si>
  <si>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</si>
  <si>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</si>
  <si>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</si>
  <si>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</si>
  <si>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</si>
  <si>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</si>
  <si>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</si>
  <si>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</si>
  <si>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</si>
  <si>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</si>
  <si>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</si>
  <si>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</si>
  <si>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</si>
  <si>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</si>
  <si>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</si>
  <si>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</si>
  <si>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</si>
  <si>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</si>
  <si>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</si>
  <si>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</si>
  <si>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</si>
  <si>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</si>
  <si>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</si>
  <si>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</si>
  <si>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</si>
  <si>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</si>
  <si>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</si>
  <si>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</si>
  <si>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</si>
  <si>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</si>
  <si>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</si>
  <si>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</si>
  <si>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</si>
  <si>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</si>
  <si>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</si>
  <si>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</si>
  <si>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</si>
  <si>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</si>
  <si>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</si>
  <si>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</si>
  <si>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</si>
  <si>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</si>
  <si>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</si>
  <si>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</si>
  <si>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</si>
  <si>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</si>
  <si>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</si>
  <si>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</si>
  <si>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</si>
  <si>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</si>
  <si>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</si>
  <si>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</si>
  <si>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</si>
  <si>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</si>
  <si>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</si>
  <si>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</si>
  <si>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</si>
  <si>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</si>
  <si>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</si>
  <si>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</si>
  <si>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</si>
  <si>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</si>
  <si>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</si>
  <si>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</si>
  <si>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</si>
  <si>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</si>
  <si>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</si>
  <si>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</si>
  <si>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</si>
  <si>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</si>
  <si>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</si>
  <si>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</si>
  <si>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</si>
  <si>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</si>
  <si>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</si>
  <si>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</si>
  <si>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</si>
  <si>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</si>
  <si>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</si>
  <si>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</si>
  <si>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</si>
  <si>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</si>
  <si>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</si>
  <si>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</si>
  <si>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</si>
  <si>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</si>
  <si>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</si>
  <si>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</si>
  <si>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</si>
  <si>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</si>
  <si>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</si>
  <si>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</si>
  <si>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</si>
  <si>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</si>
  <si>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</si>
  <si>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</si>
  <si>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</si>
  <si>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</si>
  <si>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</si>
  <si>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</si>
  <si>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</si>
  <si>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</si>
  <si>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</si>
  <si>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</si>
  <si>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</si>
  <si>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</si>
  <si>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</si>
  <si>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</si>
  <si>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</si>
  <si>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</si>
  <si>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</si>
  <si>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</si>
  <si>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</si>
  <si>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</si>
  <si>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</si>
  <si>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</si>
  <si>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</si>
  <si>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</si>
  <si>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</si>
  <si>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</si>
  <si>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</si>
  <si>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</si>
  <si>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</si>
  <si>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</si>
  <si>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</si>
  <si>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</si>
  <si>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</si>
  <si>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</si>
  <si>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</si>
  <si>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</si>
  <si>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</si>
  <si>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</si>
  <si>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</si>
  <si>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</si>
  <si>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</si>
  <si>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</si>
  <si>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</si>
  <si>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</si>
  <si>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</si>
  <si>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</si>
  <si>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</si>
  <si>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</si>
  <si>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</si>
  <si>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</si>
  <si>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</si>
  <si>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</si>
  <si>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</si>
  <si>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</si>
  <si>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</si>
  <si>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</si>
  <si>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</si>
  <si>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</si>
  <si>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</si>
  <si>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</si>
  <si>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</si>
  <si>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</si>
  <si>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</si>
  <si>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</si>
  <si>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</si>
  <si>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</si>
  <si>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</si>
  <si>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</si>
  <si>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</si>
  <si>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</si>
  <si>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</si>
  <si>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</si>
  <si>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</si>
  <si>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</si>
  <si>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</si>
  <si>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</si>
  <si>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</si>
  <si>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</si>
  <si>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</si>
  <si>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</si>
  <si>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</si>
  <si>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</si>
  <si>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</si>
  <si>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</si>
  <si>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</si>
  <si>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</si>
  <si>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</si>
  <si>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</si>
  <si>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</si>
  <si>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</si>
  <si>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</si>
  <si>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</si>
  <si>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</si>
  <si>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</si>
  <si>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</si>
  <si>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</si>
  <si>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</si>
  <si>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</si>
  <si>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</si>
  <si>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</si>
  <si>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</si>
  <si>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</si>
  <si>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</si>
  <si>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</si>
  <si>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</si>
  <si>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</si>
  <si>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</si>
  <si>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</si>
  <si>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</si>
  <si>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</si>
  <si>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</si>
  <si>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</si>
  <si>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</si>
  <si>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</si>
  <si>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</si>
  <si>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</si>
  <si>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</si>
  <si>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</si>
  <si>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</si>
  <si>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</si>
  <si>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</si>
  <si>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</si>
  <si>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</si>
  <si>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</si>
  <si>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</si>
  <si>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</si>
  <si>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</si>
  <si>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ბაადურ ლებანიძე</t>
  </si>
  <si>
    <t>ფულადი შემოწირულობა</t>
  </si>
  <si>
    <t>01019002174</t>
  </si>
  <si>
    <t>GE64TB7769136010100013</t>
  </si>
  <si>
    <t>დავით ჭელიძე</t>
  </si>
  <si>
    <t xml:space="preserve"> 01021014127</t>
  </si>
  <si>
    <t>GE49TB7055445063600025</t>
  </si>
  <si>
    <t>ავთანდილ ენუქიძე</t>
  </si>
  <si>
    <t>01008002651</t>
  </si>
  <si>
    <t>GE21TB7538345063600052</t>
  </si>
  <si>
    <t>ნანა  ლაღიძე</t>
  </si>
  <si>
    <t xml:space="preserve"> 01029005001</t>
  </si>
  <si>
    <t>GE11TB1883245063622348</t>
  </si>
  <si>
    <t>თამარ ოსეფაშვილი</t>
  </si>
  <si>
    <t>01007008430</t>
  </si>
  <si>
    <t>GE66TB7857536010100019</t>
  </si>
  <si>
    <t>კობა მახაური</t>
  </si>
  <si>
    <t>01025015361</t>
  </si>
  <si>
    <t>GE51TB7897836010100020</t>
  </si>
  <si>
    <t>თიბისი</t>
  </si>
  <si>
    <t>ეკა მირიანაშვილი</t>
  </si>
  <si>
    <t>არაფულადი შემოწირულობა</t>
  </si>
  <si>
    <t>ვენერა მამისაშვილი</t>
  </si>
  <si>
    <t>ქეთევა ნჯამაგიძე</t>
  </si>
  <si>
    <t>ლამარა ჭურჭელაური</t>
  </si>
  <si>
    <t>ედუარდი ჯანგირაშვილი</t>
  </si>
  <si>
    <t>GE67TB7002836080100009</t>
  </si>
  <si>
    <t>დავით თარხან-მოურავი, ირმა ინაშვილი -საქართველოს პატრიოტთა ალიანსი"</t>
  </si>
  <si>
    <t>სხვა დანარჩენი საქონელი და მომსახურება(დაცვის ხარჯი)</t>
  </si>
  <si>
    <t>მეგი</t>
  </si>
  <si>
    <t xml:space="preserve"> გაფრინდაშვილი</t>
  </si>
  <si>
    <t>01036001246</t>
  </si>
  <si>
    <t xml:space="preserve">ბუღალტერი </t>
  </si>
  <si>
    <t>ირმა</t>
  </si>
  <si>
    <t xml:space="preserve"> ინაშვილი</t>
  </si>
  <si>
    <t>01023004465</t>
  </si>
  <si>
    <t>გენერალური მდივნი</t>
  </si>
  <si>
    <t>ირაკლი</t>
  </si>
  <si>
    <t xml:space="preserve"> ჩიხრაძე</t>
  </si>
  <si>
    <t>01017011334</t>
  </si>
  <si>
    <t>სამდივნოს აპარატის უფროსი</t>
  </si>
  <si>
    <t>ანა</t>
  </si>
  <si>
    <t xml:space="preserve"> ანდრონიკაშვილი</t>
  </si>
  <si>
    <t>01017001769</t>
  </si>
  <si>
    <t xml:space="preserve">საზოგადოებასთან ურთიერთობის კოორდინატორი </t>
  </si>
  <si>
    <t>დავით</t>
  </si>
  <si>
    <t xml:space="preserve"> კაჭარავა</t>
  </si>
  <si>
    <t>01018001481</t>
  </si>
  <si>
    <t>საორგანიზაციო საკითხების კოორდინატორი</t>
  </si>
  <si>
    <t>ლელა</t>
  </si>
  <si>
    <t xml:space="preserve"> გიორგაძე</t>
  </si>
  <si>
    <t>60001013974</t>
  </si>
  <si>
    <t>საქმისმწარმოებელი</t>
  </si>
  <si>
    <t xml:space="preserve">ინა </t>
  </si>
  <si>
    <t xml:space="preserve"> ძარღუაშვილი</t>
  </si>
  <si>
    <t>რეგიონებთან ურთიერთობის კოორდინატორი</t>
  </si>
  <si>
    <t>დათა</t>
  </si>
  <si>
    <t xml:space="preserve"> აკობია</t>
  </si>
  <si>
    <t>62004024132</t>
  </si>
  <si>
    <t xml:space="preserve">დავით </t>
  </si>
  <si>
    <t>ოქროპირიძე</t>
  </si>
  <si>
    <t>01006013901</t>
  </si>
  <si>
    <t>აპარატის კოორდინატორი</t>
  </si>
  <si>
    <t>ელენე</t>
  </si>
  <si>
    <t xml:space="preserve"> ბარათაშვილი</t>
  </si>
  <si>
    <t>01024016441</t>
  </si>
  <si>
    <t>ბაკურ</t>
  </si>
  <si>
    <t>ბაკურ შაკიაშვილი</t>
  </si>
  <si>
    <t>01011089855</t>
  </si>
  <si>
    <t>პარტიის კოორდინატორი</t>
  </si>
  <si>
    <t xml:space="preserve">ირმა </t>
  </si>
  <si>
    <t>ცხორაგაული</t>
  </si>
  <si>
    <t>16001002246</t>
  </si>
  <si>
    <t>თამარ</t>
  </si>
  <si>
    <t xml:space="preserve"> ლომუაშვილი</t>
  </si>
  <si>
    <t>11001005903</t>
  </si>
  <si>
    <t>გენერალური მდივნის თანაშემწე</t>
  </si>
  <si>
    <t xml:space="preserve"> მხეიძე</t>
  </si>
  <si>
    <t>01024067772</t>
  </si>
  <si>
    <t>მიხეილ</t>
  </si>
  <si>
    <t xml:space="preserve"> ცილიკიშვილი</t>
  </si>
  <si>
    <t xml:space="preserve">ყოფილ პოლიტპატიმრებთან ურთიერთობის მდივანი </t>
  </si>
  <si>
    <t>რეგან</t>
  </si>
  <si>
    <t xml:space="preserve"> თელოიანი</t>
  </si>
  <si>
    <t>01001005720</t>
  </si>
  <si>
    <t>ნინო</t>
  </si>
  <si>
    <t xml:space="preserve"> თარხნიშვილი</t>
  </si>
  <si>
    <t>01027053966</t>
  </si>
  <si>
    <t>აპარატის აიტის სპეციალისტი</t>
  </si>
  <si>
    <t>სატელევიზიო რეკლამის ხარჯი</t>
  </si>
  <si>
    <t>ააიპ მედია-კავშირი ობიექტივი</t>
  </si>
  <si>
    <t>შპს ინტერ მედია პლიუსი</t>
  </si>
  <si>
    <t>ბეჭდური რეკლამი ხარჯი</t>
  </si>
  <si>
    <t>შპს კომბიტეკი</t>
  </si>
  <si>
    <t>avansi</t>
  </si>
  <si>
    <t>შპს თბილისელები</t>
  </si>
  <si>
    <t>შპს მაპი</t>
  </si>
  <si>
    <t>შპს საინფორმაციო ცენტრების ქსელი</t>
  </si>
  <si>
    <t>შპს ექსკლუზივნიუსი</t>
  </si>
  <si>
    <t>შპს პირველი ნიუსი-საქართველო</t>
  </si>
  <si>
    <t>შპს თავისუფალი გაზეთი</t>
  </si>
  <si>
    <t>შპს 'მულტი მედია სერვისი</t>
  </si>
  <si>
    <t>შპს რადიოკომპანია 1 რადიო</t>
  </si>
  <si>
    <t>ინტერნეტ-რეკლამს ხრჯი</t>
  </si>
  <si>
    <t>რადიო რეკლამა</t>
  </si>
  <si>
    <t xml:space="preserve">ჩოხატაური, დუმბაძის ქუჩა, კვარტალი21, </t>
  </si>
  <si>
    <t>ოფისი</t>
  </si>
  <si>
    <t>11/01/2014-07/01/2016</t>
  </si>
  <si>
    <t>80 კვ. მ.</t>
  </si>
  <si>
    <t>ავალინა</t>
  </si>
  <si>
    <t>კუტუბიძე</t>
  </si>
  <si>
    <t>ჭიათურა, ყაზბეგის #6, მეორე სართული</t>
  </si>
  <si>
    <t>03/01/2015-07/01/2016</t>
  </si>
  <si>
    <t>34 კვ. მ</t>
  </si>
  <si>
    <t>01026001727</t>
  </si>
  <si>
    <t>ნათელა</t>
  </si>
  <si>
    <t>ფალავანდიშვილი</t>
  </si>
  <si>
    <t>ჩხოროწყუ, კ.ლესელიძის #4</t>
  </si>
  <si>
    <t>08/01/2015-07/01/2016</t>
  </si>
  <si>
    <t>85 კვ.მ</t>
  </si>
  <si>
    <t xml:space="preserve">თეიმურაზ </t>
  </si>
  <si>
    <t>მალანია</t>
  </si>
  <si>
    <t>წნორი, დავით აღმაშენებლის #51</t>
  </si>
  <si>
    <t>123 კვ.მ</t>
  </si>
  <si>
    <t>ჯალიაშვილი</t>
  </si>
  <si>
    <t>დუშეთი, კოსტავას #29</t>
  </si>
  <si>
    <t>75 კვ.მ</t>
  </si>
  <si>
    <t>16001004933</t>
  </si>
  <si>
    <t>იზაბელა</t>
  </si>
  <si>
    <t>წვერაძე</t>
  </si>
  <si>
    <t>ქობულეთი, აღმაშენებლის #11</t>
  </si>
  <si>
    <t>18 კვ.მ</t>
  </si>
  <si>
    <t>თემურ</t>
  </si>
  <si>
    <t>ცეცხლაძე</t>
  </si>
  <si>
    <t>ლანჩხუთი, თავისუფლების #1</t>
  </si>
  <si>
    <t>08/03/2015-02/01/2016</t>
  </si>
  <si>
    <t>160 კვ.მ</t>
  </si>
  <si>
    <t>01030031246</t>
  </si>
  <si>
    <t xml:space="preserve">გიიორგი </t>
  </si>
  <si>
    <t>ჩიჩუა</t>
  </si>
  <si>
    <t>საგარეჯო, ალაზნის #2</t>
  </si>
  <si>
    <t>07/01/2015-12/01/2016</t>
  </si>
  <si>
    <t>143 კვ.მ</t>
  </si>
  <si>
    <t>მარიამი</t>
  </si>
  <si>
    <t>მჭედლიშვილი</t>
  </si>
  <si>
    <t>თბილისი, ძმები კაკაბაძეების #2ა</t>
  </si>
  <si>
    <t>03/01/2015-uvado</t>
  </si>
  <si>
    <t>386.2 კვ.მ</t>
  </si>
  <si>
    <t>3070 აშშ დოლარის ეკვივალენტი ლარში</t>
  </si>
  <si>
    <t>ს.ს. სინემა კლუბი</t>
  </si>
  <si>
    <t>06/26/2015-uvado</t>
  </si>
  <si>
    <t>350 კვ.მ</t>
  </si>
  <si>
    <t>2000 აშშ დოლარის ეკვივალენტი ლარში</t>
  </si>
  <si>
    <t>ოზურგეთი, ი. პეტრიწის, #1</t>
  </si>
  <si>
    <t>10/01/2015-01/01/2016</t>
  </si>
  <si>
    <t>50.90 კვ.მ</t>
  </si>
  <si>
    <t>01034002311</t>
  </si>
  <si>
    <t>ივანე</t>
  </si>
  <si>
    <t>ფირცხალაიშვილი</t>
  </si>
  <si>
    <t>ქ. გორი, ჯუღაშვილის N 3ა-5</t>
  </si>
  <si>
    <t>02/01/2015-07/01/2016</t>
  </si>
  <si>
    <t>40 კვ.მ</t>
  </si>
  <si>
    <t xml:space="preserve">რევაზ </t>
  </si>
  <si>
    <t>თოროზაშვილი</t>
  </si>
  <si>
    <t>რუსთავი</t>
  </si>
  <si>
    <t>01/01/2016-07/01/216</t>
  </si>
  <si>
    <t>29.21 კვ.მ</t>
  </si>
  <si>
    <t>375</t>
  </si>
  <si>
    <t xml:space="preserve">ფიროსმანაშვილი </t>
  </si>
  <si>
    <t>ქუთაისი რუსთაველი N13</t>
  </si>
  <si>
    <t>02/01/2016-07/01/2016</t>
  </si>
  <si>
    <t>150კვ.მ</t>
  </si>
  <si>
    <t xml:space="preserve">ცისმარი  </t>
  </si>
  <si>
    <t>ბოჭორიშვილი</t>
  </si>
  <si>
    <t>თბილისი, სამთო ქიმია</t>
  </si>
  <si>
    <t>02/15/2016-07/01/2016</t>
  </si>
  <si>
    <t>40კვ.მ</t>
  </si>
  <si>
    <t>შპს ,,ალბიონი - XXI''</t>
  </si>
  <si>
    <t>დედოფლისწყარო</t>
  </si>
  <si>
    <t>03/01/2016-01/01/2017</t>
  </si>
  <si>
    <t>33.6კვ. მ.</t>
  </si>
  <si>
    <t xml:space="preserve">მარინე </t>
  </si>
  <si>
    <t>ხარაშვილი</t>
  </si>
  <si>
    <t>კასპი</t>
  </si>
  <si>
    <t>16კვ. მ.</t>
  </si>
  <si>
    <t xml:space="preserve">ბესიკი </t>
  </si>
  <si>
    <t>გოგობერიძე</t>
  </si>
  <si>
    <t>თბილისი, ნაძალადევი</t>
  </si>
  <si>
    <t>55კვ. მ.</t>
  </si>
  <si>
    <t>300 აშშ დოლარის ეკვივალენტი ლარში</t>
  </si>
  <si>
    <t xml:space="preserve">თენგიზ </t>
  </si>
  <si>
    <t>თათარაშვილი</t>
  </si>
  <si>
    <r>
      <t>ბორჯომი</t>
    </r>
    <r>
      <rPr>
        <sz val="10"/>
        <color theme="1"/>
        <rFont val="AcadNusx"/>
      </rPr>
      <t xml:space="preserve"> saakaZis #2</t>
    </r>
  </si>
  <si>
    <t>18კვ. მ.</t>
  </si>
  <si>
    <t>შპს ,,ჯეო ჰოსპიტალს''</t>
  </si>
  <si>
    <r>
      <t>ახალციხე</t>
    </r>
    <r>
      <rPr>
        <sz val="10"/>
        <color theme="1"/>
        <rFont val="AcadNusx"/>
      </rPr>
      <t xml:space="preserve"> manveliSvilis #20</t>
    </r>
  </si>
  <si>
    <t>02/15/2016-01/01/2017</t>
  </si>
  <si>
    <t>158კვ.მ</t>
  </si>
  <si>
    <t>გევორქ</t>
  </si>
  <si>
    <t xml:space="preserve"> კარაპეტიანი</t>
  </si>
  <si>
    <t>მცხეთა</t>
  </si>
  <si>
    <t>60კვ.მ</t>
  </si>
  <si>
    <t xml:space="preserve">დალი </t>
  </si>
  <si>
    <t>ბიბილაშვილი</t>
  </si>
  <si>
    <t>ქ. თბილისი, ფურცელაძე 14</t>
  </si>
  <si>
    <t>78კვ.მ</t>
  </si>
  <si>
    <t xml:space="preserve">ალექსანდრე </t>
  </si>
  <si>
    <t>ლორდელი</t>
  </si>
  <si>
    <r>
      <t>თერჯოლა</t>
    </r>
    <r>
      <rPr>
        <sz val="10"/>
        <color theme="1"/>
        <rFont val="AcadNusx"/>
      </rPr>
      <t xml:space="preserve"> rusTaveli</t>
    </r>
  </si>
  <si>
    <t>63.5კვ.მ</t>
  </si>
  <si>
    <t>ლაფაჩი</t>
  </si>
  <si>
    <t>აბაშა</t>
  </si>
  <si>
    <t>50კვ. მ.</t>
  </si>
  <si>
    <t xml:space="preserve">მერაბი </t>
  </si>
  <si>
    <t>ცომაია</t>
  </si>
  <si>
    <t>მარტვილი</t>
  </si>
  <si>
    <t>10კვ. მ.</t>
  </si>
  <si>
    <t xml:space="preserve">სალომე </t>
  </si>
  <si>
    <t>კოდუა</t>
  </si>
  <si>
    <t>ხობი</t>
  </si>
  <si>
    <t>40კვ. მ.</t>
  </si>
  <si>
    <t xml:space="preserve">ციცინო </t>
  </si>
  <si>
    <t>ალანია</t>
  </si>
  <si>
    <t>წალენჯიხა</t>
  </si>
  <si>
    <t>25კვ. მ.</t>
  </si>
  <si>
    <t xml:space="preserve">ლიმონი </t>
  </si>
  <si>
    <t>ზარანდია</t>
  </si>
  <si>
    <t>ფოთი</t>
  </si>
  <si>
    <t>238.16კვ. მ.</t>
  </si>
  <si>
    <t xml:space="preserve">მინდია </t>
  </si>
  <si>
    <t>ბარამია</t>
  </si>
  <si>
    <t>ზუგდიდი</t>
  </si>
  <si>
    <t>100კვ. მ.</t>
  </si>
  <si>
    <t xml:space="preserve">ვახტანგ </t>
  </si>
  <si>
    <t>ბასილაია</t>
  </si>
  <si>
    <t>თეთრიწყარო</t>
  </si>
  <si>
    <t>60კვ. მ.</t>
  </si>
  <si>
    <t xml:space="preserve">ნოდარი </t>
  </si>
  <si>
    <t>კობაიძე</t>
  </si>
  <si>
    <t>ზესტაფონი</t>
  </si>
  <si>
    <t>ჯაბა</t>
  </si>
  <si>
    <t xml:space="preserve"> ჩინჩალაძე</t>
  </si>
  <si>
    <t>ჭიათურა</t>
  </si>
  <si>
    <t>130კვ. მ.</t>
  </si>
  <si>
    <t xml:space="preserve">აკაკი </t>
  </si>
  <si>
    <t>ცერცვაძე</t>
  </si>
  <si>
    <t>თბილისი, ისანი</t>
  </si>
  <si>
    <t>37კვ. მ.</t>
  </si>
  <si>
    <t>450 აშშ დოლარის ეკვივალენტი ლარში</t>
  </si>
  <si>
    <t xml:space="preserve">ირინა </t>
  </si>
  <si>
    <t>ღუდუმიძე</t>
  </si>
  <si>
    <t>გურჯაანი</t>
  </si>
  <si>
    <t xml:space="preserve">ხეთისავარი </t>
  </si>
  <si>
    <t>თბილისი, გლდანი</t>
  </si>
  <si>
    <t>88.89კვ. მ.</t>
  </si>
  <si>
    <t>400 აშშ დოლარის ეკვივალენტი ლარში</t>
  </si>
  <si>
    <t>მარსელი</t>
  </si>
  <si>
    <t xml:space="preserve"> კაპანაძე </t>
  </si>
  <si>
    <t>თბილისი, სამგორი</t>
  </si>
  <si>
    <t>170კვ. მ.</t>
  </si>
  <si>
    <t xml:space="preserve">ბედი </t>
  </si>
  <si>
    <t>ხარაბაძე</t>
  </si>
  <si>
    <t>თბილისი, საბურთალო</t>
  </si>
  <si>
    <t xml:space="preserve">ბერიკა </t>
  </si>
  <si>
    <t>ბარბაქაძე</t>
  </si>
  <si>
    <t>ლაგოდეხი</t>
  </si>
  <si>
    <t>31კვ. მ.</t>
  </si>
  <si>
    <t xml:space="preserve">მაკა </t>
  </si>
  <si>
    <t xml:space="preserve">ხელაშვილი 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</si>
  <si>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</si>
  <si>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</si>
  <si>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</si>
  <si>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</si>
  <si>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</si>
  <si>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>NK-489-NK</t>
  </si>
  <si>
    <t>daviT</t>
  </si>
  <si>
    <t>Tarxanmouravi</t>
  </si>
  <si>
    <t xml:space="preserve">ფართი </t>
  </si>
  <si>
    <t>იჯარა</t>
  </si>
  <si>
    <t>6/8/16-6/28/16</t>
  </si>
  <si>
    <t>TT-879-MM</t>
  </si>
  <si>
    <t xml:space="preserve">TOYOTA </t>
  </si>
  <si>
    <t>SEQUOIA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</si>
</sst>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  <charset val="204"/>
    </font>
    <font>
      <sz val="9"/>
      <color rgb="FF000000"/>
      <name val="Segoe UI"/>
      <family val="2"/>
      <charset val="204"/>
    </font>
    <font>
      <sz val="9"/>
      <name val="Arial"/>
      <family val="2"/>
      <charset val="204"/>
    </font>
    <font>
      <sz val="9"/>
      <name val="Sylfaen"/>
      <family val="1"/>
      <charset val="204"/>
    </font>
    <font>
      <sz val="9"/>
      <color rgb="FF000000"/>
      <name val="Pg-1ff9"/>
    </font>
    <font>
      <sz val="9"/>
      <name val="Arial"/>
      <family val="2"/>
    </font>
    <font>
      <sz val="10"/>
      <name val="System"/>
      <family val="2"/>
      <charset val="204"/>
    </font>
    <font>
      <sz val="9"/>
      <name val="System"/>
      <family val="2"/>
      <charset val="204"/>
    </font>
    <font>
      <b/>
      <sz val="9"/>
      <color rgb="FF5F5F5F"/>
      <name val="BPG Arial"/>
    </font>
    <font>
      <sz val="10"/>
      <name val="Sylfaen"/>
      <family val="1"/>
      <charset val="204"/>
    </font>
    <font>
      <sz val="11"/>
      <name val="Sylfaen"/>
      <family val="1"/>
      <charset val="204"/>
    </font>
    <font>
      <sz val="11"/>
      <name val="Sylfaen"/>
      <family val="1"/>
    </font>
    <font>
      <sz val="10"/>
      <color theme="1"/>
      <name val="AcadNusx"/>
    </font>
    <font>
      <sz val="10"/>
      <name val="Calibri"/>
      <family val="2"/>
      <scheme val="minor"/>
    </font>
    <font>
      <sz val="12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8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7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4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5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3" fillId="0" borderId="1" xfId="9" applyFont="1" applyBorder="1" applyAlignment="1" applyProtection="1">
      <alignment vertical="center"/>
      <protection locked="0"/>
    </xf>
    <xf numFmtId="0" fontId="33" fillId="2" borderId="1" xfId="9" applyFont="1" applyFill="1" applyBorder="1" applyAlignment="1" applyProtection="1">
      <alignment vertical="center"/>
      <protection locked="0"/>
    </xf>
    <xf numFmtId="0" fontId="35" fillId="2" borderId="1" xfId="0" applyFont="1" applyFill="1" applyBorder="1" applyAlignment="1">
      <alignment wrapText="1"/>
    </xf>
    <xf numFmtId="0" fontId="35" fillId="2" borderId="1" xfId="0" applyFont="1" applyFill="1" applyBorder="1"/>
    <xf numFmtId="0" fontId="33" fillId="2" borderId="1" xfId="9" applyFont="1" applyFill="1" applyBorder="1" applyAlignment="1" applyProtection="1">
      <alignment vertical="center" wrapText="1"/>
      <protection locked="0"/>
    </xf>
    <xf numFmtId="49" fontId="33" fillId="2" borderId="1" xfId="9" applyNumberFormat="1" applyFont="1" applyFill="1" applyBorder="1" applyAlignment="1" applyProtection="1">
      <alignment vertical="center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0" fontId="24" fillId="0" borderId="27" xfId="2" applyFont="1" applyFill="1" applyBorder="1" applyAlignment="1" applyProtection="1">
      <alignment horizontal="right" vertical="top" wrapText="1"/>
      <protection locked="0"/>
    </xf>
    <xf numFmtId="14" fontId="26" fillId="0" borderId="1" xfId="5" applyNumberFormat="1" applyFont="1" applyBorder="1" applyAlignment="1" applyProtection="1">
      <alignment wrapText="1"/>
      <protection locked="0"/>
    </xf>
    <xf numFmtId="4" fontId="36" fillId="0" borderId="1" xfId="0" applyNumberFormat="1" applyFont="1" applyBorder="1" applyAlignment="1">
      <alignment horizontal="right"/>
    </xf>
    <xf numFmtId="0" fontId="16" fillId="0" borderId="1" xfId="1" applyFont="1" applyFill="1" applyBorder="1" applyAlignment="1" applyProtection="1">
      <alignment vertical="center" wrapText="1"/>
    </xf>
    <xf numFmtId="0" fontId="37" fillId="0" borderId="1" xfId="0" applyFont="1" applyBorder="1" applyAlignment="1"/>
    <xf numFmtId="0" fontId="36" fillId="0" borderId="1" xfId="0" applyFont="1" applyBorder="1" applyAlignment="1">
      <alignment horizontal="center"/>
    </xf>
    <xf numFmtId="0" fontId="38" fillId="0" borderId="1" xfId="0" applyFont="1" applyBorder="1" applyAlignment="1"/>
    <xf numFmtId="4" fontId="36" fillId="2" borderId="1" xfId="0" applyNumberFormat="1" applyFont="1" applyFill="1" applyBorder="1" applyAlignment="1"/>
    <xf numFmtId="0" fontId="31" fillId="0" borderId="1" xfId="0" applyFont="1" applyBorder="1" applyAlignment="1"/>
    <xf numFmtId="0" fontId="39" fillId="0" borderId="1" xfId="0" applyFont="1" applyBorder="1" applyAlignment="1">
      <alignment horizontal="center"/>
    </xf>
    <xf numFmtId="0" fontId="39" fillId="0" borderId="1" xfId="0" applyNumberFormat="1" applyFont="1" applyBorder="1" applyAlignment="1">
      <alignment horizontal="center"/>
    </xf>
    <xf numFmtId="49" fontId="3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0" fillId="2" borderId="1" xfId="0" applyFont="1" applyFill="1" applyBorder="1" applyAlignment="1">
      <alignment wrapText="1"/>
    </xf>
    <xf numFmtId="0" fontId="41" fillId="0" borderId="1" xfId="0" applyFont="1" applyBorder="1" applyAlignment="1">
      <alignment wrapText="1"/>
    </xf>
    <xf numFmtId="49" fontId="42" fillId="0" borderId="0" xfId="0" applyNumberFormat="1" applyFont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168" fontId="18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43" fillId="0" borderId="1" xfId="1" applyFont="1" applyFill="1" applyBorder="1" applyAlignment="1" applyProtection="1">
      <alignment horizontal="left" vertical="center" wrapText="1" indent="1"/>
    </xf>
    <xf numFmtId="0" fontId="16" fillId="2" borderId="1" xfId="0" applyFont="1" applyFill="1" applyBorder="1" applyAlignment="1" applyProtection="1">
      <alignment wrapText="1"/>
    </xf>
    <xf numFmtId="0" fontId="16" fillId="2" borderId="1" xfId="0" applyFont="1" applyFill="1" applyBorder="1" applyProtection="1"/>
    <xf numFmtId="0" fontId="37" fillId="0" borderId="1" xfId="1" applyFont="1" applyFill="1" applyBorder="1" applyAlignment="1" applyProtection="1">
      <alignment horizontal="left" vertical="center" wrapText="1" indent="1"/>
    </xf>
    <xf numFmtId="0" fontId="24" fillId="0" borderId="1" xfId="2" applyFont="1" applyFill="1" applyBorder="1" applyAlignment="1" applyProtection="1">
      <alignment horizontal="right" vertical="top" wrapText="1"/>
      <protection locked="0"/>
    </xf>
    <xf numFmtId="49" fontId="18" fillId="0" borderId="1" xfId="4" applyNumberFormat="1" applyFont="1" applyBorder="1" applyAlignment="1" applyProtection="1">
      <alignment horizontal="center" vertical="center" wrapText="1"/>
      <protection locked="0"/>
    </xf>
    <xf numFmtId="0" fontId="18" fillId="0" borderId="2" xfId="4" applyNumberFormat="1" applyFont="1" applyBorder="1" applyAlignment="1" applyProtection="1">
      <alignment vertical="center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49" fontId="18" fillId="0" borderId="1" xfId="4" applyNumberFormat="1" applyFont="1" applyBorder="1" applyAlignment="1" applyProtection="1">
      <alignment vertical="center" wrapText="1"/>
      <protection locked="0"/>
    </xf>
    <xf numFmtId="0" fontId="45" fillId="0" borderId="1" xfId="0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right" vertical="center" wrapText="1"/>
    </xf>
    <xf numFmtId="0" fontId="44" fillId="0" borderId="0" xfId="0" applyFont="1" applyAlignment="1">
      <alignment horizontal="left"/>
    </xf>
    <xf numFmtId="0" fontId="12" fillId="0" borderId="0" xfId="0" applyFont="1"/>
    <xf numFmtId="49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47" fillId="2" borderId="1" xfId="0" applyNumberFormat="1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left" wrapText="1"/>
    </xf>
    <xf numFmtId="0" fontId="46" fillId="0" borderId="2" xfId="4" applyFont="1" applyBorder="1" applyAlignment="1" applyProtection="1">
      <alignment vertical="center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171450</xdr:rowOff>
    </xdr:from>
    <xdr:to>
      <xdr:col>2</xdr:col>
      <xdr:colOff>1495425</xdr:colOff>
      <xdr:row>35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4"/>
  <sheetViews>
    <sheetView showGridLines="0" view="pageBreakPreview" topLeftCell="A7" zoomScale="80" zoomScaleSheetLayoutView="80" workbookViewId="0">
      <selection activeCell="D15" sqref="D15:D19"/>
    </sheetView>
  </sheetViews>
  <sheetFormatPr defaultRowHeight="15"/>
  <cols>
    <col min="1" max="1" width="6.28515625" style="288" bestFit="1" customWidth="1"/>
    <col min="2" max="2" width="13.140625" style="288" customWidth="1"/>
    <col min="3" max="3" width="17.85546875" style="288" customWidth="1"/>
    <col min="4" max="4" width="15.140625" style="288" customWidth="1"/>
    <col min="5" max="5" width="20.7109375" style="288" customWidth="1"/>
    <col min="6" max="6" width="15" style="289" customWidth="1"/>
    <col min="7" max="7" width="21.140625" style="289" customWidth="1"/>
    <col min="8" max="8" width="11.140625" style="289" customWidth="1"/>
    <col min="9" max="9" width="12" style="288" customWidth="1"/>
    <col min="10" max="10" width="17.42578125" style="288" customWidth="1"/>
    <col min="11" max="11" width="10" style="288" customWidth="1"/>
    <col min="12" max="12" width="17.7109375" style="288" customWidth="1"/>
    <col min="13" max="16384" width="9.140625" style="288"/>
  </cols>
  <sheetData>
    <row r="1" spans="1:12" s="299" customFormat="1">
      <c r="A1" s="368" t="s">
        <v>295</v>
      </c>
      <c r="B1" s="353"/>
      <c r="C1" s="353"/>
      <c r="D1" s="353"/>
      <c r="E1" s="354"/>
      <c r="F1" s="348"/>
      <c r="G1" s="354"/>
      <c r="H1" s="367"/>
      <c r="I1" s="353"/>
      <c r="J1" s="354"/>
      <c r="K1" s="354"/>
      <c r="L1" s="366" t="s">
        <v>97</v>
      </c>
    </row>
    <row r="2" spans="1:12" s="299" customFormat="1">
      <c r="A2" s="365" t="s">
        <v>128</v>
      </c>
      <c r="B2" s="353"/>
      <c r="C2" s="353"/>
      <c r="D2" s="353"/>
      <c r="E2" s="354"/>
      <c r="F2" s="348"/>
      <c r="G2" s="354"/>
      <c r="H2" s="364"/>
      <c r="I2" s="353"/>
      <c r="J2" s="354"/>
      <c r="K2" s="354"/>
      <c r="L2" s="363" t="s">
        <v>758</v>
      </c>
    </row>
    <row r="3" spans="1:12" s="299" customFormat="1">
      <c r="A3" s="362"/>
      <c r="B3" s="353"/>
      <c r="C3" s="361"/>
      <c r="D3" s="360"/>
      <c r="E3" s="354"/>
      <c r="F3" s="359"/>
      <c r="G3" s="354"/>
      <c r="H3" s="354"/>
      <c r="I3" s="348"/>
      <c r="J3" s="353"/>
      <c r="K3" s="353"/>
      <c r="L3" s="352"/>
    </row>
    <row r="4" spans="1:12" s="299" customFormat="1">
      <c r="A4" s="394" t="s">
        <v>262</v>
      </c>
      <c r="B4" s="348"/>
      <c r="C4" s="348"/>
      <c r="D4" s="396"/>
      <c r="E4" s="386"/>
      <c r="F4" s="298"/>
      <c r="G4" s="291"/>
      <c r="H4" s="387"/>
      <c r="I4" s="386"/>
      <c r="J4" s="388"/>
      <c r="K4" s="291"/>
      <c r="L4" s="389"/>
    </row>
    <row r="5" spans="1:12" s="299" customFormat="1" ht="15.75" thickBot="1">
      <c r="A5" s="358" t="s">
        <v>506</v>
      </c>
      <c r="B5" s="354"/>
      <c r="C5" s="357"/>
      <c r="D5" s="356"/>
      <c r="E5" s="354"/>
      <c r="F5" s="355"/>
      <c r="G5" s="355"/>
      <c r="H5" s="355"/>
      <c r="I5" s="354"/>
      <c r="J5" s="353"/>
      <c r="K5" s="353"/>
      <c r="L5" s="352"/>
    </row>
    <row r="6" spans="1:12" ht="15.75" thickBot="1">
      <c r="A6" s="351"/>
      <c r="B6" s="350"/>
      <c r="C6" s="349"/>
      <c r="D6" s="349"/>
      <c r="E6" s="349"/>
      <c r="F6" s="348"/>
      <c r="G6" s="348"/>
      <c r="H6" s="348"/>
      <c r="I6" s="447" t="s">
        <v>441</v>
      </c>
      <c r="J6" s="448"/>
      <c r="K6" s="449"/>
      <c r="L6" s="347"/>
    </row>
    <row r="7" spans="1:12" s="335" customFormat="1" ht="51.75" thickBot="1">
      <c r="A7" s="346" t="s">
        <v>64</v>
      </c>
      <c r="B7" s="345" t="s">
        <v>129</v>
      </c>
      <c r="C7" s="345" t="s">
        <v>440</v>
      </c>
      <c r="D7" s="344" t="s">
        <v>268</v>
      </c>
      <c r="E7" s="343" t="s">
        <v>439</v>
      </c>
      <c r="F7" s="342" t="s">
        <v>438</v>
      </c>
      <c r="G7" s="341" t="s">
        <v>216</v>
      </c>
      <c r="H7" s="340" t="s">
        <v>213</v>
      </c>
      <c r="I7" s="339" t="s">
        <v>437</v>
      </c>
      <c r="J7" s="338" t="s">
        <v>265</v>
      </c>
      <c r="K7" s="337" t="s">
        <v>217</v>
      </c>
      <c r="L7" s="336" t="s">
        <v>218</v>
      </c>
    </row>
    <row r="8" spans="1:12" s="329" customFormat="1" ht="15.75" thickBot="1">
      <c r="A8" s="333">
        <v>1</v>
      </c>
      <c r="B8" s="332">
        <v>2</v>
      </c>
      <c r="C8" s="334">
        <v>3</v>
      </c>
      <c r="D8" s="334">
        <v>4</v>
      </c>
      <c r="E8" s="333">
        <v>5</v>
      </c>
      <c r="F8" s="332">
        <v>6</v>
      </c>
      <c r="G8" s="334">
        <v>7</v>
      </c>
      <c r="H8" s="332">
        <v>8</v>
      </c>
      <c r="I8" s="333">
        <v>9</v>
      </c>
      <c r="J8" s="332">
        <v>10</v>
      </c>
      <c r="K8" s="331">
        <v>11</v>
      </c>
      <c r="L8" s="330">
        <v>12</v>
      </c>
    </row>
    <row r="9" spans="1:12" ht="25.5">
      <c r="A9" s="328">
        <v>1</v>
      </c>
      <c r="B9" s="319">
        <v>42535</v>
      </c>
      <c r="C9" s="318" t="s">
        <v>480</v>
      </c>
      <c r="D9" s="327">
        <v>4000</v>
      </c>
      <c r="E9" s="326" t="s">
        <v>479</v>
      </c>
      <c r="F9" s="315" t="s">
        <v>481</v>
      </c>
      <c r="G9" s="325" t="s">
        <v>482</v>
      </c>
      <c r="H9" s="325" t="s">
        <v>498</v>
      </c>
      <c r="I9" s="324"/>
      <c r="J9" s="323"/>
      <c r="K9" s="322"/>
      <c r="L9" s="321"/>
    </row>
    <row r="10" spans="1:12" ht="25.5">
      <c r="A10" s="320">
        <v>2</v>
      </c>
      <c r="B10" s="319">
        <v>42535</v>
      </c>
      <c r="C10" s="318" t="s">
        <v>480</v>
      </c>
      <c r="D10" s="317">
        <v>4000</v>
      </c>
      <c r="E10" s="316" t="s">
        <v>483</v>
      </c>
      <c r="F10" s="315" t="s">
        <v>484</v>
      </c>
      <c r="G10" s="315" t="s">
        <v>485</v>
      </c>
      <c r="H10" s="325" t="s">
        <v>498</v>
      </c>
      <c r="I10" s="314"/>
      <c r="J10" s="313"/>
      <c r="K10" s="312"/>
      <c r="L10" s="311"/>
    </row>
    <row r="11" spans="1:12" ht="25.5">
      <c r="A11" s="320">
        <v>3</v>
      </c>
      <c r="B11" s="319">
        <v>42539</v>
      </c>
      <c r="C11" s="318" t="s">
        <v>480</v>
      </c>
      <c r="D11" s="317">
        <v>60000</v>
      </c>
      <c r="E11" s="316" t="s">
        <v>486</v>
      </c>
      <c r="F11" s="355" t="s">
        <v>487</v>
      </c>
      <c r="G11" s="315" t="s">
        <v>488</v>
      </c>
      <c r="H11" s="325" t="s">
        <v>498</v>
      </c>
      <c r="I11" s="314"/>
      <c r="J11" s="313"/>
      <c r="K11" s="312"/>
      <c r="L11" s="311"/>
    </row>
    <row r="12" spans="1:12" ht="25.5">
      <c r="A12" s="320">
        <v>4</v>
      </c>
      <c r="B12" s="319">
        <v>42541</v>
      </c>
      <c r="C12" s="318" t="s">
        <v>480</v>
      </c>
      <c r="D12" s="317">
        <v>18000</v>
      </c>
      <c r="E12" s="316" t="s">
        <v>489</v>
      </c>
      <c r="F12" s="315" t="s">
        <v>490</v>
      </c>
      <c r="G12" s="315" t="s">
        <v>491</v>
      </c>
      <c r="H12" s="325" t="s">
        <v>498</v>
      </c>
      <c r="I12" s="314"/>
      <c r="J12" s="313"/>
      <c r="K12" s="312"/>
      <c r="L12" s="311"/>
    </row>
    <row r="13" spans="1:12" ht="25.5">
      <c r="A13" s="320">
        <v>5</v>
      </c>
      <c r="B13" s="319">
        <v>42541</v>
      </c>
      <c r="C13" s="318" t="s">
        <v>480</v>
      </c>
      <c r="D13" s="317">
        <v>10000</v>
      </c>
      <c r="E13" s="316" t="s">
        <v>492</v>
      </c>
      <c r="F13" s="315" t="s">
        <v>493</v>
      </c>
      <c r="G13" s="315" t="s">
        <v>494</v>
      </c>
      <c r="H13" s="325" t="s">
        <v>498</v>
      </c>
      <c r="I13" s="314"/>
      <c r="J13" s="313"/>
      <c r="K13" s="312"/>
      <c r="L13" s="311"/>
    </row>
    <row r="14" spans="1:12" ht="25.5">
      <c r="A14" s="320">
        <v>6</v>
      </c>
      <c r="B14" s="319">
        <v>42541</v>
      </c>
      <c r="C14" s="318" t="s">
        <v>480</v>
      </c>
      <c r="D14" s="317">
        <v>12000</v>
      </c>
      <c r="E14" s="316" t="s">
        <v>495</v>
      </c>
      <c r="F14" s="315" t="s">
        <v>496</v>
      </c>
      <c r="G14" s="315" t="s">
        <v>497</v>
      </c>
      <c r="H14" s="325" t="s">
        <v>498</v>
      </c>
      <c r="I14" s="314"/>
      <c r="J14" s="313"/>
      <c r="K14" s="312"/>
      <c r="L14" s="311"/>
    </row>
    <row r="15" spans="1:12" ht="25.5">
      <c r="A15" s="320">
        <v>7</v>
      </c>
      <c r="B15" s="319">
        <v>42543</v>
      </c>
      <c r="C15" s="318" t="s">
        <v>500</v>
      </c>
      <c r="D15" s="400">
        <v>300</v>
      </c>
      <c r="E15" s="401" t="s">
        <v>499</v>
      </c>
      <c r="F15" s="401">
        <v>1025003130</v>
      </c>
      <c r="G15" s="315"/>
      <c r="H15" s="315"/>
      <c r="I15" s="314" t="s">
        <v>756</v>
      </c>
      <c r="J15" s="313" t="s">
        <v>757</v>
      </c>
      <c r="K15" s="312"/>
      <c r="L15" s="311"/>
    </row>
    <row r="16" spans="1:12" ht="25.5">
      <c r="A16" s="320">
        <v>8</v>
      </c>
      <c r="B16" s="319">
        <v>42547</v>
      </c>
      <c r="C16" s="318" t="s">
        <v>500</v>
      </c>
      <c r="D16" s="400">
        <v>250</v>
      </c>
      <c r="E16" s="401" t="s">
        <v>501</v>
      </c>
      <c r="F16" s="402">
        <v>31001011578</v>
      </c>
      <c r="G16" s="315"/>
      <c r="H16" s="315"/>
      <c r="I16" s="314" t="s">
        <v>756</v>
      </c>
      <c r="J16" s="313" t="s">
        <v>757</v>
      </c>
      <c r="K16" s="312"/>
      <c r="L16" s="311"/>
    </row>
    <row r="17" spans="1:12" ht="25.5">
      <c r="A17" s="320">
        <v>9</v>
      </c>
      <c r="B17" s="319">
        <v>42547</v>
      </c>
      <c r="C17" s="318" t="s">
        <v>500</v>
      </c>
      <c r="D17" s="399">
        <v>200</v>
      </c>
      <c r="E17" s="401" t="s">
        <v>502</v>
      </c>
      <c r="F17" s="401">
        <v>1012012381</v>
      </c>
      <c r="G17" s="315"/>
      <c r="H17" s="315"/>
      <c r="I17" s="314" t="s">
        <v>756</v>
      </c>
      <c r="J17" s="313" t="s">
        <v>757</v>
      </c>
      <c r="K17" s="312"/>
      <c r="L17" s="311"/>
    </row>
    <row r="18" spans="1:12" ht="25.5">
      <c r="A18" s="320">
        <v>10</v>
      </c>
      <c r="B18" s="319">
        <v>42547</v>
      </c>
      <c r="C18" s="318" t="s">
        <v>500</v>
      </c>
      <c r="D18" s="399">
        <v>100</v>
      </c>
      <c r="E18" s="401" t="s">
        <v>503</v>
      </c>
      <c r="F18" s="402">
        <v>31001036110</v>
      </c>
      <c r="G18" s="315"/>
      <c r="H18" s="315"/>
      <c r="I18" s="314" t="s">
        <v>756</v>
      </c>
      <c r="J18" s="313" t="s">
        <v>757</v>
      </c>
      <c r="K18" s="312"/>
      <c r="L18" s="311"/>
    </row>
    <row r="19" spans="1:12" ht="25.5">
      <c r="A19" s="320">
        <v>11</v>
      </c>
      <c r="B19" s="319">
        <v>42547</v>
      </c>
      <c r="C19" s="318" t="s">
        <v>500</v>
      </c>
      <c r="D19" s="399">
        <v>250</v>
      </c>
      <c r="E19" s="401" t="s">
        <v>504</v>
      </c>
      <c r="F19" s="401">
        <v>31001004570</v>
      </c>
      <c r="G19" s="315"/>
      <c r="H19" s="315"/>
      <c r="I19" s="314" t="s">
        <v>756</v>
      </c>
      <c r="J19" s="313" t="s">
        <v>757</v>
      </c>
      <c r="K19" s="312"/>
      <c r="L19" s="311"/>
    </row>
    <row r="20" spans="1:12">
      <c r="A20" s="320">
        <v>12</v>
      </c>
      <c r="B20" s="319"/>
      <c r="C20" s="318"/>
      <c r="D20" s="399"/>
      <c r="E20" s="403"/>
      <c r="F20" s="404"/>
      <c r="G20" s="315"/>
      <c r="H20" s="315"/>
      <c r="I20" s="314"/>
      <c r="J20" s="313"/>
      <c r="K20" s="312"/>
      <c r="L20" s="311"/>
    </row>
    <row r="21" spans="1:12">
      <c r="A21" s="320">
        <v>13</v>
      </c>
      <c r="B21" s="319"/>
      <c r="C21" s="318"/>
      <c r="D21" s="317"/>
      <c r="E21" s="316"/>
      <c r="F21" s="315"/>
      <c r="G21" s="315"/>
      <c r="H21" s="315"/>
      <c r="I21" s="314"/>
      <c r="J21" s="313"/>
      <c r="K21" s="312"/>
      <c r="L21" s="311"/>
    </row>
    <row r="22" spans="1:12" ht="15.75" thickBot="1">
      <c r="A22" s="310" t="s">
        <v>264</v>
      </c>
      <c r="B22" s="309"/>
      <c r="C22" s="308"/>
      <c r="D22" s="307"/>
      <c r="E22" s="306"/>
      <c r="F22" s="305"/>
      <c r="G22" s="305"/>
      <c r="H22" s="305"/>
      <c r="I22" s="304"/>
      <c r="J22" s="303"/>
      <c r="K22" s="302"/>
      <c r="L22" s="301"/>
    </row>
    <row r="23" spans="1:12">
      <c r="A23" s="291"/>
      <c r="B23" s="292"/>
      <c r="C23" s="291"/>
      <c r="D23" s="292"/>
      <c r="E23" s="291"/>
      <c r="F23" s="292"/>
      <c r="G23" s="291"/>
      <c r="H23" s="292"/>
      <c r="I23" s="291"/>
      <c r="J23" s="292"/>
      <c r="K23" s="291"/>
      <c r="L23" s="292"/>
    </row>
    <row r="24" spans="1:12">
      <c r="A24" s="291"/>
      <c r="B24" s="298"/>
      <c r="C24" s="291"/>
      <c r="D24" s="298"/>
      <c r="E24" s="291"/>
      <c r="F24" s="298"/>
      <c r="G24" s="291"/>
      <c r="H24" s="298"/>
      <c r="I24" s="291"/>
      <c r="J24" s="298"/>
      <c r="K24" s="291"/>
      <c r="L24" s="298"/>
    </row>
    <row r="25" spans="1:12" s="299" customFormat="1">
      <c r="A25" s="446" t="s">
        <v>408</v>
      </c>
      <c r="B25" s="446"/>
      <c r="C25" s="446"/>
      <c r="D25" s="446"/>
      <c r="E25" s="446"/>
      <c r="F25" s="446"/>
      <c r="G25" s="446"/>
      <c r="H25" s="446"/>
      <c r="I25" s="446"/>
      <c r="J25" s="446"/>
      <c r="K25" s="446"/>
      <c r="L25" s="446"/>
    </row>
    <row r="26" spans="1:12" s="300" customFormat="1" ht="12.75">
      <c r="A26" s="446" t="s">
        <v>436</v>
      </c>
      <c r="B26" s="446"/>
      <c r="C26" s="446"/>
      <c r="D26" s="446"/>
      <c r="E26" s="446"/>
      <c r="F26" s="446"/>
      <c r="G26" s="446"/>
      <c r="H26" s="446"/>
      <c r="I26" s="446"/>
      <c r="J26" s="446"/>
      <c r="K26" s="446"/>
      <c r="L26" s="446"/>
    </row>
    <row r="27" spans="1:12" s="300" customFormat="1" ht="12.75">
      <c r="A27" s="446"/>
      <c r="B27" s="446"/>
      <c r="C27" s="446"/>
      <c r="D27" s="446"/>
      <c r="E27" s="446"/>
      <c r="F27" s="446"/>
      <c r="G27" s="446"/>
      <c r="H27" s="446"/>
      <c r="I27" s="446"/>
      <c r="J27" s="446"/>
      <c r="K27" s="446"/>
      <c r="L27" s="446"/>
    </row>
    <row r="28" spans="1:12" s="299" customFormat="1">
      <c r="A28" s="446" t="s">
        <v>435</v>
      </c>
      <c r="B28" s="446"/>
      <c r="C28" s="446"/>
      <c r="D28" s="446"/>
      <c r="E28" s="446"/>
      <c r="F28" s="446"/>
      <c r="G28" s="446"/>
      <c r="H28" s="446"/>
      <c r="I28" s="446"/>
      <c r="J28" s="446"/>
      <c r="K28" s="446"/>
      <c r="L28" s="446"/>
    </row>
    <row r="29" spans="1:12" s="299" customFormat="1">
      <c r="A29" s="446"/>
      <c r="B29" s="446"/>
      <c r="C29" s="446"/>
      <c r="D29" s="446"/>
      <c r="E29" s="446"/>
      <c r="F29" s="446"/>
      <c r="G29" s="446"/>
      <c r="H29" s="446"/>
      <c r="I29" s="446"/>
      <c r="J29" s="446"/>
      <c r="K29" s="446"/>
      <c r="L29" s="446"/>
    </row>
    <row r="30" spans="1:12" s="299" customFormat="1">
      <c r="A30" s="446" t="s">
        <v>434</v>
      </c>
      <c r="B30" s="446"/>
      <c r="C30" s="446"/>
      <c r="D30" s="446"/>
      <c r="E30" s="446"/>
      <c r="F30" s="446"/>
      <c r="G30" s="446"/>
      <c r="H30" s="446"/>
      <c r="I30" s="446"/>
      <c r="J30" s="446"/>
      <c r="K30" s="446"/>
      <c r="L30" s="446"/>
    </row>
    <row r="31" spans="1:12" s="299" customFormat="1">
      <c r="A31" s="291"/>
      <c r="B31" s="292"/>
      <c r="C31" s="291"/>
      <c r="D31" s="292"/>
      <c r="E31" s="291"/>
      <c r="F31" s="292"/>
      <c r="G31" s="291"/>
      <c r="H31" s="292"/>
      <c r="I31" s="291"/>
      <c r="J31" s="292"/>
      <c r="K31" s="291"/>
      <c r="L31" s="292"/>
    </row>
    <row r="32" spans="1:12" s="299" customFormat="1">
      <c r="A32" s="291"/>
      <c r="B32" s="298"/>
      <c r="C32" s="291"/>
      <c r="D32" s="298"/>
      <c r="E32" s="291"/>
      <c r="F32" s="298"/>
      <c r="G32" s="291"/>
      <c r="H32" s="298"/>
      <c r="I32" s="291"/>
      <c r="J32" s="298"/>
      <c r="K32" s="291"/>
      <c r="L32" s="298"/>
    </row>
    <row r="33" spans="1:12" s="299" customFormat="1">
      <c r="A33" s="291"/>
      <c r="B33" s="292"/>
      <c r="C33" s="291"/>
      <c r="D33" s="292"/>
      <c r="E33" s="291"/>
      <c r="F33" s="292"/>
      <c r="G33" s="291"/>
      <c r="H33" s="292"/>
      <c r="I33" s="291"/>
      <c r="J33" s="292"/>
      <c r="K33" s="291"/>
      <c r="L33" s="292"/>
    </row>
    <row r="34" spans="1:12">
      <c r="A34" s="291"/>
      <c r="B34" s="298"/>
      <c r="C34" s="291"/>
      <c r="D34" s="298"/>
      <c r="E34" s="291"/>
      <c r="F34" s="298"/>
      <c r="G34" s="291"/>
      <c r="H34" s="298"/>
      <c r="I34" s="291"/>
      <c r="J34" s="298"/>
      <c r="K34" s="291"/>
      <c r="L34" s="298"/>
    </row>
    <row r="35" spans="1:12" s="293" customFormat="1">
      <c r="A35" s="452" t="s">
        <v>96</v>
      </c>
      <c r="B35" s="452"/>
      <c r="C35" s="292"/>
      <c r="D35" s="291"/>
      <c r="E35" s="292"/>
      <c r="F35" s="292"/>
      <c r="G35" s="291"/>
      <c r="H35" s="292"/>
      <c r="I35" s="292"/>
      <c r="J35" s="291"/>
      <c r="K35" s="292"/>
      <c r="L35" s="291"/>
    </row>
    <row r="36" spans="1:12" s="293" customFormat="1">
      <c r="A36" s="292"/>
      <c r="B36" s="291"/>
      <c r="C36" s="296"/>
      <c r="D36" s="297"/>
      <c r="E36" s="296"/>
      <c r="F36" s="292"/>
      <c r="G36" s="291"/>
      <c r="H36" s="295"/>
      <c r="I36" s="292"/>
      <c r="J36" s="291"/>
      <c r="K36" s="292"/>
      <c r="L36" s="291"/>
    </row>
    <row r="37" spans="1:12" s="293" customFormat="1" ht="15" customHeight="1">
      <c r="A37" s="292"/>
      <c r="B37" s="291"/>
      <c r="C37" s="445" t="s">
        <v>256</v>
      </c>
      <c r="D37" s="445"/>
      <c r="E37" s="445"/>
      <c r="F37" s="292"/>
      <c r="G37" s="291"/>
      <c r="H37" s="450" t="s">
        <v>433</v>
      </c>
      <c r="I37" s="294"/>
      <c r="J37" s="291"/>
      <c r="K37" s="292"/>
      <c r="L37" s="291"/>
    </row>
    <row r="38" spans="1:12" s="293" customFormat="1">
      <c r="A38" s="292"/>
      <c r="B38" s="291"/>
      <c r="C38" s="292"/>
      <c r="D38" s="291"/>
      <c r="E38" s="292"/>
      <c r="F38" s="292"/>
      <c r="G38" s="291"/>
      <c r="H38" s="451"/>
      <c r="I38" s="294"/>
      <c r="J38" s="291"/>
      <c r="K38" s="292"/>
      <c r="L38" s="291"/>
    </row>
    <row r="39" spans="1:12" s="290" customFormat="1">
      <c r="A39" s="292"/>
      <c r="B39" s="291"/>
      <c r="C39" s="445" t="s">
        <v>127</v>
      </c>
      <c r="D39" s="445"/>
      <c r="E39" s="445"/>
      <c r="F39" s="292"/>
      <c r="G39" s="291"/>
      <c r="H39" s="292"/>
      <c r="I39" s="292"/>
      <c r="J39" s="291"/>
      <c r="K39" s="292"/>
      <c r="L39" s="291"/>
    </row>
    <row r="40" spans="1:12" s="290" customFormat="1">
      <c r="E40" s="288"/>
    </row>
    <row r="41" spans="1:12" s="290" customFormat="1">
      <c r="E41" s="288"/>
    </row>
    <row r="42" spans="1:12" s="290" customFormat="1">
      <c r="E42" s="288"/>
    </row>
    <row r="43" spans="1:12" s="290" customFormat="1">
      <c r="E43" s="288"/>
    </row>
    <row r="44" spans="1:12" s="290" customFormat="1"/>
  </sheetData>
  <mergeCells count="9">
    <mergeCell ref="C39:E39"/>
    <mergeCell ref="A26:L27"/>
    <mergeCell ref="A28:L29"/>
    <mergeCell ref="A30:L30"/>
    <mergeCell ref="I6:K6"/>
    <mergeCell ref="H37:H38"/>
    <mergeCell ref="A35:B35"/>
    <mergeCell ref="A25:L25"/>
    <mergeCell ref="C37:E3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20:F22 F12:F14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2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2"/>
  </dataValidations>
  <printOptions gridLines="1"/>
  <pageMargins left="0.11810804899387577" right="0.11810804899387577" top="0.354329615048119" bottom="0.354329615048119" header="0.31496062992125984" footer="0.31496062992125984"/>
  <pageSetup scale="7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0"/>
  <sheetViews>
    <sheetView view="pageBreakPreview" topLeftCell="A16" zoomScale="80" zoomScaleSheetLayoutView="80" workbookViewId="0">
      <selection activeCell="B12" sqref="B12:E12"/>
    </sheetView>
  </sheetViews>
  <sheetFormatPr defaultRowHeight="12.75"/>
  <cols>
    <col min="1" max="1" width="5.42578125" style="188" customWidth="1"/>
    <col min="2" max="2" width="25.42578125" style="188" customWidth="1"/>
    <col min="3" max="3" width="22.5703125" style="188" customWidth="1"/>
    <col min="4" max="4" width="16.85546875" style="188" customWidth="1"/>
    <col min="5" max="5" width="35.28515625" style="188" customWidth="1"/>
    <col min="6" max="6" width="17" style="188" customWidth="1"/>
    <col min="7" max="7" width="13.7109375" style="188" customWidth="1"/>
    <col min="8" max="8" width="19.42578125" style="188" bestFit="1" customWidth="1"/>
    <col min="9" max="9" width="18.5703125" style="188" bestFit="1" customWidth="1"/>
    <col min="10" max="10" width="16.7109375" style="188" customWidth="1"/>
    <col min="11" max="11" width="17.7109375" style="188" customWidth="1"/>
    <col min="12" max="12" width="12.85546875" style="188" customWidth="1"/>
    <col min="13" max="16384" width="9.140625" style="188"/>
  </cols>
  <sheetData>
    <row r="2" spans="1:12" ht="15">
      <c r="A2" s="461" t="s">
        <v>448</v>
      </c>
      <c r="B2" s="461"/>
      <c r="C2" s="461"/>
      <c r="D2" s="461"/>
      <c r="E2" s="371"/>
      <c r="F2" s="79"/>
      <c r="G2" s="79"/>
      <c r="H2" s="79"/>
      <c r="I2" s="79"/>
      <c r="J2" s="286"/>
      <c r="K2" s="287"/>
      <c r="L2" s="287" t="s">
        <v>97</v>
      </c>
    </row>
    <row r="3" spans="1:12" ht="15">
      <c r="A3" s="78" t="s">
        <v>128</v>
      </c>
      <c r="B3" s="76"/>
      <c r="C3" s="79"/>
      <c r="D3" s="79"/>
      <c r="E3" s="79"/>
      <c r="F3" s="79"/>
      <c r="G3" s="79"/>
      <c r="H3" s="79"/>
      <c r="I3" s="79"/>
      <c r="J3" s="286"/>
      <c r="K3" s="453" t="s">
        <v>758</v>
      </c>
      <c r="L3" s="453"/>
    </row>
    <row r="4" spans="1:12" ht="15">
      <c r="A4" s="78"/>
      <c r="B4" s="78"/>
      <c r="C4" s="76"/>
      <c r="D4" s="76"/>
      <c r="E4" s="76"/>
      <c r="F4" s="76"/>
      <c r="G4" s="76"/>
      <c r="H4" s="76"/>
      <c r="I4" s="76"/>
      <c r="J4" s="286"/>
      <c r="K4" s="286"/>
      <c r="L4" s="286"/>
    </row>
    <row r="5" spans="1:12" ht="15">
      <c r="A5" s="79" t="s">
        <v>262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>
      <c r="A6" s="82" t="s">
        <v>506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>
      <c r="A8" s="285"/>
      <c r="B8" s="285"/>
      <c r="C8" s="285"/>
      <c r="D8" s="285"/>
      <c r="E8" s="285"/>
      <c r="F8" s="285"/>
      <c r="G8" s="285"/>
      <c r="H8" s="285"/>
      <c r="I8" s="285"/>
      <c r="J8" s="80"/>
      <c r="K8" s="80"/>
      <c r="L8" s="80"/>
    </row>
    <row r="9" spans="1:12" ht="45">
      <c r="A9" s="92" t="s">
        <v>64</v>
      </c>
      <c r="B9" s="92" t="s">
        <v>449</v>
      </c>
      <c r="C9" s="92" t="s">
        <v>450</v>
      </c>
      <c r="D9" s="92" t="s">
        <v>451</v>
      </c>
      <c r="E9" s="92" t="s">
        <v>452</v>
      </c>
      <c r="F9" s="92" t="s">
        <v>453</v>
      </c>
      <c r="G9" s="92" t="s">
        <v>454</v>
      </c>
      <c r="H9" s="92" t="s">
        <v>455</v>
      </c>
      <c r="I9" s="92" t="s">
        <v>456</v>
      </c>
      <c r="J9" s="92" t="s">
        <v>457</v>
      </c>
      <c r="K9" s="92" t="s">
        <v>458</v>
      </c>
      <c r="L9" s="92" t="s">
        <v>306</v>
      </c>
    </row>
    <row r="10" spans="1:12" ht="53.25" customHeight="1">
      <c r="A10" s="100">
        <v>1</v>
      </c>
      <c r="B10" s="424" t="s">
        <v>568</v>
      </c>
      <c r="C10" s="100" t="s">
        <v>569</v>
      </c>
      <c r="D10" s="100">
        <v>404385465</v>
      </c>
      <c r="E10" s="426" t="s">
        <v>506</v>
      </c>
      <c r="F10" s="427"/>
      <c r="G10" s="427"/>
      <c r="H10" s="427"/>
      <c r="I10" s="427"/>
      <c r="J10" s="4"/>
      <c r="K10" s="4">
        <v>10000</v>
      </c>
      <c r="L10" s="100" t="s">
        <v>573</v>
      </c>
    </row>
    <row r="11" spans="1:12" ht="59.25" customHeight="1">
      <c r="A11" s="100">
        <v>2</v>
      </c>
      <c r="B11" s="424" t="s">
        <v>568</v>
      </c>
      <c r="C11" s="425" t="s">
        <v>570</v>
      </c>
      <c r="D11" s="425">
        <v>400133903</v>
      </c>
      <c r="E11" s="426" t="s">
        <v>506</v>
      </c>
      <c r="F11" s="427"/>
      <c r="G11" s="427"/>
      <c r="H11" s="427"/>
      <c r="I11" s="427"/>
      <c r="J11" s="4"/>
      <c r="K11" s="4">
        <v>32724.44</v>
      </c>
      <c r="L11" s="100"/>
    </row>
    <row r="12" spans="1:12" ht="64.5" customHeight="1">
      <c r="A12" s="100">
        <v>3</v>
      </c>
      <c r="B12" s="372" t="s">
        <v>571</v>
      </c>
      <c r="C12" s="425" t="s">
        <v>572</v>
      </c>
      <c r="D12" s="425">
        <v>204563793</v>
      </c>
      <c r="E12" s="426" t="s">
        <v>506</v>
      </c>
      <c r="F12" s="427"/>
      <c r="G12" s="427"/>
      <c r="H12" s="427"/>
      <c r="I12" s="427"/>
      <c r="J12" s="4"/>
      <c r="K12" s="4">
        <v>53827.31</v>
      </c>
      <c r="L12" s="100" t="s">
        <v>573</v>
      </c>
    </row>
    <row r="13" spans="1:12" ht="45">
      <c r="A13" s="100">
        <v>4</v>
      </c>
      <c r="B13" s="372" t="s">
        <v>571</v>
      </c>
      <c r="C13" s="428" t="s">
        <v>574</v>
      </c>
      <c r="D13" s="89">
        <v>200085111</v>
      </c>
      <c r="E13" s="426" t="s">
        <v>506</v>
      </c>
      <c r="F13" s="89"/>
      <c r="G13" s="89"/>
      <c r="H13" s="89"/>
      <c r="I13" s="89"/>
      <c r="J13" s="4"/>
      <c r="K13" s="4">
        <v>5789.44</v>
      </c>
      <c r="L13" s="100" t="s">
        <v>573</v>
      </c>
    </row>
    <row r="14" spans="1:12" ht="45">
      <c r="A14" s="100">
        <v>5</v>
      </c>
      <c r="B14" s="372" t="s">
        <v>571</v>
      </c>
      <c r="C14" s="425" t="s">
        <v>575</v>
      </c>
      <c r="D14" s="89">
        <v>404416324</v>
      </c>
      <c r="E14" s="426" t="s">
        <v>506</v>
      </c>
      <c r="F14" s="89"/>
      <c r="G14" s="89"/>
      <c r="H14" s="89"/>
      <c r="I14" s="89"/>
      <c r="J14" s="4"/>
      <c r="K14" s="4">
        <v>27820</v>
      </c>
      <c r="L14" s="100" t="s">
        <v>573</v>
      </c>
    </row>
    <row r="15" spans="1:12" ht="45">
      <c r="A15" s="100">
        <v>6</v>
      </c>
      <c r="B15" s="372" t="s">
        <v>342</v>
      </c>
      <c r="C15" s="425" t="s">
        <v>576</v>
      </c>
      <c r="D15" s="89">
        <v>227746259</v>
      </c>
      <c r="E15" s="426" t="s">
        <v>506</v>
      </c>
      <c r="F15" s="89"/>
      <c r="G15" s="89"/>
      <c r="H15" s="89"/>
      <c r="I15" s="89"/>
      <c r="J15" s="4"/>
      <c r="K15" s="4">
        <v>590</v>
      </c>
      <c r="L15" s="100" t="s">
        <v>573</v>
      </c>
    </row>
    <row r="16" spans="1:12" ht="32.25" customHeight="1">
      <c r="A16" s="100">
        <v>7</v>
      </c>
      <c r="B16" s="372" t="s">
        <v>342</v>
      </c>
      <c r="C16" s="428" t="s">
        <v>577</v>
      </c>
      <c r="D16" s="89">
        <v>405003106</v>
      </c>
      <c r="E16" s="426" t="s">
        <v>506</v>
      </c>
      <c r="F16" s="89"/>
      <c r="G16" s="89"/>
      <c r="H16" s="89"/>
      <c r="I16" s="89"/>
      <c r="J16" s="4"/>
      <c r="K16" s="4">
        <v>590</v>
      </c>
      <c r="L16" s="100" t="s">
        <v>573</v>
      </c>
    </row>
    <row r="17" spans="1:12" ht="45">
      <c r="A17" s="100">
        <v>8</v>
      </c>
      <c r="B17" s="372" t="s">
        <v>342</v>
      </c>
      <c r="C17" s="425" t="s">
        <v>578</v>
      </c>
      <c r="D17" s="89">
        <v>445471230</v>
      </c>
      <c r="E17" s="426" t="s">
        <v>506</v>
      </c>
      <c r="F17" s="89"/>
      <c r="G17" s="89"/>
      <c r="H17" s="89"/>
      <c r="I17" s="89"/>
      <c r="J17" s="4"/>
      <c r="K17" s="4">
        <v>590</v>
      </c>
      <c r="L17" s="100" t="s">
        <v>573</v>
      </c>
    </row>
    <row r="18" spans="1:12" ht="45">
      <c r="A18" s="100">
        <v>9</v>
      </c>
      <c r="B18" s="372" t="s">
        <v>342</v>
      </c>
      <c r="C18" s="425" t="s">
        <v>579</v>
      </c>
      <c r="D18" s="89">
        <v>202221577</v>
      </c>
      <c r="E18" s="426" t="s">
        <v>506</v>
      </c>
      <c r="F18" s="89"/>
      <c r="G18" s="89"/>
      <c r="H18" s="89"/>
      <c r="I18" s="89"/>
      <c r="J18" s="4"/>
      <c r="K18" s="4">
        <v>2000</v>
      </c>
      <c r="L18" s="100" t="s">
        <v>573</v>
      </c>
    </row>
    <row r="19" spans="1:12" ht="45">
      <c r="A19" s="100">
        <v>10</v>
      </c>
      <c r="B19" s="372" t="s">
        <v>582</v>
      </c>
      <c r="C19" s="425" t="s">
        <v>580</v>
      </c>
      <c r="D19" s="89">
        <v>205059185</v>
      </c>
      <c r="E19" s="426" t="s">
        <v>506</v>
      </c>
      <c r="F19" s="89"/>
      <c r="G19" s="89"/>
      <c r="H19" s="89"/>
      <c r="I19" s="89"/>
      <c r="J19" s="4"/>
      <c r="K19" s="4">
        <v>100</v>
      </c>
      <c r="L19" s="100" t="s">
        <v>573</v>
      </c>
    </row>
    <row r="20" spans="1:12" ht="45">
      <c r="A20" s="100">
        <v>11</v>
      </c>
      <c r="B20" s="372" t="s">
        <v>583</v>
      </c>
      <c r="C20" s="425" t="s">
        <v>581</v>
      </c>
      <c r="D20" s="89">
        <v>211323735</v>
      </c>
      <c r="E20" s="426" t="s">
        <v>506</v>
      </c>
      <c r="F20" s="89"/>
      <c r="G20" s="89"/>
      <c r="H20" s="89"/>
      <c r="I20" s="89"/>
      <c r="J20" s="4"/>
      <c r="K20" s="4">
        <v>2571.2199999999998</v>
      </c>
      <c r="L20" s="100" t="s">
        <v>573</v>
      </c>
    </row>
    <row r="21" spans="1:12" ht="15">
      <c r="A21" s="100">
        <v>12</v>
      </c>
      <c r="B21" s="372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100">
        <v>13</v>
      </c>
      <c r="B22" s="372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100">
        <v>14</v>
      </c>
      <c r="B23" s="372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>
      <c r="A24" s="100">
        <v>15</v>
      </c>
      <c r="B24" s="372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>
      <c r="A25" s="89" t="s">
        <v>264</v>
      </c>
      <c r="B25" s="372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>
      <c r="A26" s="89"/>
      <c r="B26" s="372"/>
      <c r="C26" s="101"/>
      <c r="D26" s="101"/>
      <c r="E26" s="101"/>
      <c r="F26" s="101"/>
      <c r="G26" s="89"/>
      <c r="H26" s="89"/>
      <c r="I26" s="89"/>
      <c r="J26" s="89" t="s">
        <v>459</v>
      </c>
      <c r="K26" s="88">
        <f>SUM(K10:K25)</f>
        <v>136602.41</v>
      </c>
      <c r="L26" s="89"/>
    </row>
    <row r="27" spans="1:12" ht="15">
      <c r="A27" s="227"/>
      <c r="B27" s="227"/>
      <c r="C27" s="227"/>
      <c r="D27" s="227"/>
      <c r="E27" s="227"/>
      <c r="F27" s="227"/>
      <c r="G27" s="227"/>
      <c r="H27" s="227"/>
      <c r="I27" s="227"/>
      <c r="J27" s="227"/>
      <c r="K27" s="187"/>
    </row>
    <row r="28" spans="1:12" ht="15">
      <c r="A28" s="228" t="s">
        <v>460</v>
      </c>
      <c r="B28" s="228"/>
      <c r="C28" s="227"/>
      <c r="D28" s="227"/>
      <c r="E28" s="227"/>
      <c r="F28" s="227"/>
      <c r="G28" s="227"/>
      <c r="H28" s="227"/>
      <c r="I28" s="227"/>
      <c r="J28" s="227"/>
      <c r="K28" s="187"/>
    </row>
    <row r="29" spans="1:12" ht="15">
      <c r="A29" s="228" t="s">
        <v>461</v>
      </c>
      <c r="B29" s="228"/>
      <c r="C29" s="227"/>
      <c r="D29" s="227"/>
      <c r="E29" s="227"/>
      <c r="F29" s="227"/>
      <c r="G29" s="227"/>
      <c r="H29" s="227"/>
      <c r="I29" s="227"/>
      <c r="J29" s="227"/>
      <c r="K29" s="187"/>
    </row>
    <row r="30" spans="1:12" ht="15">
      <c r="A30" s="218" t="s">
        <v>462</v>
      </c>
      <c r="B30" s="228"/>
      <c r="C30" s="187"/>
      <c r="D30" s="187"/>
      <c r="E30" s="187"/>
      <c r="F30" s="187"/>
      <c r="G30" s="187"/>
      <c r="H30" s="187"/>
      <c r="I30" s="187"/>
      <c r="J30" s="187"/>
      <c r="K30" s="187"/>
    </row>
    <row r="31" spans="1:12" ht="15">
      <c r="A31" s="218" t="s">
        <v>463</v>
      </c>
      <c r="B31" s="228"/>
      <c r="C31" s="187"/>
      <c r="D31" s="187"/>
      <c r="E31" s="187"/>
      <c r="F31" s="187"/>
      <c r="G31" s="187"/>
      <c r="H31" s="187"/>
      <c r="I31" s="187"/>
      <c r="J31" s="187"/>
      <c r="K31" s="187"/>
    </row>
    <row r="32" spans="1:12" ht="15" customHeight="1">
      <c r="A32" s="466" t="s">
        <v>478</v>
      </c>
      <c r="B32" s="466"/>
      <c r="C32" s="466"/>
      <c r="D32" s="466"/>
      <c r="E32" s="466"/>
      <c r="F32" s="466"/>
      <c r="G32" s="466"/>
      <c r="H32" s="466"/>
      <c r="I32" s="466"/>
      <c r="J32" s="466"/>
      <c r="K32" s="466"/>
    </row>
    <row r="33" spans="1:11" ht="15" customHeigh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  <c r="K33" s="466"/>
    </row>
    <row r="34" spans="1:11" ht="12.75" customHeight="1">
      <c r="A34" s="398"/>
      <c r="B34" s="398"/>
      <c r="C34" s="398"/>
      <c r="D34" s="398"/>
      <c r="E34" s="398"/>
      <c r="F34" s="398"/>
      <c r="G34" s="398"/>
      <c r="H34" s="398"/>
      <c r="I34" s="398"/>
      <c r="J34" s="398"/>
      <c r="K34" s="398"/>
    </row>
    <row r="35" spans="1:11" ht="15">
      <c r="A35" s="462" t="s">
        <v>96</v>
      </c>
      <c r="B35" s="462"/>
      <c r="C35" s="373"/>
      <c r="D35" s="374"/>
      <c r="E35" s="374"/>
      <c r="F35" s="373"/>
      <c r="G35" s="373"/>
      <c r="H35" s="373"/>
      <c r="I35" s="373"/>
      <c r="J35" s="373"/>
      <c r="K35" s="187"/>
    </row>
    <row r="36" spans="1:11" ht="15">
      <c r="A36" s="373"/>
      <c r="B36" s="374"/>
      <c r="C36" s="373"/>
      <c r="D36" s="374"/>
      <c r="E36" s="374"/>
      <c r="F36" s="373"/>
      <c r="G36" s="373"/>
      <c r="H36" s="373"/>
      <c r="I36" s="373"/>
      <c r="J36" s="375"/>
      <c r="K36" s="187"/>
    </row>
    <row r="37" spans="1:11" ht="15" customHeight="1">
      <c r="A37" s="373"/>
      <c r="B37" s="374"/>
      <c r="C37" s="463" t="s">
        <v>256</v>
      </c>
      <c r="D37" s="463"/>
      <c r="E37" s="376"/>
      <c r="F37" s="377"/>
      <c r="G37" s="464" t="s">
        <v>464</v>
      </c>
      <c r="H37" s="464"/>
      <c r="I37" s="464"/>
      <c r="J37" s="378"/>
      <c r="K37" s="187"/>
    </row>
    <row r="38" spans="1:11" ht="15">
      <c r="A38" s="373"/>
      <c r="B38" s="374"/>
      <c r="C38" s="373"/>
      <c r="D38" s="374"/>
      <c r="E38" s="374"/>
      <c r="F38" s="373"/>
      <c r="G38" s="465"/>
      <c r="H38" s="465"/>
      <c r="I38" s="465"/>
      <c r="J38" s="378"/>
      <c r="K38" s="187"/>
    </row>
    <row r="39" spans="1:11" ht="15">
      <c r="A39" s="373"/>
      <c r="B39" s="374"/>
      <c r="C39" s="460" t="s">
        <v>127</v>
      </c>
      <c r="D39" s="460"/>
      <c r="E39" s="376"/>
      <c r="F39" s="377"/>
      <c r="G39" s="373"/>
      <c r="H39" s="373"/>
      <c r="I39" s="373"/>
      <c r="J39" s="373"/>
      <c r="K39" s="187"/>
    </row>
    <row r="40" spans="1:11" ht="2.25" customHeight="1"/>
  </sheetData>
  <mergeCells count="7">
    <mergeCell ref="C39:D39"/>
    <mergeCell ref="A2:D2"/>
    <mergeCell ref="K3:L3"/>
    <mergeCell ref="A35:B35"/>
    <mergeCell ref="C37:D37"/>
    <mergeCell ref="G37:I38"/>
    <mergeCell ref="A32:K33"/>
  </mergeCells>
  <dataValidations count="1">
    <dataValidation type="list" allowBlank="1" showInputMessage="1" showErrorMessage="1" sqref="B10:B26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opLeftCell="A16" zoomScaleSheetLayoutView="80" workbookViewId="0">
      <selection activeCell="D10" sqref="D10:D66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6" t="s">
        <v>212</v>
      </c>
      <c r="B1" s="123"/>
      <c r="C1" s="467" t="s">
        <v>186</v>
      </c>
      <c r="D1" s="467"/>
      <c r="E1" s="107"/>
    </row>
    <row r="2" spans="1:5">
      <c r="A2" s="78" t="s">
        <v>128</v>
      </c>
      <c r="B2" s="123"/>
      <c r="C2" s="79"/>
      <c r="D2" s="363" t="s">
        <v>758</v>
      </c>
      <c r="E2" s="107"/>
    </row>
    <row r="3" spans="1:5">
      <c r="A3" s="118"/>
      <c r="B3" s="123"/>
      <c r="C3" s="79"/>
      <c r="D3" s="79"/>
      <c r="E3" s="107"/>
    </row>
    <row r="4" spans="1: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>
      <c r="A5" s="121" t="s">
        <v>506</v>
      </c>
      <c r="B5" s="122"/>
      <c r="C5" s="122"/>
      <c r="D5" s="59"/>
      <c r="E5" s="110"/>
    </row>
    <row r="6" spans="1:5">
      <c r="A6" s="79"/>
      <c r="B6" s="78"/>
      <c r="C6" s="78"/>
      <c r="D6" s="78"/>
      <c r="E6" s="110"/>
    </row>
    <row r="7" spans="1:5">
      <c r="A7" s="117"/>
      <c r="B7" s="124"/>
      <c r="C7" s="125"/>
      <c r="D7" s="125"/>
      <c r="E7" s="107"/>
    </row>
    <row r="8" spans="1:5" ht="45">
      <c r="A8" s="126" t="s">
        <v>101</v>
      </c>
      <c r="B8" s="126" t="s">
        <v>178</v>
      </c>
      <c r="C8" s="126" t="s">
        <v>291</v>
      </c>
      <c r="D8" s="126" t="s">
        <v>245</v>
      </c>
      <c r="E8" s="107"/>
    </row>
    <row r="9" spans="1:5">
      <c r="A9" s="49"/>
      <c r="B9" s="50"/>
      <c r="C9" s="160"/>
      <c r="D9" s="160"/>
      <c r="E9" s="107"/>
    </row>
    <row r="10" spans="1:5">
      <c r="A10" s="51" t="s">
        <v>179</v>
      </c>
      <c r="B10" s="52"/>
      <c r="C10" s="127">
        <f>SUM(C11,C34)</f>
        <v>68973.079999999987</v>
      </c>
      <c r="D10" s="127">
        <f>SUM(D11,D34)</f>
        <v>80970.899999999994</v>
      </c>
      <c r="E10" s="107"/>
    </row>
    <row r="11" spans="1:5">
      <c r="A11" s="53" t="s">
        <v>180</v>
      </c>
      <c r="B11" s="54"/>
      <c r="C11" s="87">
        <f>SUM(C12:C32)</f>
        <v>26837.43</v>
      </c>
      <c r="D11" s="87">
        <f>SUM(D12:D32)</f>
        <v>38835.25</v>
      </c>
      <c r="E11" s="107"/>
    </row>
    <row r="12" spans="1:5">
      <c r="A12" s="57">
        <v>1110</v>
      </c>
      <c r="B12" s="56" t="s">
        <v>130</v>
      </c>
      <c r="C12" s="8"/>
      <c r="D12" s="8"/>
      <c r="E12" s="107"/>
    </row>
    <row r="13" spans="1:5">
      <c r="A13" s="57">
        <v>1120</v>
      </c>
      <c r="B13" s="56" t="s">
        <v>131</v>
      </c>
      <c r="C13" s="8"/>
      <c r="D13" s="8"/>
      <c r="E13" s="107"/>
    </row>
    <row r="14" spans="1:5">
      <c r="A14" s="57">
        <v>1211</v>
      </c>
      <c r="B14" s="56" t="s">
        <v>132</v>
      </c>
      <c r="C14" s="429">
        <v>20837.43</v>
      </c>
      <c r="D14" s="408">
        <v>5398.25</v>
      </c>
      <c r="E14" s="107"/>
    </row>
    <row r="15" spans="1:5">
      <c r="A15" s="57">
        <v>1212</v>
      </c>
      <c r="B15" s="56" t="s">
        <v>133</v>
      </c>
      <c r="C15" s="8"/>
      <c r="D15" s="8"/>
      <c r="E15" s="107"/>
    </row>
    <row r="16" spans="1:5">
      <c r="A16" s="57">
        <v>1213</v>
      </c>
      <c r="B16" s="56" t="s">
        <v>134</v>
      </c>
      <c r="C16" s="8"/>
      <c r="D16" s="8"/>
      <c r="E16" s="107"/>
    </row>
    <row r="17" spans="1:5">
      <c r="A17" s="57">
        <v>1214</v>
      </c>
      <c r="B17" s="56" t="s">
        <v>135</v>
      </c>
      <c r="C17" s="8"/>
      <c r="D17" s="8"/>
      <c r="E17" s="107"/>
    </row>
    <row r="18" spans="1:5">
      <c r="A18" s="57">
        <v>1215</v>
      </c>
      <c r="B18" s="56" t="s">
        <v>136</v>
      </c>
      <c r="C18" s="8"/>
      <c r="D18" s="8"/>
      <c r="E18" s="107"/>
    </row>
    <row r="19" spans="1:5">
      <c r="A19" s="57">
        <v>1300</v>
      </c>
      <c r="B19" s="56" t="s">
        <v>137</v>
      </c>
      <c r="C19" s="8"/>
      <c r="D19" s="8"/>
      <c r="E19" s="107"/>
    </row>
    <row r="20" spans="1:5">
      <c r="A20" s="57">
        <v>1410</v>
      </c>
      <c r="B20" s="56" t="s">
        <v>138</v>
      </c>
      <c r="C20" s="8"/>
      <c r="D20" s="8"/>
      <c r="E20" s="107"/>
    </row>
    <row r="21" spans="1:5">
      <c r="A21" s="57">
        <v>1421</v>
      </c>
      <c r="B21" s="56" t="s">
        <v>139</v>
      </c>
      <c r="C21" s="8"/>
      <c r="D21" s="8"/>
      <c r="E21" s="107"/>
    </row>
    <row r="22" spans="1:5">
      <c r="A22" s="57">
        <v>1422</v>
      </c>
      <c r="B22" s="56" t="s">
        <v>140</v>
      </c>
      <c r="C22" s="8"/>
      <c r="D22" s="8"/>
      <c r="E22" s="107"/>
    </row>
    <row r="23" spans="1:5">
      <c r="A23" s="57">
        <v>1423</v>
      </c>
      <c r="B23" s="56" t="s">
        <v>141</v>
      </c>
      <c r="C23" s="8"/>
      <c r="D23" s="8"/>
      <c r="E23" s="107"/>
    </row>
    <row r="24" spans="1:5">
      <c r="A24" s="57">
        <v>1431</v>
      </c>
      <c r="B24" s="56" t="s">
        <v>142</v>
      </c>
      <c r="C24" s="8"/>
      <c r="D24" s="8"/>
      <c r="E24" s="107"/>
    </row>
    <row r="25" spans="1:5">
      <c r="A25" s="57">
        <v>1432</v>
      </c>
      <c r="B25" s="56" t="s">
        <v>143</v>
      </c>
      <c r="C25" s="8"/>
      <c r="D25" s="8"/>
      <c r="E25" s="107"/>
    </row>
    <row r="26" spans="1:5">
      <c r="A26" s="57">
        <v>1433</v>
      </c>
      <c r="B26" s="56" t="s">
        <v>144</v>
      </c>
      <c r="C26" s="8"/>
      <c r="D26" s="8"/>
      <c r="E26" s="107"/>
    </row>
    <row r="27" spans="1:5">
      <c r="A27" s="57">
        <v>1441</v>
      </c>
      <c r="B27" s="56" t="s">
        <v>145</v>
      </c>
      <c r="C27" s="8"/>
      <c r="D27" s="8"/>
      <c r="E27" s="107"/>
    </row>
    <row r="28" spans="1:5">
      <c r="A28" s="57">
        <v>1442</v>
      </c>
      <c r="B28" s="56" t="s">
        <v>146</v>
      </c>
      <c r="C28" s="8"/>
      <c r="D28" s="8">
        <v>27437</v>
      </c>
      <c r="E28" s="107"/>
    </row>
    <row r="29" spans="1:5">
      <c r="A29" s="57">
        <v>1443</v>
      </c>
      <c r="B29" s="56" t="s">
        <v>147</v>
      </c>
      <c r="C29" s="8"/>
      <c r="D29" s="8"/>
      <c r="E29" s="107"/>
    </row>
    <row r="30" spans="1:5">
      <c r="A30" s="57">
        <v>1444</v>
      </c>
      <c r="B30" s="56" t="s">
        <v>148</v>
      </c>
      <c r="C30" s="8"/>
      <c r="D30" s="8"/>
      <c r="E30" s="107"/>
    </row>
    <row r="31" spans="1:5">
      <c r="A31" s="57">
        <v>1445</v>
      </c>
      <c r="B31" s="56" t="s">
        <v>149</v>
      </c>
      <c r="C31" s="8"/>
      <c r="D31" s="8"/>
      <c r="E31" s="107"/>
    </row>
    <row r="32" spans="1:5">
      <c r="A32" s="57">
        <v>1446</v>
      </c>
      <c r="B32" s="56" t="s">
        <v>150</v>
      </c>
      <c r="C32" s="8">
        <v>6000</v>
      </c>
      <c r="D32" s="8">
        <v>6000</v>
      </c>
      <c r="E32" s="107"/>
    </row>
    <row r="33" spans="1:5">
      <c r="A33" s="30"/>
      <c r="E33" s="107"/>
    </row>
    <row r="34" spans="1:5">
      <c r="A34" s="58" t="s">
        <v>181</v>
      </c>
      <c r="B34" s="56"/>
      <c r="C34" s="87">
        <f>SUM(C35:C42)</f>
        <v>42135.649999999994</v>
      </c>
      <c r="D34" s="87">
        <f>SUM(D35:D42)</f>
        <v>42135.649999999994</v>
      </c>
      <c r="E34" s="107"/>
    </row>
    <row r="35" spans="1:5">
      <c r="A35" s="57">
        <v>2110</v>
      </c>
      <c r="B35" s="56" t="s">
        <v>89</v>
      </c>
      <c r="C35" s="8"/>
      <c r="D35" s="8"/>
      <c r="E35" s="107"/>
    </row>
    <row r="36" spans="1:5">
      <c r="A36" s="57">
        <v>2120</v>
      </c>
      <c r="B36" s="56" t="s">
        <v>151</v>
      </c>
      <c r="C36" s="8">
        <v>41299.949999999997</v>
      </c>
      <c r="D36" s="8">
        <v>41299.949999999997</v>
      </c>
      <c r="E36" s="107"/>
    </row>
    <row r="37" spans="1:5">
      <c r="A37" s="57">
        <v>2130</v>
      </c>
      <c r="B37" s="56" t="s">
        <v>90</v>
      </c>
      <c r="C37" s="8">
        <v>835.7</v>
      </c>
      <c r="D37" s="8">
        <v>835.7</v>
      </c>
      <c r="E37" s="107"/>
    </row>
    <row r="38" spans="1:5">
      <c r="A38" s="57">
        <v>2140</v>
      </c>
      <c r="B38" s="56" t="s">
        <v>388</v>
      </c>
      <c r="C38" s="8"/>
      <c r="D38" s="8"/>
      <c r="E38" s="107"/>
    </row>
    <row r="39" spans="1:5">
      <c r="A39" s="57">
        <v>2150</v>
      </c>
      <c r="B39" s="56" t="s">
        <v>391</v>
      </c>
      <c r="C39" s="8"/>
      <c r="D39" s="8"/>
      <c r="E39" s="107"/>
    </row>
    <row r="40" spans="1:5">
      <c r="A40" s="57">
        <v>2220</v>
      </c>
      <c r="B40" s="56" t="s">
        <v>91</v>
      </c>
      <c r="C40" s="8"/>
      <c r="D40" s="8"/>
      <c r="E40" s="107"/>
    </row>
    <row r="41" spans="1:5">
      <c r="A41" s="57">
        <v>2300</v>
      </c>
      <c r="B41" s="56" t="s">
        <v>152</v>
      </c>
      <c r="C41" s="8"/>
      <c r="D41" s="8"/>
      <c r="E41" s="107"/>
    </row>
    <row r="42" spans="1:5">
      <c r="A42" s="57">
        <v>2400</v>
      </c>
      <c r="B42" s="56" t="s">
        <v>153</v>
      </c>
      <c r="C42" s="8"/>
      <c r="D42" s="8"/>
      <c r="E42" s="107"/>
    </row>
    <row r="43" spans="1:5">
      <c r="A43" s="31"/>
      <c r="E43" s="107"/>
    </row>
    <row r="44" spans="1:5">
      <c r="A44" s="55" t="s">
        <v>185</v>
      </c>
      <c r="B44" s="56"/>
      <c r="C44" s="87">
        <f>SUM(C45,C64)</f>
        <v>74475.75</v>
      </c>
      <c r="D44" s="87">
        <f>SUM(D45,D64)</f>
        <v>80970.899999999994</v>
      </c>
      <c r="E44" s="107"/>
    </row>
    <row r="45" spans="1:5">
      <c r="A45" s="58" t="s">
        <v>182</v>
      </c>
      <c r="B45" s="56"/>
      <c r="C45" s="87">
        <f>SUM(C46:C61)</f>
        <v>74475.75</v>
      </c>
      <c r="D45" s="87">
        <f>SUM(D46:D61)</f>
        <v>41751.31</v>
      </c>
      <c r="E45" s="107"/>
    </row>
    <row r="46" spans="1:5">
      <c r="A46" s="57">
        <v>3100</v>
      </c>
      <c r="B46" s="56" t="s">
        <v>154</v>
      </c>
      <c r="C46" s="8"/>
      <c r="D46" s="8"/>
      <c r="E46" s="107"/>
    </row>
    <row r="47" spans="1:5">
      <c r="A47" s="57">
        <v>3210</v>
      </c>
      <c r="B47" s="56" t="s">
        <v>155</v>
      </c>
      <c r="C47" s="8">
        <v>74475.75</v>
      </c>
      <c r="D47" s="8">
        <v>41751.31</v>
      </c>
      <c r="E47" s="107"/>
    </row>
    <row r="48" spans="1:5">
      <c r="A48" s="57">
        <v>3221</v>
      </c>
      <c r="B48" s="56" t="s">
        <v>156</v>
      </c>
      <c r="C48" s="8"/>
      <c r="D48" s="8"/>
      <c r="E48" s="107"/>
    </row>
    <row r="49" spans="1:5">
      <c r="A49" s="57">
        <v>3222</v>
      </c>
      <c r="B49" s="56" t="s">
        <v>157</v>
      </c>
      <c r="C49" s="8"/>
      <c r="D49" s="8"/>
      <c r="E49" s="107"/>
    </row>
    <row r="50" spans="1:5">
      <c r="A50" s="57">
        <v>3223</v>
      </c>
      <c r="B50" s="56" t="s">
        <v>158</v>
      </c>
      <c r="C50" s="8"/>
      <c r="D50" s="8"/>
      <c r="E50" s="107"/>
    </row>
    <row r="51" spans="1:5">
      <c r="A51" s="57">
        <v>3224</v>
      </c>
      <c r="B51" s="56" t="s">
        <v>159</v>
      </c>
      <c r="C51" s="8"/>
      <c r="D51" s="8"/>
      <c r="E51" s="107"/>
    </row>
    <row r="52" spans="1:5">
      <c r="A52" s="57">
        <v>3231</v>
      </c>
      <c r="B52" s="56" t="s">
        <v>160</v>
      </c>
      <c r="C52" s="8"/>
      <c r="D52" s="8"/>
      <c r="E52" s="107"/>
    </row>
    <row r="53" spans="1:5">
      <c r="A53" s="57">
        <v>3232</v>
      </c>
      <c r="B53" s="56" t="s">
        <v>161</v>
      </c>
      <c r="C53" s="8"/>
      <c r="D53" s="8"/>
      <c r="E53" s="107"/>
    </row>
    <row r="54" spans="1:5">
      <c r="A54" s="57">
        <v>3234</v>
      </c>
      <c r="B54" s="56" t="s">
        <v>162</v>
      </c>
      <c r="C54" s="8"/>
      <c r="D54" s="8"/>
      <c r="E54" s="107"/>
    </row>
    <row r="55" spans="1:5" ht="30">
      <c r="A55" s="57">
        <v>3236</v>
      </c>
      <c r="B55" s="56" t="s">
        <v>177</v>
      </c>
      <c r="C55" s="8"/>
      <c r="D55" s="8"/>
      <c r="E55" s="107"/>
    </row>
    <row r="56" spans="1:5" ht="45">
      <c r="A56" s="57">
        <v>3237</v>
      </c>
      <c r="B56" s="56" t="s">
        <v>163</v>
      </c>
      <c r="C56" s="8"/>
      <c r="D56" s="8"/>
      <c r="E56" s="107"/>
    </row>
    <row r="57" spans="1:5">
      <c r="A57" s="57">
        <v>3241</v>
      </c>
      <c r="B57" s="56" t="s">
        <v>164</v>
      </c>
      <c r="C57" s="8"/>
      <c r="D57" s="8"/>
      <c r="E57" s="107"/>
    </row>
    <row r="58" spans="1:5">
      <c r="A58" s="57">
        <v>3242</v>
      </c>
      <c r="B58" s="56" t="s">
        <v>165</v>
      </c>
      <c r="C58" s="8"/>
      <c r="D58" s="8"/>
      <c r="E58" s="107"/>
    </row>
    <row r="59" spans="1:5">
      <c r="A59" s="57">
        <v>3243</v>
      </c>
      <c r="B59" s="56" t="s">
        <v>166</v>
      </c>
      <c r="C59" s="8"/>
      <c r="D59" s="8"/>
      <c r="E59" s="107"/>
    </row>
    <row r="60" spans="1:5">
      <c r="A60" s="57">
        <v>3245</v>
      </c>
      <c r="B60" s="56" t="s">
        <v>167</v>
      </c>
      <c r="C60" s="8"/>
      <c r="D60" s="8"/>
      <c r="E60" s="107"/>
    </row>
    <row r="61" spans="1:5">
      <c r="A61" s="57">
        <v>3246</v>
      </c>
      <c r="B61" s="56" t="s">
        <v>168</v>
      </c>
      <c r="C61" s="8"/>
      <c r="D61" s="8"/>
      <c r="E61" s="107"/>
    </row>
    <row r="62" spans="1:5">
      <c r="A62" s="31"/>
      <c r="E62" s="107"/>
    </row>
    <row r="63" spans="1:5">
      <c r="A63" s="32"/>
      <c r="E63" s="107"/>
    </row>
    <row r="64" spans="1:5">
      <c r="A64" s="58" t="s">
        <v>183</v>
      </c>
      <c r="B64" s="56"/>
      <c r="C64" s="87"/>
      <c r="D64" s="87">
        <f>SUM(D65:D67)</f>
        <v>39219.589999999997</v>
      </c>
      <c r="E64" s="107"/>
    </row>
    <row r="65" spans="1:5">
      <c r="A65" s="57">
        <v>5100</v>
      </c>
      <c r="B65" s="56" t="s">
        <v>243</v>
      </c>
      <c r="C65" s="8"/>
      <c r="D65" s="8"/>
      <c r="E65" s="107"/>
    </row>
    <row r="66" spans="1:5">
      <c r="A66" s="57">
        <v>5220</v>
      </c>
      <c r="B66" s="56" t="s">
        <v>411</v>
      </c>
      <c r="C66" s="8"/>
      <c r="D66" s="8">
        <v>39219.589999999997</v>
      </c>
      <c r="E66" s="107"/>
    </row>
    <row r="67" spans="1:5">
      <c r="A67" s="57">
        <v>5230</v>
      </c>
      <c r="B67" s="56" t="s">
        <v>412</v>
      </c>
      <c r="C67" s="8">
        <v>5502.67</v>
      </c>
      <c r="D67" s="8"/>
      <c r="E67" s="107"/>
    </row>
    <row r="68" spans="1:5">
      <c r="A68" s="31"/>
      <c r="E68" s="107"/>
    </row>
    <row r="69" spans="1:5">
      <c r="A69" s="2"/>
      <c r="E69" s="107"/>
    </row>
    <row r="70" spans="1:5">
      <c r="A70" s="55" t="s">
        <v>184</v>
      </c>
      <c r="B70" s="56"/>
      <c r="C70" s="8"/>
      <c r="D70" s="8"/>
      <c r="E70" s="107"/>
    </row>
    <row r="71" spans="1:5" ht="30">
      <c r="A71" s="57">
        <v>1</v>
      </c>
      <c r="B71" s="56" t="s">
        <v>169</v>
      </c>
      <c r="C71" s="8"/>
      <c r="D71" s="8"/>
      <c r="E71" s="107"/>
    </row>
    <row r="72" spans="1:5">
      <c r="A72" s="57">
        <v>2</v>
      </c>
      <c r="B72" s="56" t="s">
        <v>170</v>
      </c>
      <c r="C72" s="8"/>
      <c r="D72" s="8"/>
      <c r="E72" s="107"/>
    </row>
    <row r="73" spans="1:5">
      <c r="A73" s="57">
        <v>3</v>
      </c>
      <c r="B73" s="56" t="s">
        <v>171</v>
      </c>
      <c r="C73" s="8"/>
      <c r="D73" s="8"/>
      <c r="E73" s="107"/>
    </row>
    <row r="74" spans="1:5">
      <c r="A74" s="57">
        <v>4</v>
      </c>
      <c r="B74" s="56" t="s">
        <v>347</v>
      </c>
      <c r="C74" s="8"/>
      <c r="D74" s="8"/>
      <c r="E74" s="107"/>
    </row>
    <row r="75" spans="1:5">
      <c r="A75" s="57">
        <v>5</v>
      </c>
      <c r="B75" s="56" t="s">
        <v>172</v>
      </c>
      <c r="C75" s="8"/>
      <c r="D75" s="8"/>
      <c r="E75" s="107"/>
    </row>
    <row r="76" spans="1:5">
      <c r="A76" s="57">
        <v>6</v>
      </c>
      <c r="B76" s="56" t="s">
        <v>173</v>
      </c>
      <c r="C76" s="8"/>
      <c r="D76" s="8"/>
      <c r="E76" s="107"/>
    </row>
    <row r="77" spans="1:5">
      <c r="A77" s="57">
        <v>7</v>
      </c>
      <c r="B77" s="56" t="s">
        <v>174</v>
      </c>
      <c r="C77" s="8"/>
      <c r="D77" s="8"/>
      <c r="E77" s="107"/>
    </row>
    <row r="78" spans="1:5">
      <c r="A78" s="57">
        <v>8</v>
      </c>
      <c r="B78" s="56" t="s">
        <v>175</v>
      </c>
      <c r="C78" s="8"/>
      <c r="D78" s="8"/>
      <c r="E78" s="107"/>
    </row>
    <row r="79" spans="1:5">
      <c r="A79" s="57">
        <v>9</v>
      </c>
      <c r="B79" s="56" t="s">
        <v>176</v>
      </c>
      <c r="C79" s="8"/>
      <c r="D79" s="8"/>
      <c r="E79" s="107"/>
    </row>
    <row r="83" spans="1:9">
      <c r="A83" s="2"/>
      <c r="B83" s="2"/>
    </row>
    <row r="84" spans="1:9">
      <c r="A84" s="71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1" t="s">
        <v>419</v>
      </c>
      <c r="D87" s="12"/>
      <c r="E87"/>
      <c r="F87"/>
      <c r="G87"/>
      <c r="H87"/>
      <c r="I87"/>
    </row>
    <row r="88" spans="1:9">
      <c r="A88"/>
      <c r="B88" s="2" t="s">
        <v>420</v>
      </c>
      <c r="D88" s="12"/>
      <c r="E88"/>
      <c r="F88"/>
      <c r="G88"/>
      <c r="H88"/>
      <c r="I88"/>
    </row>
    <row r="89" spans="1:9" customFormat="1" ht="12.75">
      <c r="B89" s="67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SheetLayoutView="80" workbookViewId="0">
      <selection activeCell="B10" sqref="B10:E10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6" t="s">
        <v>425</v>
      </c>
      <c r="B1" s="78"/>
      <c r="C1" s="78"/>
      <c r="D1" s="78"/>
      <c r="E1" s="78"/>
      <c r="F1" s="78"/>
      <c r="G1" s="78"/>
      <c r="H1" s="78"/>
      <c r="I1" s="455" t="s">
        <v>97</v>
      </c>
      <c r="J1" s="455"/>
      <c r="K1" s="107"/>
    </row>
    <row r="2" spans="1:11">
      <c r="A2" s="78" t="s">
        <v>128</v>
      </c>
      <c r="B2" s="78"/>
      <c r="C2" s="78"/>
      <c r="D2" s="78"/>
      <c r="E2" s="78"/>
      <c r="F2" s="78"/>
      <c r="G2" s="78"/>
      <c r="H2" s="78"/>
      <c r="I2" s="453" t="s">
        <v>758</v>
      </c>
      <c r="J2" s="454"/>
      <c r="K2" s="107"/>
    </row>
    <row r="3" spans="1:11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>
      <c r="A5" s="222" t="s">
        <v>506</v>
      </c>
      <c r="B5" s="392"/>
      <c r="C5" s="392"/>
      <c r="D5" s="392"/>
      <c r="E5" s="392"/>
      <c r="F5" s="393"/>
      <c r="G5" s="392"/>
      <c r="H5" s="392"/>
      <c r="I5" s="392"/>
      <c r="J5" s="392"/>
      <c r="K5" s="107"/>
    </row>
    <row r="6" spans="1:11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7" customFormat="1" ht="45">
      <c r="A8" s="131" t="s">
        <v>64</v>
      </c>
      <c r="B8" s="131" t="s">
        <v>99</v>
      </c>
      <c r="C8" s="132" t="s">
        <v>101</v>
      </c>
      <c r="D8" s="132" t="s">
        <v>263</v>
      </c>
      <c r="E8" s="132" t="s">
        <v>100</v>
      </c>
      <c r="F8" s="130" t="s">
        <v>244</v>
      </c>
      <c r="G8" s="130" t="s">
        <v>282</v>
      </c>
      <c r="H8" s="130" t="s">
        <v>283</v>
      </c>
      <c r="I8" s="130" t="s">
        <v>245</v>
      </c>
      <c r="J8" s="133" t="s">
        <v>102</v>
      </c>
      <c r="K8" s="107"/>
    </row>
    <row r="9" spans="1:11" s="27" customFormat="1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7"/>
    </row>
    <row r="10" spans="1:11" s="27" customFormat="1" ht="30">
      <c r="A10" s="161">
        <v>1</v>
      </c>
      <c r="B10" s="63" t="s">
        <v>498</v>
      </c>
      <c r="C10" s="162" t="s">
        <v>505</v>
      </c>
      <c r="D10" s="405" t="s">
        <v>209</v>
      </c>
      <c r="E10" s="407">
        <v>41631</v>
      </c>
      <c r="F10" s="408">
        <v>20837.43</v>
      </c>
      <c r="G10" s="408">
        <v>141351</v>
      </c>
      <c r="H10" s="408">
        <v>156790.18</v>
      </c>
      <c r="I10" s="408">
        <v>5398.25</v>
      </c>
      <c r="J10" s="406"/>
      <c r="K10" s="107"/>
    </row>
    <row r="11" spans="1:11">
      <c r="A11" s="106"/>
      <c r="B11" s="106"/>
      <c r="C11" s="106"/>
      <c r="D11" s="106"/>
      <c r="E11" s="106"/>
      <c r="F11" s="106"/>
      <c r="G11" s="106"/>
      <c r="H11" s="106"/>
      <c r="I11" s="106"/>
      <c r="J11" s="106"/>
    </row>
    <row r="12" spans="1:11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>
      <c r="A15" s="106"/>
      <c r="B15" s="232" t="s">
        <v>96</v>
      </c>
      <c r="C15" s="106"/>
      <c r="D15" s="106"/>
      <c r="E15" s="106"/>
      <c r="F15" s="233"/>
      <c r="G15" s="106"/>
      <c r="H15" s="106"/>
      <c r="I15" s="106"/>
      <c r="J15" s="106"/>
    </row>
    <row r="16" spans="1:11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>
      <c r="A17" s="106"/>
      <c r="B17" s="106"/>
      <c r="C17" s="283"/>
      <c r="D17" s="106"/>
      <c r="E17" s="106"/>
      <c r="F17" s="283"/>
      <c r="G17" s="284"/>
      <c r="H17" s="284"/>
      <c r="I17" s="103"/>
      <c r="J17" s="103"/>
    </row>
    <row r="18" spans="1:10">
      <c r="A18" s="103"/>
      <c r="B18" s="106"/>
      <c r="C18" s="234" t="s">
        <v>256</v>
      </c>
      <c r="D18" s="234"/>
      <c r="E18" s="106"/>
      <c r="F18" s="106" t="s">
        <v>261</v>
      </c>
      <c r="G18" s="103"/>
      <c r="H18" s="103"/>
      <c r="I18" s="103"/>
      <c r="J18" s="103"/>
    </row>
    <row r="19" spans="1:10">
      <c r="A19" s="103"/>
      <c r="B19" s="106"/>
      <c r="C19" s="235" t="s">
        <v>127</v>
      </c>
      <c r="D19" s="106"/>
      <c r="E19" s="106"/>
      <c r="F19" s="106" t="s">
        <v>257</v>
      </c>
      <c r="G19" s="103"/>
      <c r="H19" s="103"/>
      <c r="I19" s="103"/>
      <c r="J19" s="103"/>
    </row>
    <row r="20" spans="1:10" customFormat="1">
      <c r="A20" s="103"/>
      <c r="B20" s="106"/>
      <c r="C20" s="106"/>
      <c r="D20" s="235"/>
      <c r="E20" s="103"/>
      <c r="F20" s="103"/>
      <c r="G20" s="103"/>
      <c r="H20" s="103"/>
      <c r="I20" s="103"/>
      <c r="J20" s="103"/>
    </row>
    <row r="21" spans="1:10" customFormat="1" ht="12.75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topLeftCell="A7" zoomScale="80" zoomScaleSheetLayoutView="80" workbookViewId="0">
      <selection activeCell="G2" sqref="G2"/>
    </sheetView>
  </sheetViews>
  <sheetFormatPr defaultRowHeight="15"/>
  <cols>
    <col min="1" max="1" width="12" style="187" customWidth="1"/>
    <col min="2" max="2" width="13.28515625" style="187" customWidth="1"/>
    <col min="3" max="3" width="21.42578125" style="187" customWidth="1"/>
    <col min="4" max="4" width="17.85546875" style="187" customWidth="1"/>
    <col min="5" max="5" width="12.7109375" style="187" customWidth="1"/>
    <col min="6" max="6" width="36.85546875" style="187" customWidth="1"/>
    <col min="7" max="7" width="22.28515625" style="187" customWidth="1"/>
    <col min="8" max="8" width="0.5703125" style="187" customWidth="1"/>
    <col min="9" max="16384" width="9.140625" style="187"/>
  </cols>
  <sheetData>
    <row r="1" spans="1:8">
      <c r="A1" s="76" t="s">
        <v>350</v>
      </c>
      <c r="B1" s="78"/>
      <c r="C1" s="78"/>
      <c r="D1" s="78"/>
      <c r="E1" s="78"/>
      <c r="F1" s="78"/>
      <c r="G1" s="167" t="s">
        <v>97</v>
      </c>
      <c r="H1" s="168"/>
    </row>
    <row r="2" spans="1:8">
      <c r="A2" s="78" t="s">
        <v>128</v>
      </c>
      <c r="B2" s="78"/>
      <c r="C2" s="78"/>
      <c r="D2" s="78"/>
      <c r="E2" s="78"/>
      <c r="F2" s="78"/>
      <c r="G2" s="363" t="s">
        <v>758</v>
      </c>
      <c r="H2" s="168"/>
    </row>
    <row r="3" spans="1:8">
      <c r="A3" s="78"/>
      <c r="B3" s="78"/>
      <c r="C3" s="78"/>
      <c r="D3" s="78"/>
      <c r="E3" s="78"/>
      <c r="F3" s="78"/>
      <c r="G3" s="104"/>
      <c r="H3" s="168"/>
    </row>
    <row r="4" spans="1:8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>
      <c r="A5" s="222" t="s">
        <v>506</v>
      </c>
      <c r="B5" s="222"/>
      <c r="C5" s="222"/>
      <c r="D5" s="222"/>
      <c r="E5" s="222"/>
      <c r="F5" s="222"/>
      <c r="G5" s="222"/>
      <c r="H5" s="106"/>
    </row>
    <row r="6" spans="1:8">
      <c r="A6" s="79"/>
      <c r="B6" s="78"/>
      <c r="C6" s="78"/>
      <c r="D6" s="78"/>
      <c r="E6" s="78"/>
      <c r="F6" s="78"/>
      <c r="G6" s="78"/>
      <c r="H6" s="106"/>
    </row>
    <row r="7" spans="1:8">
      <c r="A7" s="78"/>
      <c r="B7" s="78"/>
      <c r="C7" s="78"/>
      <c r="D7" s="78"/>
      <c r="E7" s="78"/>
      <c r="F7" s="78"/>
      <c r="G7" s="78"/>
      <c r="H7" s="107"/>
    </row>
    <row r="8" spans="1:8" ht="45.75" customHeight="1">
      <c r="A8" s="169" t="s">
        <v>301</v>
      </c>
      <c r="B8" s="169" t="s">
        <v>129</v>
      </c>
      <c r="C8" s="170" t="s">
        <v>348</v>
      </c>
      <c r="D8" s="170" t="s">
        <v>349</v>
      </c>
      <c r="E8" s="170" t="s">
        <v>263</v>
      </c>
      <c r="F8" s="169" t="s">
        <v>308</v>
      </c>
      <c r="G8" s="170" t="s">
        <v>302</v>
      </c>
      <c r="H8" s="107"/>
    </row>
    <row r="9" spans="1:8">
      <c r="A9" s="171" t="s">
        <v>303</v>
      </c>
      <c r="B9" s="172"/>
      <c r="C9" s="173"/>
      <c r="D9" s="174"/>
      <c r="E9" s="174"/>
      <c r="F9" s="174"/>
      <c r="G9" s="175"/>
      <c r="H9" s="107"/>
    </row>
    <row r="10" spans="1:8" ht="15.75">
      <c r="A10" s="172">
        <v>1</v>
      </c>
      <c r="B10" s="159"/>
      <c r="C10" s="176"/>
      <c r="D10" s="177"/>
      <c r="E10" s="177"/>
      <c r="F10" s="177"/>
      <c r="G10" s="178" t="str">
        <f>IF(ISBLANK(B10),"",G9+C10-D10)</f>
        <v/>
      </c>
      <c r="H10" s="107"/>
    </row>
    <row r="11" spans="1:8" ht="15.75">
      <c r="A11" s="172">
        <v>2</v>
      </c>
      <c r="B11" s="159"/>
      <c r="C11" s="176"/>
      <c r="D11" s="177"/>
      <c r="E11" s="177"/>
      <c r="F11" s="177"/>
      <c r="G11" s="178" t="str">
        <f t="shared" ref="G11:G38" si="0">IF(ISBLANK(B11),"",G10+C11-D11)</f>
        <v/>
      </c>
      <c r="H11" s="107"/>
    </row>
    <row r="12" spans="1:8" ht="15.75">
      <c r="A12" s="172">
        <v>3</v>
      </c>
      <c r="B12" s="159"/>
      <c r="C12" s="176"/>
      <c r="D12" s="177"/>
      <c r="E12" s="177"/>
      <c r="F12" s="177"/>
      <c r="G12" s="178" t="str">
        <f t="shared" si="0"/>
        <v/>
      </c>
      <c r="H12" s="107"/>
    </row>
    <row r="13" spans="1:8" ht="15.75">
      <c r="A13" s="172">
        <v>4</v>
      </c>
      <c r="B13" s="159"/>
      <c r="C13" s="176"/>
      <c r="D13" s="177"/>
      <c r="E13" s="177"/>
      <c r="F13" s="177"/>
      <c r="G13" s="178" t="str">
        <f t="shared" si="0"/>
        <v/>
      </c>
      <c r="H13" s="107"/>
    </row>
    <row r="14" spans="1:8" ht="15.75">
      <c r="A14" s="172">
        <v>5</v>
      </c>
      <c r="B14" s="159"/>
      <c r="C14" s="176"/>
      <c r="D14" s="177"/>
      <c r="E14" s="177"/>
      <c r="F14" s="177"/>
      <c r="G14" s="178" t="str">
        <f t="shared" si="0"/>
        <v/>
      </c>
      <c r="H14" s="107"/>
    </row>
    <row r="15" spans="1:8" ht="15.75">
      <c r="A15" s="172">
        <v>6</v>
      </c>
      <c r="B15" s="159"/>
      <c r="C15" s="176"/>
      <c r="D15" s="177"/>
      <c r="E15" s="177"/>
      <c r="F15" s="177"/>
      <c r="G15" s="178" t="str">
        <f t="shared" si="0"/>
        <v/>
      </c>
      <c r="H15" s="107"/>
    </row>
    <row r="16" spans="1:8" ht="15.75">
      <c r="A16" s="172">
        <v>7</v>
      </c>
      <c r="B16" s="159"/>
      <c r="C16" s="176"/>
      <c r="D16" s="177"/>
      <c r="E16" s="177"/>
      <c r="F16" s="177"/>
      <c r="G16" s="178" t="str">
        <f t="shared" si="0"/>
        <v/>
      </c>
      <c r="H16" s="107"/>
    </row>
    <row r="17" spans="1:8" ht="15.75">
      <c r="A17" s="172">
        <v>8</v>
      </c>
      <c r="B17" s="159"/>
      <c r="C17" s="176"/>
      <c r="D17" s="177"/>
      <c r="E17" s="177"/>
      <c r="F17" s="177"/>
      <c r="G17" s="178" t="str">
        <f t="shared" si="0"/>
        <v/>
      </c>
      <c r="H17" s="107"/>
    </row>
    <row r="18" spans="1:8" ht="15.75">
      <c r="A18" s="172">
        <v>9</v>
      </c>
      <c r="B18" s="159"/>
      <c r="C18" s="176"/>
      <c r="D18" s="177"/>
      <c r="E18" s="177"/>
      <c r="F18" s="177"/>
      <c r="G18" s="178" t="str">
        <f t="shared" si="0"/>
        <v/>
      </c>
      <c r="H18" s="107"/>
    </row>
    <row r="19" spans="1:8" ht="15.75">
      <c r="A19" s="172">
        <v>10</v>
      </c>
      <c r="B19" s="159"/>
      <c r="C19" s="176"/>
      <c r="D19" s="177"/>
      <c r="E19" s="177"/>
      <c r="F19" s="177"/>
      <c r="G19" s="178" t="str">
        <f t="shared" si="0"/>
        <v/>
      </c>
      <c r="H19" s="107"/>
    </row>
    <row r="20" spans="1:8" ht="15.75">
      <c r="A20" s="172">
        <v>11</v>
      </c>
      <c r="B20" s="159"/>
      <c r="C20" s="176"/>
      <c r="D20" s="177"/>
      <c r="E20" s="177"/>
      <c r="F20" s="177"/>
      <c r="G20" s="178" t="str">
        <f t="shared" si="0"/>
        <v/>
      </c>
      <c r="H20" s="107"/>
    </row>
    <row r="21" spans="1:8" ht="15.75">
      <c r="A21" s="172">
        <v>12</v>
      </c>
      <c r="B21" s="159"/>
      <c r="C21" s="176"/>
      <c r="D21" s="177"/>
      <c r="E21" s="177"/>
      <c r="F21" s="177"/>
      <c r="G21" s="178" t="str">
        <f t="shared" si="0"/>
        <v/>
      </c>
      <c r="H21" s="107"/>
    </row>
    <row r="22" spans="1:8" ht="15.75">
      <c r="A22" s="172">
        <v>13</v>
      </c>
      <c r="B22" s="159"/>
      <c r="C22" s="176"/>
      <c r="D22" s="177"/>
      <c r="E22" s="177"/>
      <c r="F22" s="177"/>
      <c r="G22" s="178" t="str">
        <f t="shared" si="0"/>
        <v/>
      </c>
      <c r="H22" s="107"/>
    </row>
    <row r="23" spans="1:8" ht="15.75">
      <c r="A23" s="172">
        <v>14</v>
      </c>
      <c r="B23" s="159"/>
      <c r="C23" s="176"/>
      <c r="D23" s="177"/>
      <c r="E23" s="177"/>
      <c r="F23" s="177"/>
      <c r="G23" s="178" t="str">
        <f t="shared" si="0"/>
        <v/>
      </c>
      <c r="H23" s="107"/>
    </row>
    <row r="24" spans="1:8" ht="15.75">
      <c r="A24" s="172">
        <v>15</v>
      </c>
      <c r="B24" s="159"/>
      <c r="C24" s="176"/>
      <c r="D24" s="177"/>
      <c r="E24" s="177"/>
      <c r="F24" s="177"/>
      <c r="G24" s="178" t="str">
        <f t="shared" si="0"/>
        <v/>
      </c>
      <c r="H24" s="107"/>
    </row>
    <row r="25" spans="1:8" ht="15.75">
      <c r="A25" s="172">
        <v>16</v>
      </c>
      <c r="B25" s="159"/>
      <c r="C25" s="176"/>
      <c r="D25" s="177"/>
      <c r="E25" s="177"/>
      <c r="F25" s="177"/>
      <c r="G25" s="178" t="str">
        <f t="shared" si="0"/>
        <v/>
      </c>
      <c r="H25" s="107"/>
    </row>
    <row r="26" spans="1:8" ht="15.75">
      <c r="A26" s="172">
        <v>17</v>
      </c>
      <c r="B26" s="159"/>
      <c r="C26" s="176"/>
      <c r="D26" s="177"/>
      <c r="E26" s="177"/>
      <c r="F26" s="177"/>
      <c r="G26" s="178" t="str">
        <f t="shared" si="0"/>
        <v/>
      </c>
      <c r="H26" s="107"/>
    </row>
    <row r="27" spans="1:8" ht="15.75">
      <c r="A27" s="172">
        <v>18</v>
      </c>
      <c r="B27" s="159"/>
      <c r="C27" s="176"/>
      <c r="D27" s="177"/>
      <c r="E27" s="177"/>
      <c r="F27" s="177"/>
      <c r="G27" s="178" t="str">
        <f t="shared" si="0"/>
        <v/>
      </c>
      <c r="H27" s="107"/>
    </row>
    <row r="28" spans="1:8" ht="15.75">
      <c r="A28" s="172">
        <v>19</v>
      </c>
      <c r="B28" s="159"/>
      <c r="C28" s="176"/>
      <c r="D28" s="177"/>
      <c r="E28" s="177"/>
      <c r="F28" s="177"/>
      <c r="G28" s="178" t="str">
        <f t="shared" si="0"/>
        <v/>
      </c>
      <c r="H28" s="107"/>
    </row>
    <row r="29" spans="1:8" ht="15.75">
      <c r="A29" s="172">
        <v>20</v>
      </c>
      <c r="B29" s="159"/>
      <c r="C29" s="176"/>
      <c r="D29" s="177"/>
      <c r="E29" s="177"/>
      <c r="F29" s="177"/>
      <c r="G29" s="178" t="str">
        <f t="shared" si="0"/>
        <v/>
      </c>
      <c r="H29" s="107"/>
    </row>
    <row r="30" spans="1:8" ht="15.75">
      <c r="A30" s="172">
        <v>21</v>
      </c>
      <c r="B30" s="159"/>
      <c r="C30" s="179"/>
      <c r="D30" s="180"/>
      <c r="E30" s="180"/>
      <c r="F30" s="180"/>
      <c r="G30" s="178" t="str">
        <f t="shared" si="0"/>
        <v/>
      </c>
      <c r="H30" s="107"/>
    </row>
    <row r="31" spans="1:8" ht="15.75">
      <c r="A31" s="172">
        <v>22</v>
      </c>
      <c r="B31" s="159"/>
      <c r="C31" s="179"/>
      <c r="D31" s="180"/>
      <c r="E31" s="180"/>
      <c r="F31" s="180"/>
      <c r="G31" s="178" t="str">
        <f t="shared" si="0"/>
        <v/>
      </c>
      <c r="H31" s="107"/>
    </row>
    <row r="32" spans="1:8" ht="15.75">
      <c r="A32" s="172">
        <v>23</v>
      </c>
      <c r="B32" s="159"/>
      <c r="C32" s="179"/>
      <c r="D32" s="180"/>
      <c r="E32" s="180"/>
      <c r="F32" s="180"/>
      <c r="G32" s="178" t="str">
        <f t="shared" si="0"/>
        <v/>
      </c>
      <c r="H32" s="107"/>
    </row>
    <row r="33" spans="1:10" ht="15.75">
      <c r="A33" s="172">
        <v>24</v>
      </c>
      <c r="B33" s="159"/>
      <c r="C33" s="179"/>
      <c r="D33" s="180"/>
      <c r="E33" s="180"/>
      <c r="F33" s="180"/>
      <c r="G33" s="178" t="str">
        <f t="shared" si="0"/>
        <v/>
      </c>
      <c r="H33" s="107"/>
    </row>
    <row r="34" spans="1:10" ht="15.75">
      <c r="A34" s="172">
        <v>25</v>
      </c>
      <c r="B34" s="159"/>
      <c r="C34" s="179"/>
      <c r="D34" s="180"/>
      <c r="E34" s="180"/>
      <c r="F34" s="180"/>
      <c r="G34" s="178" t="str">
        <f t="shared" si="0"/>
        <v/>
      </c>
      <c r="H34" s="107"/>
    </row>
    <row r="35" spans="1:10" ht="15.75">
      <c r="A35" s="172">
        <v>26</v>
      </c>
      <c r="B35" s="159"/>
      <c r="C35" s="179"/>
      <c r="D35" s="180"/>
      <c r="E35" s="180"/>
      <c r="F35" s="180"/>
      <c r="G35" s="178" t="str">
        <f t="shared" si="0"/>
        <v/>
      </c>
      <c r="H35" s="107"/>
    </row>
    <row r="36" spans="1:10" ht="15.75">
      <c r="A36" s="172">
        <v>27</v>
      </c>
      <c r="B36" s="159"/>
      <c r="C36" s="179"/>
      <c r="D36" s="180"/>
      <c r="E36" s="180"/>
      <c r="F36" s="180"/>
      <c r="G36" s="178" t="str">
        <f t="shared" si="0"/>
        <v/>
      </c>
      <c r="H36" s="107"/>
    </row>
    <row r="37" spans="1:10" ht="15.75">
      <c r="A37" s="172">
        <v>28</v>
      </c>
      <c r="B37" s="159"/>
      <c r="C37" s="179"/>
      <c r="D37" s="180"/>
      <c r="E37" s="180"/>
      <c r="F37" s="180"/>
      <c r="G37" s="178" t="str">
        <f t="shared" si="0"/>
        <v/>
      </c>
      <c r="H37" s="107"/>
    </row>
    <row r="38" spans="1:10" ht="15.75">
      <c r="A38" s="172">
        <v>29</v>
      </c>
      <c r="B38" s="159"/>
      <c r="C38" s="179"/>
      <c r="D38" s="180"/>
      <c r="E38" s="180"/>
      <c r="F38" s="180"/>
      <c r="G38" s="178" t="str">
        <f t="shared" si="0"/>
        <v/>
      </c>
      <c r="H38" s="107"/>
    </row>
    <row r="39" spans="1:10" ht="15.75">
      <c r="A39" s="172" t="s">
        <v>266</v>
      </c>
      <c r="B39" s="159"/>
      <c r="C39" s="179"/>
      <c r="D39" s="180"/>
      <c r="E39" s="180"/>
      <c r="F39" s="180"/>
      <c r="G39" s="178" t="str">
        <f>IF(ISBLANK(B39),"",#REF!+C39-D39)</f>
        <v/>
      </c>
      <c r="H39" s="107"/>
    </row>
    <row r="40" spans="1:10">
      <c r="A40" s="181" t="s">
        <v>304</v>
      </c>
      <c r="B40" s="182"/>
      <c r="C40" s="183"/>
      <c r="D40" s="184"/>
      <c r="E40" s="184"/>
      <c r="F40" s="185"/>
      <c r="G40" s="186" t="str">
        <f>G39</f>
        <v/>
      </c>
      <c r="H40" s="107"/>
    </row>
    <row r="44" spans="1:10">
      <c r="B44" s="189" t="s">
        <v>96</v>
      </c>
      <c r="F44" s="190"/>
    </row>
    <row r="45" spans="1:10">
      <c r="F45" s="188"/>
      <c r="G45" s="188"/>
      <c r="H45" s="188"/>
      <c r="I45" s="188"/>
      <c r="J45" s="188"/>
    </row>
    <row r="46" spans="1:10">
      <c r="C46" s="191"/>
      <c r="F46" s="191"/>
      <c r="G46" s="192"/>
      <c r="H46" s="188"/>
      <c r="I46" s="188"/>
      <c r="J46" s="188"/>
    </row>
    <row r="47" spans="1:10">
      <c r="A47" s="188"/>
      <c r="C47" s="193" t="s">
        <v>256</v>
      </c>
      <c r="F47" s="194" t="s">
        <v>261</v>
      </c>
      <c r="G47" s="192"/>
      <c r="H47" s="188"/>
      <c r="I47" s="188"/>
      <c r="J47" s="188"/>
    </row>
    <row r="48" spans="1:10">
      <c r="A48" s="188"/>
      <c r="C48" s="195" t="s">
        <v>127</v>
      </c>
      <c r="F48" s="187" t="s">
        <v>257</v>
      </c>
      <c r="G48" s="188"/>
      <c r="H48" s="188"/>
      <c r="I48" s="188"/>
      <c r="J48" s="188"/>
    </row>
    <row r="49" spans="2:2" s="188" customFormat="1">
      <c r="B49" s="187"/>
    </row>
    <row r="50" spans="2:2" s="188" customFormat="1" ht="12.75"/>
    <row r="51" spans="2:2" s="188" customFormat="1" ht="12.75"/>
    <row r="52" spans="2:2" s="188" customFormat="1" ht="12.75"/>
    <row r="53" spans="2:2" s="188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topLeftCell="A4" zoomScale="80" zoomScaleSheetLayoutView="80" workbookViewId="0">
      <selection activeCell="B9" sqref="B9:J21"/>
    </sheetView>
  </sheetViews>
  <sheetFormatPr defaultRowHeight="12.75"/>
  <cols>
    <col min="1" max="1" width="53.5703125" style="25" customWidth="1"/>
    <col min="2" max="2" width="16.85546875" style="25" customWidth="1"/>
    <col min="3" max="3" width="15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9" t="s">
        <v>292</v>
      </c>
      <c r="B1" s="140"/>
      <c r="C1" s="140"/>
      <c r="D1" s="140"/>
      <c r="E1" s="140"/>
      <c r="F1" s="80"/>
      <c r="G1" s="80"/>
      <c r="H1" s="80"/>
      <c r="I1" s="469" t="s">
        <v>97</v>
      </c>
      <c r="J1" s="469"/>
      <c r="K1" s="146"/>
    </row>
    <row r="2" spans="1:12" s="23" customFormat="1" ht="15">
      <c r="A2" s="107" t="s">
        <v>128</v>
      </c>
      <c r="B2" s="140"/>
      <c r="C2" s="140"/>
      <c r="D2" s="140"/>
      <c r="E2" s="140"/>
      <c r="F2" s="141"/>
      <c r="G2" s="142"/>
      <c r="H2" s="142"/>
      <c r="I2" s="453" t="s">
        <v>758</v>
      </c>
      <c r="J2" s="454"/>
      <c r="K2" s="146"/>
    </row>
    <row r="3" spans="1:12" s="23" customFormat="1" ht="15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3"/>
    </row>
    <row r="5" spans="1:12" s="2" customFormat="1" ht="15">
      <c r="A5" s="121" t="s">
        <v>506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3" customFormat="1" ht="13.5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>
      <c r="A7" s="135"/>
      <c r="B7" s="468" t="s">
        <v>208</v>
      </c>
      <c r="C7" s="468"/>
      <c r="D7" s="468" t="s">
        <v>280</v>
      </c>
      <c r="E7" s="468"/>
      <c r="F7" s="468" t="s">
        <v>281</v>
      </c>
      <c r="G7" s="468"/>
      <c r="H7" s="158" t="s">
        <v>267</v>
      </c>
      <c r="I7" s="468" t="s">
        <v>211</v>
      </c>
      <c r="J7" s="468"/>
      <c r="K7" s="147"/>
    </row>
    <row r="8" spans="1:12" ht="15">
      <c r="A8" s="136" t="s">
        <v>103</v>
      </c>
      <c r="B8" s="137" t="s">
        <v>210</v>
      </c>
      <c r="C8" s="138" t="s">
        <v>209</v>
      </c>
      <c r="D8" s="137" t="s">
        <v>210</v>
      </c>
      <c r="E8" s="138" t="s">
        <v>209</v>
      </c>
      <c r="F8" s="137" t="s">
        <v>210</v>
      </c>
      <c r="G8" s="138" t="s">
        <v>209</v>
      </c>
      <c r="H8" s="138" t="s">
        <v>209</v>
      </c>
      <c r="I8" s="137" t="s">
        <v>210</v>
      </c>
      <c r="J8" s="138" t="s">
        <v>209</v>
      </c>
      <c r="K8" s="147"/>
    </row>
    <row r="9" spans="1:12" ht="15">
      <c r="A9" s="60" t="s">
        <v>104</v>
      </c>
      <c r="B9" s="84">
        <v>74</v>
      </c>
      <c r="C9" s="84">
        <v>42136</v>
      </c>
      <c r="D9" s="84">
        <f t="shared" ref="D9:F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v>74</v>
      </c>
      <c r="J9" s="84">
        <v>42136</v>
      </c>
      <c r="K9" s="147"/>
    </row>
    <row r="10" spans="1:12" ht="15">
      <c r="A10" s="61" t="s">
        <v>105</v>
      </c>
      <c r="B10" s="135">
        <f>SUM(B11:B13)</f>
        <v>0</v>
      </c>
      <c r="C10" s="135">
        <f t="shared" ref="C10" si="1">SUM(C11:C13)</f>
        <v>0</v>
      </c>
      <c r="D10" s="135">
        <f t="shared" ref="D10:F10" si="2">SUM(D11:D13)</f>
        <v>0</v>
      </c>
      <c r="E10" s="135">
        <f>SUM(E11:E13)</f>
        <v>0</v>
      </c>
      <c r="F10" s="135">
        <f t="shared" si="2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ref="J10" si="3">SUM(J11:J13)</f>
        <v>0</v>
      </c>
      <c r="K10" s="147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7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7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7"/>
    </row>
    <row r="14" spans="1:12" ht="15">
      <c r="A14" s="61" t="s">
        <v>109</v>
      </c>
      <c r="B14" s="135"/>
      <c r="C14" s="135"/>
      <c r="D14" s="135">
        <f t="shared" ref="D14:F14" si="4">SUM(D15:D16)</f>
        <v>0</v>
      </c>
      <c r="E14" s="135">
        <f>SUM(E15:E16)</f>
        <v>0</v>
      </c>
      <c r="F14" s="135">
        <f t="shared" si="4"/>
        <v>0</v>
      </c>
      <c r="G14" s="135">
        <f>SUM(G15:G16)</f>
        <v>0</v>
      </c>
      <c r="H14" s="135">
        <f>SUM(H15:H16)</f>
        <v>0</v>
      </c>
      <c r="I14" s="135"/>
      <c r="J14" s="135"/>
      <c r="K14" s="147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7"/>
    </row>
    <row r="16" spans="1:12" ht="15">
      <c r="A16" s="61" t="s">
        <v>111</v>
      </c>
      <c r="B16" s="135">
        <v>73</v>
      </c>
      <c r="C16" s="135">
        <v>41299.949999999997</v>
      </c>
      <c r="D16" s="26"/>
      <c r="E16" s="26"/>
      <c r="F16" s="26"/>
      <c r="G16" s="26"/>
      <c r="H16" s="26"/>
      <c r="I16" s="135">
        <v>73</v>
      </c>
      <c r="J16" s="135">
        <v>41299.949999999997</v>
      </c>
      <c r="K16" s="147"/>
    </row>
    <row r="17" spans="1:11" ht="15">
      <c r="A17" s="61" t="s">
        <v>112</v>
      </c>
      <c r="B17" s="135">
        <f>SUM(B18:B19,B22,B23)</f>
        <v>1</v>
      </c>
      <c r="C17" s="135">
        <f>SUM(C18:C19,C22,C23)</f>
        <v>835.7</v>
      </c>
      <c r="D17" s="135">
        <f t="shared" ref="D17:F17" si="5">SUM(D18:D19,D22,D23)</f>
        <v>0</v>
      </c>
      <c r="E17" s="135">
        <f>SUM(E18:E19,E22,E23)</f>
        <v>0</v>
      </c>
      <c r="F17" s="135">
        <f t="shared" si="5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1</v>
      </c>
      <c r="J17" s="135">
        <f>SUM(J18:J19,J22,J23)</f>
        <v>835.7</v>
      </c>
      <c r="K17" s="147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7"/>
    </row>
    <row r="19" spans="1:11" ht="15">
      <c r="A19" s="61" t="s">
        <v>114</v>
      </c>
      <c r="B19" s="135">
        <f>SUM(B20:B21)</f>
        <v>1</v>
      </c>
      <c r="C19" s="135">
        <f>SUM(C20:C21)</f>
        <v>835.7</v>
      </c>
      <c r="D19" s="135">
        <f t="shared" ref="D19:F19" si="6">SUM(D20:D21)</f>
        <v>0</v>
      </c>
      <c r="E19" s="135">
        <f>SUM(E20:E21)</f>
        <v>0</v>
      </c>
      <c r="F19" s="135">
        <f t="shared" si="6"/>
        <v>0</v>
      </c>
      <c r="G19" s="135">
        <f>SUM(G20:G21)</f>
        <v>0</v>
      </c>
      <c r="H19" s="135">
        <f>SUM(H20:H21)</f>
        <v>0</v>
      </c>
      <c r="I19" s="135">
        <f>SUM(I20:I21)</f>
        <v>1</v>
      </c>
      <c r="J19" s="135">
        <f>SUM(J20:J21)</f>
        <v>835.7</v>
      </c>
      <c r="K19" s="147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7"/>
    </row>
    <row r="21" spans="1:11" ht="15">
      <c r="A21" s="61" t="s">
        <v>116</v>
      </c>
      <c r="B21" s="26">
        <v>1</v>
      </c>
      <c r="C21" s="26">
        <v>835.7</v>
      </c>
      <c r="D21" s="26"/>
      <c r="E21" s="26"/>
      <c r="F21" s="26"/>
      <c r="G21" s="26"/>
      <c r="H21" s="26"/>
      <c r="I21" s="26">
        <v>1</v>
      </c>
      <c r="J21" s="26">
        <v>835.7</v>
      </c>
      <c r="K21" s="147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7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7"/>
    </row>
    <row r="24" spans="1:11" ht="15">
      <c r="A24" s="60" t="s">
        <v>119</v>
      </c>
      <c r="B24" s="84">
        <f t="shared" ref="B24:C24" si="7">SUM(B25:B31)</f>
        <v>0</v>
      </c>
      <c r="C24" s="84">
        <f t="shared" si="7"/>
        <v>0</v>
      </c>
      <c r="D24" s="84">
        <f t="shared" ref="D24:J24" si="8">SUM(D25:D31)</f>
        <v>0</v>
      </c>
      <c r="E24" s="84">
        <f t="shared" si="8"/>
        <v>0</v>
      </c>
      <c r="F24" s="84">
        <f t="shared" si="8"/>
        <v>0</v>
      </c>
      <c r="G24" s="84">
        <f t="shared" si="8"/>
        <v>0</v>
      </c>
      <c r="H24" s="84">
        <f t="shared" si="8"/>
        <v>0</v>
      </c>
      <c r="I24" s="84">
        <f t="shared" si="8"/>
        <v>0</v>
      </c>
      <c r="J24" s="84">
        <f t="shared" si="8"/>
        <v>0</v>
      </c>
      <c r="K24" s="147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7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7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7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7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7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7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7"/>
    </row>
    <row r="32" spans="1:11" ht="15">
      <c r="A32" s="60" t="s">
        <v>120</v>
      </c>
      <c r="B32" s="84">
        <f>SUM(B33:B35)</f>
        <v>0</v>
      </c>
      <c r="C32" s="84">
        <f t="shared" ref="C32" si="9">SUM(C33:C35)</f>
        <v>0</v>
      </c>
      <c r="D32" s="84">
        <f t="shared" ref="D32:J32" si="10">SUM(D33:D35)</f>
        <v>0</v>
      </c>
      <c r="E32" s="84">
        <f>SUM(E33:E35)</f>
        <v>0</v>
      </c>
      <c r="F32" s="84">
        <f t="shared" si="10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10"/>
        <v>0</v>
      </c>
      <c r="K32" s="147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7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7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7"/>
    </row>
    <row r="36" spans="1:11" ht="15">
      <c r="A36" s="60" t="s">
        <v>121</v>
      </c>
      <c r="B36" s="84">
        <f t="shared" ref="B36:C36" si="11">SUM(B37:B39,B42)</f>
        <v>0</v>
      </c>
      <c r="C36" s="84">
        <f t="shared" si="11"/>
        <v>0</v>
      </c>
      <c r="D36" s="84">
        <f t="shared" ref="D36:J36" si="12">SUM(D37:D39,D42)</f>
        <v>0</v>
      </c>
      <c r="E36" s="84">
        <f t="shared" si="12"/>
        <v>0</v>
      </c>
      <c r="F36" s="84">
        <f t="shared" si="12"/>
        <v>0</v>
      </c>
      <c r="G36" s="84">
        <f t="shared" si="12"/>
        <v>0</v>
      </c>
      <c r="H36" s="84">
        <f t="shared" si="12"/>
        <v>0</v>
      </c>
      <c r="I36" s="84">
        <f t="shared" si="12"/>
        <v>0</v>
      </c>
      <c r="J36" s="84">
        <f t="shared" si="12"/>
        <v>0</v>
      </c>
      <c r="K36" s="147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7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7"/>
    </row>
    <row r="39" spans="1:11" ht="15">
      <c r="A39" s="61" t="s">
        <v>124</v>
      </c>
      <c r="B39" s="135">
        <f t="shared" ref="B39:C39" si="13">SUM(B40:B41)</f>
        <v>0</v>
      </c>
      <c r="C39" s="135">
        <f t="shared" si="13"/>
        <v>0</v>
      </c>
      <c r="D39" s="135">
        <f t="shared" ref="D39:J39" si="14">SUM(D40:D41)</f>
        <v>0</v>
      </c>
      <c r="E39" s="135">
        <f t="shared" si="14"/>
        <v>0</v>
      </c>
      <c r="F39" s="135">
        <f t="shared" si="14"/>
        <v>0</v>
      </c>
      <c r="G39" s="135">
        <f t="shared" si="14"/>
        <v>0</v>
      </c>
      <c r="H39" s="135">
        <f t="shared" si="14"/>
        <v>0</v>
      </c>
      <c r="I39" s="135">
        <f t="shared" si="14"/>
        <v>0</v>
      </c>
      <c r="J39" s="135">
        <f t="shared" si="14"/>
        <v>0</v>
      </c>
      <c r="K39" s="147"/>
    </row>
    <row r="40" spans="1:11" ht="30">
      <c r="A40" s="61" t="s">
        <v>413</v>
      </c>
      <c r="B40" s="26"/>
      <c r="C40" s="26"/>
      <c r="D40" s="26"/>
      <c r="E40" s="26"/>
      <c r="F40" s="26"/>
      <c r="G40" s="26"/>
      <c r="H40" s="26"/>
      <c r="I40" s="26"/>
      <c r="J40" s="26"/>
      <c r="K40" s="147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7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7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3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2"/>
      <c r="C48" s="72"/>
      <c r="F48" s="72"/>
      <c r="G48" s="75"/>
      <c r="H48" s="72"/>
      <c r="I48"/>
      <c r="J48"/>
    </row>
    <row r="49" spans="1:10" s="2" customFormat="1" ht="15">
      <c r="B49" s="71" t="s">
        <v>256</v>
      </c>
      <c r="F49" s="12" t="s">
        <v>261</v>
      </c>
      <c r="G49" s="74"/>
      <c r="I49"/>
      <c r="J49"/>
    </row>
    <row r="50" spans="1:10" s="2" customFormat="1" ht="15">
      <c r="B50" s="67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5"/>
  </cols>
  <sheetData>
    <row r="1" spans="1:12" s="23" customFormat="1" ht="15">
      <c r="A1" s="139" t="s">
        <v>293</v>
      </c>
      <c r="B1" s="140"/>
      <c r="C1" s="140"/>
      <c r="D1" s="140"/>
      <c r="E1" s="140"/>
      <c r="F1" s="140"/>
      <c r="G1" s="146"/>
      <c r="H1" s="102" t="s">
        <v>186</v>
      </c>
      <c r="I1" s="146"/>
      <c r="J1" s="68"/>
      <c r="K1" s="68"/>
      <c r="L1" s="68"/>
    </row>
    <row r="2" spans="1:12" s="23" customFormat="1" ht="15">
      <c r="A2" s="107" t="s">
        <v>128</v>
      </c>
      <c r="B2" s="140"/>
      <c r="C2" s="140"/>
      <c r="D2" s="140"/>
      <c r="E2" s="140"/>
      <c r="F2" s="140"/>
      <c r="G2" s="148"/>
      <c r="H2" s="363" t="s">
        <v>758</v>
      </c>
      <c r="I2" s="148"/>
      <c r="J2" s="68"/>
      <c r="K2" s="68"/>
      <c r="L2" s="68"/>
    </row>
    <row r="3" spans="1:12" s="23" customFormat="1" ht="15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3"/>
    </row>
    <row r="5" spans="1:12" s="2" customFormat="1" ht="15">
      <c r="A5" s="121" t="s">
        <v>506</v>
      </c>
      <c r="B5" s="122"/>
      <c r="C5" s="122"/>
      <c r="D5" s="122"/>
      <c r="E5" s="150"/>
      <c r="F5" s="151"/>
      <c r="G5" s="151"/>
      <c r="H5" s="151"/>
      <c r="I5" s="146"/>
      <c r="J5" s="65"/>
      <c r="K5" s="65"/>
      <c r="L5" s="12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>
      <c r="A7" s="136" t="s">
        <v>64</v>
      </c>
      <c r="B7" s="136" t="s">
        <v>359</v>
      </c>
      <c r="C7" s="138" t="s">
        <v>360</v>
      </c>
      <c r="D7" s="138" t="s">
        <v>223</v>
      </c>
      <c r="E7" s="138" t="s">
        <v>228</v>
      </c>
      <c r="F7" s="138" t="s">
        <v>229</v>
      </c>
      <c r="G7" s="138" t="s">
        <v>230</v>
      </c>
      <c r="H7" s="138" t="s">
        <v>231</v>
      </c>
      <c r="I7" s="146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>
      <c r="A9" s="69">
        <v>1</v>
      </c>
      <c r="B9" s="26"/>
      <c r="C9" s="26"/>
      <c r="D9" s="26"/>
      <c r="E9" s="26"/>
      <c r="F9" s="26"/>
      <c r="G9" s="159"/>
      <c r="H9" s="26"/>
      <c r="I9" s="146"/>
    </row>
    <row r="10" spans="1:12" ht="15">
      <c r="A10" s="69">
        <v>2</v>
      </c>
      <c r="B10" s="26"/>
      <c r="C10" s="26"/>
      <c r="D10" s="26"/>
      <c r="E10" s="26"/>
      <c r="F10" s="26"/>
      <c r="G10" s="159"/>
      <c r="H10" s="26"/>
      <c r="I10" s="146"/>
    </row>
    <row r="11" spans="1:12" ht="15">
      <c r="A11" s="69">
        <v>3</v>
      </c>
      <c r="B11" s="26"/>
      <c r="C11" s="26"/>
      <c r="D11" s="26"/>
      <c r="E11" s="26"/>
      <c r="F11" s="26"/>
      <c r="G11" s="159"/>
      <c r="H11" s="26"/>
      <c r="I11" s="146"/>
    </row>
    <row r="12" spans="1:12" ht="15">
      <c r="A12" s="69">
        <v>4</v>
      </c>
      <c r="B12" s="26"/>
      <c r="C12" s="26"/>
      <c r="D12" s="26"/>
      <c r="E12" s="26"/>
      <c r="F12" s="26"/>
      <c r="G12" s="159"/>
      <c r="H12" s="26"/>
      <c r="I12" s="146"/>
    </row>
    <row r="13" spans="1:12" ht="15">
      <c r="A13" s="69">
        <v>5</v>
      </c>
      <c r="B13" s="26"/>
      <c r="C13" s="26"/>
      <c r="D13" s="26"/>
      <c r="E13" s="26"/>
      <c r="F13" s="26"/>
      <c r="G13" s="159"/>
      <c r="H13" s="26"/>
      <c r="I13" s="146"/>
    </row>
    <row r="14" spans="1:12" ht="15">
      <c r="A14" s="69">
        <v>6</v>
      </c>
      <c r="B14" s="26"/>
      <c r="C14" s="26"/>
      <c r="D14" s="26"/>
      <c r="E14" s="26"/>
      <c r="F14" s="26"/>
      <c r="G14" s="159"/>
      <c r="H14" s="26"/>
      <c r="I14" s="146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159"/>
      <c r="H15" s="26"/>
      <c r="I15" s="146"/>
      <c r="J15" s="65"/>
      <c r="K15" s="65"/>
      <c r="L15" s="65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159"/>
      <c r="H16" s="26"/>
      <c r="I16" s="146"/>
      <c r="J16" s="65"/>
      <c r="K16" s="65"/>
      <c r="L16" s="65"/>
    </row>
    <row r="17" spans="1:12" s="23" customFormat="1" ht="15">
      <c r="A17" s="69">
        <v>9</v>
      </c>
      <c r="B17" s="26"/>
      <c r="C17" s="26"/>
      <c r="D17" s="26"/>
      <c r="E17" s="26"/>
      <c r="F17" s="26"/>
      <c r="G17" s="159"/>
      <c r="H17" s="26"/>
      <c r="I17" s="146"/>
      <c r="J17" s="65"/>
      <c r="K17" s="65"/>
      <c r="L17" s="65"/>
    </row>
    <row r="18" spans="1:12" s="23" customFormat="1" ht="15">
      <c r="A18" s="69">
        <v>10</v>
      </c>
      <c r="B18" s="26"/>
      <c r="C18" s="26"/>
      <c r="D18" s="26"/>
      <c r="E18" s="26"/>
      <c r="F18" s="26"/>
      <c r="G18" s="159"/>
      <c r="H18" s="26"/>
      <c r="I18" s="146"/>
      <c r="J18" s="65"/>
      <c r="K18" s="65"/>
      <c r="L18" s="65"/>
    </row>
    <row r="19" spans="1:12" s="23" customFormat="1" ht="15">
      <c r="A19" s="69">
        <v>11</v>
      </c>
      <c r="B19" s="26"/>
      <c r="C19" s="26"/>
      <c r="D19" s="26"/>
      <c r="E19" s="26"/>
      <c r="F19" s="26"/>
      <c r="G19" s="159"/>
      <c r="H19" s="26"/>
      <c r="I19" s="146"/>
      <c r="J19" s="65"/>
      <c r="K19" s="65"/>
      <c r="L19" s="65"/>
    </row>
    <row r="20" spans="1:12" s="23" customFormat="1" ht="15">
      <c r="A20" s="69">
        <v>12</v>
      </c>
      <c r="B20" s="26"/>
      <c r="C20" s="26"/>
      <c r="D20" s="26"/>
      <c r="E20" s="26"/>
      <c r="F20" s="26"/>
      <c r="G20" s="159"/>
      <c r="H20" s="26"/>
      <c r="I20" s="146"/>
      <c r="J20" s="65"/>
      <c r="K20" s="65"/>
      <c r="L20" s="65"/>
    </row>
    <row r="21" spans="1:12" s="23" customFormat="1" ht="15">
      <c r="A21" s="69">
        <v>13</v>
      </c>
      <c r="B21" s="26"/>
      <c r="C21" s="26"/>
      <c r="D21" s="26"/>
      <c r="E21" s="26"/>
      <c r="F21" s="26"/>
      <c r="G21" s="159"/>
      <c r="H21" s="26"/>
      <c r="I21" s="146"/>
      <c r="J21" s="65"/>
      <c r="K21" s="65"/>
      <c r="L21" s="65"/>
    </row>
    <row r="22" spans="1:12" s="23" customFormat="1" ht="15">
      <c r="A22" s="69">
        <v>14</v>
      </c>
      <c r="B22" s="26"/>
      <c r="C22" s="26"/>
      <c r="D22" s="26"/>
      <c r="E22" s="26"/>
      <c r="F22" s="26"/>
      <c r="G22" s="159"/>
      <c r="H22" s="26"/>
      <c r="I22" s="146"/>
      <c r="J22" s="65"/>
      <c r="K22" s="65"/>
      <c r="L22" s="65"/>
    </row>
    <row r="23" spans="1:12" s="23" customFormat="1" ht="15">
      <c r="A23" s="69">
        <v>15</v>
      </c>
      <c r="B23" s="26"/>
      <c r="C23" s="26"/>
      <c r="D23" s="26"/>
      <c r="E23" s="26"/>
      <c r="F23" s="26"/>
      <c r="G23" s="159"/>
      <c r="H23" s="26"/>
      <c r="I23" s="146"/>
      <c r="J23" s="65"/>
      <c r="K23" s="65"/>
      <c r="L23" s="65"/>
    </row>
    <row r="24" spans="1:12" s="23" customFormat="1" ht="15">
      <c r="A24" s="69">
        <v>16</v>
      </c>
      <c r="B24" s="26"/>
      <c r="C24" s="26"/>
      <c r="D24" s="26"/>
      <c r="E24" s="26"/>
      <c r="F24" s="26"/>
      <c r="G24" s="159"/>
      <c r="H24" s="26"/>
      <c r="I24" s="146"/>
      <c r="J24" s="65"/>
      <c r="K24" s="65"/>
      <c r="L24" s="65"/>
    </row>
    <row r="25" spans="1:12" s="23" customFormat="1" ht="15">
      <c r="A25" s="69">
        <v>17</v>
      </c>
      <c r="B25" s="26"/>
      <c r="C25" s="26"/>
      <c r="D25" s="26"/>
      <c r="E25" s="26"/>
      <c r="F25" s="26"/>
      <c r="G25" s="159"/>
      <c r="H25" s="26"/>
      <c r="I25" s="146"/>
      <c r="J25" s="65"/>
      <c r="K25" s="65"/>
      <c r="L25" s="65"/>
    </row>
    <row r="26" spans="1:12" s="23" customFormat="1" ht="15">
      <c r="A26" s="69">
        <v>18</v>
      </c>
      <c r="B26" s="26"/>
      <c r="C26" s="26"/>
      <c r="D26" s="26"/>
      <c r="E26" s="26"/>
      <c r="F26" s="26"/>
      <c r="G26" s="159"/>
      <c r="H26" s="26"/>
      <c r="I26" s="146"/>
      <c r="J26" s="65"/>
      <c r="K26" s="65"/>
      <c r="L26" s="65"/>
    </row>
    <row r="27" spans="1:12" s="23" customFormat="1" ht="15">
      <c r="A27" s="69" t="s">
        <v>266</v>
      </c>
      <c r="B27" s="26"/>
      <c r="C27" s="26"/>
      <c r="D27" s="26"/>
      <c r="E27" s="26"/>
      <c r="F27" s="26"/>
      <c r="G27" s="159"/>
      <c r="H27" s="26"/>
      <c r="I27" s="146"/>
      <c r="J27" s="65"/>
      <c r="K27" s="65"/>
      <c r="L27" s="65"/>
    </row>
    <row r="28" spans="1:12" s="23" customFormat="1">
      <c r="J28" s="65"/>
      <c r="K28" s="65"/>
      <c r="L28" s="65"/>
    </row>
    <row r="29" spans="1:12" s="23" customFormat="1"/>
    <row r="30" spans="1:12" s="23" customFormat="1">
      <c r="A30" s="25"/>
    </row>
    <row r="31" spans="1:12" s="2" customFormat="1" ht="15">
      <c r="B31" s="73" t="s">
        <v>96</v>
      </c>
      <c r="E31" s="5"/>
    </row>
    <row r="32" spans="1:12" s="2" customFormat="1" ht="15">
      <c r="C32" s="72"/>
      <c r="E32" s="72"/>
      <c r="F32" s="75"/>
      <c r="G32"/>
      <c r="H32"/>
      <c r="I32"/>
    </row>
    <row r="33" spans="1:9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9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6" customWidth="1"/>
    <col min="11" max="16384" width="9.140625" style="25"/>
  </cols>
  <sheetData>
    <row r="1" spans="1:12" s="23" customFormat="1" ht="15">
      <c r="A1" s="139" t="s">
        <v>294</v>
      </c>
      <c r="B1" s="140"/>
      <c r="C1" s="140"/>
      <c r="D1" s="140"/>
      <c r="E1" s="140"/>
      <c r="F1" s="140"/>
      <c r="G1" s="140"/>
      <c r="H1" s="146"/>
      <c r="I1" s="385" t="s">
        <v>186</v>
      </c>
      <c r="J1" s="153"/>
    </row>
    <row r="2" spans="1:12" s="23" customFormat="1" ht="15">
      <c r="A2" s="107" t="s">
        <v>128</v>
      </c>
      <c r="B2" s="140"/>
      <c r="C2" s="140"/>
      <c r="D2" s="140"/>
      <c r="E2" s="140"/>
      <c r="F2" s="140"/>
      <c r="G2" s="140"/>
      <c r="H2" s="146"/>
      <c r="I2" s="363" t="s">
        <v>758</v>
      </c>
      <c r="J2" s="153"/>
    </row>
    <row r="3" spans="1:12" s="23" customFormat="1" ht="15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3"/>
    </row>
    <row r="5" spans="1:12" s="2" customFormat="1" ht="15">
      <c r="A5" s="121" t="s">
        <v>506</v>
      </c>
      <c r="B5" s="122"/>
      <c r="C5" s="122"/>
      <c r="D5" s="122"/>
      <c r="E5" s="150"/>
      <c r="F5" s="151"/>
      <c r="G5" s="151"/>
      <c r="H5" s="151"/>
      <c r="I5" s="150"/>
      <c r="J5" s="106"/>
    </row>
    <row r="6" spans="1:12" s="23" customFormat="1" ht="13.5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234</v>
      </c>
      <c r="F7" s="138" t="s">
        <v>235</v>
      </c>
      <c r="G7" s="138" t="s">
        <v>229</v>
      </c>
      <c r="H7" s="138" t="s">
        <v>230</v>
      </c>
      <c r="I7" s="138" t="s">
        <v>231</v>
      </c>
      <c r="J7" s="154"/>
    </row>
    <row r="8" spans="1:12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>
      <c r="A9" s="69">
        <v>1</v>
      </c>
      <c r="B9" s="26"/>
      <c r="C9" s="26"/>
      <c r="D9" s="26"/>
      <c r="E9" s="26"/>
      <c r="F9" s="26"/>
      <c r="G9" s="26"/>
      <c r="H9" s="159"/>
      <c r="I9" s="26"/>
      <c r="J9" s="154"/>
    </row>
    <row r="10" spans="1:12" ht="15">
      <c r="A10" s="69">
        <v>2</v>
      </c>
      <c r="B10" s="26"/>
      <c r="C10" s="26"/>
      <c r="D10" s="26"/>
      <c r="E10" s="26"/>
      <c r="F10" s="26"/>
      <c r="G10" s="26"/>
      <c r="H10" s="159"/>
      <c r="I10" s="26"/>
      <c r="J10" s="154"/>
    </row>
    <row r="11" spans="1:12" ht="15">
      <c r="A11" s="69">
        <v>3</v>
      </c>
      <c r="B11" s="26"/>
      <c r="C11" s="26"/>
      <c r="D11" s="26"/>
      <c r="E11" s="26"/>
      <c r="F11" s="26"/>
      <c r="G11" s="26"/>
      <c r="H11" s="159"/>
      <c r="I11" s="26"/>
      <c r="J11" s="154"/>
    </row>
    <row r="12" spans="1:12" ht="15">
      <c r="A12" s="69">
        <v>4</v>
      </c>
      <c r="B12" s="26"/>
      <c r="C12" s="26"/>
      <c r="D12" s="26"/>
      <c r="E12" s="26"/>
      <c r="F12" s="26"/>
      <c r="G12" s="26"/>
      <c r="H12" s="159"/>
      <c r="I12" s="26"/>
      <c r="J12" s="154"/>
    </row>
    <row r="13" spans="1:12" ht="15">
      <c r="A13" s="69">
        <v>5</v>
      </c>
      <c r="B13" s="26"/>
      <c r="C13" s="26"/>
      <c r="D13" s="26"/>
      <c r="E13" s="26"/>
      <c r="F13" s="26"/>
      <c r="G13" s="26"/>
      <c r="H13" s="159"/>
      <c r="I13" s="26"/>
      <c r="J13" s="154"/>
    </row>
    <row r="14" spans="1:12" ht="15">
      <c r="A14" s="69">
        <v>6</v>
      </c>
      <c r="B14" s="26"/>
      <c r="C14" s="26"/>
      <c r="D14" s="26"/>
      <c r="E14" s="26"/>
      <c r="F14" s="26"/>
      <c r="G14" s="26"/>
      <c r="H14" s="159"/>
      <c r="I14" s="26"/>
      <c r="J14" s="154"/>
    </row>
    <row r="15" spans="1:12" s="23" customFormat="1" ht="15">
      <c r="A15" s="69">
        <v>7</v>
      </c>
      <c r="B15" s="26"/>
      <c r="C15" s="26"/>
      <c r="D15" s="26"/>
      <c r="E15" s="26"/>
      <c r="F15" s="26"/>
      <c r="G15" s="26"/>
      <c r="H15" s="159"/>
      <c r="I15" s="26"/>
      <c r="J15" s="148"/>
    </row>
    <row r="16" spans="1:12" s="23" customFormat="1" ht="15">
      <c r="A16" s="69">
        <v>8</v>
      </c>
      <c r="B16" s="26"/>
      <c r="C16" s="26"/>
      <c r="D16" s="26"/>
      <c r="E16" s="26"/>
      <c r="F16" s="26"/>
      <c r="G16" s="26"/>
      <c r="H16" s="159"/>
      <c r="I16" s="26"/>
      <c r="J16" s="148"/>
    </row>
    <row r="17" spans="1:10" s="23" customFormat="1" ht="15">
      <c r="A17" s="69">
        <v>9</v>
      </c>
      <c r="B17" s="26"/>
      <c r="C17" s="26"/>
      <c r="D17" s="26"/>
      <c r="E17" s="26"/>
      <c r="F17" s="26"/>
      <c r="G17" s="26"/>
      <c r="H17" s="159"/>
      <c r="I17" s="26"/>
      <c r="J17" s="148"/>
    </row>
    <row r="18" spans="1:10" s="23" customFormat="1" ht="15">
      <c r="A18" s="69">
        <v>10</v>
      </c>
      <c r="B18" s="26"/>
      <c r="C18" s="26"/>
      <c r="D18" s="26"/>
      <c r="E18" s="26"/>
      <c r="F18" s="26"/>
      <c r="G18" s="26"/>
      <c r="H18" s="159"/>
      <c r="I18" s="26"/>
      <c r="J18" s="148"/>
    </row>
    <row r="19" spans="1:10" s="23" customFormat="1" ht="15">
      <c r="A19" s="69">
        <v>11</v>
      </c>
      <c r="B19" s="26"/>
      <c r="C19" s="26"/>
      <c r="D19" s="26"/>
      <c r="E19" s="26"/>
      <c r="F19" s="26"/>
      <c r="G19" s="26"/>
      <c r="H19" s="159"/>
      <c r="I19" s="26"/>
      <c r="J19" s="148"/>
    </row>
    <row r="20" spans="1:10" s="23" customFormat="1" ht="15">
      <c r="A20" s="69">
        <v>12</v>
      </c>
      <c r="B20" s="26"/>
      <c r="C20" s="26"/>
      <c r="D20" s="26"/>
      <c r="E20" s="26"/>
      <c r="F20" s="26"/>
      <c r="G20" s="26"/>
      <c r="H20" s="159"/>
      <c r="I20" s="26"/>
      <c r="J20" s="148"/>
    </row>
    <row r="21" spans="1:10" s="23" customFormat="1" ht="15">
      <c r="A21" s="69">
        <v>13</v>
      </c>
      <c r="B21" s="26"/>
      <c r="C21" s="26"/>
      <c r="D21" s="26"/>
      <c r="E21" s="26"/>
      <c r="F21" s="26"/>
      <c r="G21" s="26"/>
      <c r="H21" s="159"/>
      <c r="I21" s="26"/>
      <c r="J21" s="148"/>
    </row>
    <row r="22" spans="1:10" s="23" customFormat="1" ht="15">
      <c r="A22" s="69">
        <v>14</v>
      </c>
      <c r="B22" s="26"/>
      <c r="C22" s="26"/>
      <c r="D22" s="26"/>
      <c r="E22" s="26"/>
      <c r="F22" s="26"/>
      <c r="G22" s="26"/>
      <c r="H22" s="159"/>
      <c r="I22" s="26"/>
      <c r="J22" s="148"/>
    </row>
    <row r="23" spans="1:10" s="23" customFormat="1" ht="15">
      <c r="A23" s="69">
        <v>15</v>
      </c>
      <c r="B23" s="26"/>
      <c r="C23" s="26"/>
      <c r="D23" s="26"/>
      <c r="E23" s="26"/>
      <c r="F23" s="26"/>
      <c r="G23" s="26"/>
      <c r="H23" s="159"/>
      <c r="I23" s="26"/>
      <c r="J23" s="148"/>
    </row>
    <row r="24" spans="1:10" s="23" customFormat="1" ht="15">
      <c r="A24" s="69">
        <v>16</v>
      </c>
      <c r="B24" s="26"/>
      <c r="C24" s="26"/>
      <c r="D24" s="26"/>
      <c r="E24" s="26"/>
      <c r="F24" s="26"/>
      <c r="G24" s="26"/>
      <c r="H24" s="159"/>
      <c r="I24" s="26"/>
      <c r="J24" s="148"/>
    </row>
    <row r="25" spans="1:10" s="23" customFormat="1" ht="15">
      <c r="A25" s="69">
        <v>17</v>
      </c>
      <c r="B25" s="26"/>
      <c r="C25" s="26"/>
      <c r="D25" s="26"/>
      <c r="E25" s="26"/>
      <c r="F25" s="26"/>
      <c r="G25" s="26"/>
      <c r="H25" s="159"/>
      <c r="I25" s="26"/>
      <c r="J25" s="148"/>
    </row>
    <row r="26" spans="1:10" s="23" customFormat="1" ht="15">
      <c r="A26" s="69">
        <v>18</v>
      </c>
      <c r="B26" s="26"/>
      <c r="C26" s="26"/>
      <c r="D26" s="26"/>
      <c r="E26" s="26"/>
      <c r="F26" s="26"/>
      <c r="G26" s="26"/>
      <c r="H26" s="159"/>
      <c r="I26" s="26"/>
      <c r="J26" s="148"/>
    </row>
    <row r="27" spans="1:10" s="23" customFormat="1" ht="15">
      <c r="A27" s="69" t="s">
        <v>266</v>
      </c>
      <c r="B27" s="26"/>
      <c r="C27" s="26"/>
      <c r="D27" s="26"/>
      <c r="E27" s="26"/>
      <c r="F27" s="26"/>
      <c r="G27" s="26"/>
      <c r="H27" s="159"/>
      <c r="I27" s="26"/>
      <c r="J27" s="148"/>
    </row>
    <row r="28" spans="1:10" s="23" customFormat="1">
      <c r="J28" s="65"/>
    </row>
    <row r="29" spans="1:10" s="23" customFormat="1"/>
    <row r="30" spans="1:10" s="23" customFormat="1">
      <c r="A30" s="25"/>
    </row>
    <row r="31" spans="1:10" s="2" customFormat="1" ht="15">
      <c r="B31" s="73" t="s">
        <v>96</v>
      </c>
      <c r="E31" s="5"/>
    </row>
    <row r="32" spans="1:10" s="2" customFormat="1" ht="15">
      <c r="C32" s="72"/>
      <c r="E32" s="72"/>
      <c r="F32" s="75"/>
      <c r="G32" s="75"/>
      <c r="H32"/>
      <c r="I32"/>
    </row>
    <row r="33" spans="1:10" s="2" customFormat="1" ht="15">
      <c r="A33"/>
      <c r="C33" s="71" t="s">
        <v>256</v>
      </c>
      <c r="E33" s="12" t="s">
        <v>261</v>
      </c>
      <c r="F33" s="74"/>
      <c r="G33"/>
      <c r="H33"/>
      <c r="I33"/>
    </row>
    <row r="34" spans="1:10" s="2" customFormat="1" ht="15">
      <c r="A34"/>
      <c r="C34" s="67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5"/>
    </row>
    <row r="38" spans="1:10" s="23" customFormat="1">
      <c r="J38" s="65"/>
    </row>
    <row r="39" spans="1:10" s="23" customFormat="1">
      <c r="J39" s="65"/>
    </row>
    <row r="40" spans="1:10" s="23" customFormat="1">
      <c r="J40" s="65"/>
    </row>
    <row r="41" spans="1:10" s="23" customFormat="1">
      <c r="J41" s="65"/>
    </row>
    <row r="42" spans="1:10" s="23" customFormat="1">
      <c r="J42" s="65"/>
    </row>
    <row r="43" spans="1:10" s="23" customFormat="1">
      <c r="J43" s="65"/>
    </row>
    <row r="44" spans="1:10" s="23" customFormat="1">
      <c r="J44" s="65"/>
    </row>
    <row r="45" spans="1:10" s="23" customFormat="1">
      <c r="J45" s="65"/>
    </row>
    <row r="46" spans="1:10" s="23" customFormat="1">
      <c r="J46" s="65"/>
    </row>
    <row r="47" spans="1:10" s="23" customFormat="1">
      <c r="J47" s="65"/>
    </row>
    <row r="48" spans="1:10" s="23" customFormat="1">
      <c r="J48" s="65"/>
    </row>
    <row r="49" spans="10:10" s="23" customFormat="1">
      <c r="J49" s="65"/>
    </row>
    <row r="50" spans="10:10" s="23" customFormat="1">
      <c r="J50" s="65"/>
    </row>
    <row r="51" spans="10:10" s="23" customFormat="1">
      <c r="J51" s="65"/>
    </row>
    <row r="52" spans="10:10" s="23" customFormat="1">
      <c r="J52" s="65"/>
    </row>
    <row r="53" spans="10:10" s="23" customFormat="1">
      <c r="J53" s="65"/>
    </row>
    <row r="54" spans="10:10" s="23" customFormat="1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5" customWidth="1"/>
    <col min="2" max="2" width="37.42578125" style="215" customWidth="1"/>
    <col min="3" max="3" width="21.5703125" style="215" customWidth="1"/>
    <col min="4" max="4" width="20" style="215" customWidth="1"/>
    <col min="5" max="5" width="18.7109375" style="215" customWidth="1"/>
    <col min="6" max="6" width="24.140625" style="215" customWidth="1"/>
    <col min="7" max="7" width="27.140625" style="215" customWidth="1"/>
    <col min="8" max="8" width="0.7109375" style="215" customWidth="1"/>
    <col min="9" max="16384" width="9.140625" style="215"/>
  </cols>
  <sheetData>
    <row r="1" spans="1:8" s="199" customFormat="1" ht="15">
      <c r="A1" s="196" t="s">
        <v>314</v>
      </c>
      <c r="B1" s="197"/>
      <c r="C1" s="197"/>
      <c r="D1" s="197"/>
      <c r="E1" s="197"/>
      <c r="F1" s="80"/>
      <c r="G1" s="80" t="s">
        <v>97</v>
      </c>
      <c r="H1" s="200"/>
    </row>
    <row r="2" spans="1:8" s="199" customFormat="1" ht="15">
      <c r="A2" s="200" t="s">
        <v>305</v>
      </c>
      <c r="B2" s="197"/>
      <c r="C2" s="197"/>
      <c r="D2" s="197"/>
      <c r="E2" s="198"/>
      <c r="F2" s="198"/>
      <c r="G2" s="363" t="s">
        <v>758</v>
      </c>
      <c r="H2" s="200"/>
    </row>
    <row r="3" spans="1:8" s="199" customFormat="1">
      <c r="A3" s="200"/>
      <c r="B3" s="197"/>
      <c r="C3" s="197"/>
      <c r="D3" s="197"/>
      <c r="E3" s="198"/>
      <c r="F3" s="198"/>
      <c r="G3" s="198"/>
      <c r="H3" s="200"/>
    </row>
    <row r="4" spans="1:8" s="199" customFormat="1" ht="15">
      <c r="A4" s="116" t="s">
        <v>262</v>
      </c>
      <c r="B4" s="197"/>
      <c r="C4" s="197"/>
      <c r="D4" s="197"/>
      <c r="E4" s="201"/>
      <c r="F4" s="201"/>
      <c r="G4" s="198"/>
      <c r="H4" s="200"/>
    </row>
    <row r="5" spans="1:8" s="199" customFormat="1">
      <c r="A5" s="202" t="s">
        <v>506</v>
      </c>
      <c r="B5" s="202"/>
      <c r="C5" s="202"/>
      <c r="D5" s="202"/>
      <c r="E5" s="202"/>
      <c r="F5" s="202"/>
      <c r="G5" s="203"/>
      <c r="H5" s="200"/>
    </row>
    <row r="6" spans="1:8" s="216" customFormat="1">
      <c r="A6" s="204"/>
      <c r="B6" s="204"/>
      <c r="C6" s="204"/>
      <c r="D6" s="204"/>
      <c r="E6" s="204"/>
      <c r="F6" s="204"/>
      <c r="G6" s="204"/>
      <c r="H6" s="201"/>
    </row>
    <row r="7" spans="1:8" s="199" customFormat="1" ht="51">
      <c r="A7" s="231" t="s">
        <v>64</v>
      </c>
      <c r="B7" s="207" t="s">
        <v>309</v>
      </c>
      <c r="C7" s="207" t="s">
        <v>310</v>
      </c>
      <c r="D7" s="207" t="s">
        <v>311</v>
      </c>
      <c r="E7" s="207" t="s">
        <v>312</v>
      </c>
      <c r="F7" s="207" t="s">
        <v>313</v>
      </c>
      <c r="G7" s="207" t="s">
        <v>306</v>
      </c>
      <c r="H7" s="200"/>
    </row>
    <row r="8" spans="1:8" s="199" customFormat="1">
      <c r="A8" s="205">
        <v>1</v>
      </c>
      <c r="B8" s="206">
        <v>2</v>
      </c>
      <c r="C8" s="206">
        <v>3</v>
      </c>
      <c r="D8" s="206">
        <v>4</v>
      </c>
      <c r="E8" s="207">
        <v>5</v>
      </c>
      <c r="F8" s="207">
        <v>6</v>
      </c>
      <c r="G8" s="207">
        <v>7</v>
      </c>
      <c r="H8" s="200"/>
    </row>
    <row r="9" spans="1:8" s="199" customFormat="1">
      <c r="A9" s="217">
        <v>1</v>
      </c>
      <c r="B9" s="208"/>
      <c r="C9" s="208"/>
      <c r="D9" s="209"/>
      <c r="E9" s="208"/>
      <c r="F9" s="208"/>
      <c r="G9" s="208"/>
      <c r="H9" s="200"/>
    </row>
    <row r="10" spans="1:8" s="199" customFormat="1">
      <c r="A10" s="217">
        <v>2</v>
      </c>
      <c r="B10" s="208"/>
      <c r="C10" s="208"/>
      <c r="D10" s="209"/>
      <c r="E10" s="208"/>
      <c r="F10" s="208"/>
      <c r="G10" s="208"/>
      <c r="H10" s="200"/>
    </row>
    <row r="11" spans="1:8" s="199" customFormat="1">
      <c r="A11" s="217">
        <v>3</v>
      </c>
      <c r="B11" s="208"/>
      <c r="C11" s="208"/>
      <c r="D11" s="209"/>
      <c r="E11" s="208"/>
      <c r="F11" s="208"/>
      <c r="G11" s="208"/>
      <c r="H11" s="200"/>
    </row>
    <row r="12" spans="1:8" s="199" customFormat="1">
      <c r="A12" s="217">
        <v>4</v>
      </c>
      <c r="B12" s="208"/>
      <c r="C12" s="208"/>
      <c r="D12" s="209"/>
      <c r="E12" s="208"/>
      <c r="F12" s="208"/>
      <c r="G12" s="208"/>
      <c r="H12" s="200"/>
    </row>
    <row r="13" spans="1:8" s="199" customFormat="1">
      <c r="A13" s="217">
        <v>5</v>
      </c>
      <c r="B13" s="208"/>
      <c r="C13" s="208"/>
      <c r="D13" s="209"/>
      <c r="E13" s="208"/>
      <c r="F13" s="208"/>
      <c r="G13" s="208"/>
      <c r="H13" s="200"/>
    </row>
    <row r="14" spans="1:8" s="199" customFormat="1">
      <c r="A14" s="217">
        <v>6</v>
      </c>
      <c r="B14" s="208"/>
      <c r="C14" s="208"/>
      <c r="D14" s="209"/>
      <c r="E14" s="208"/>
      <c r="F14" s="208"/>
      <c r="G14" s="208"/>
      <c r="H14" s="200"/>
    </row>
    <row r="15" spans="1:8" s="199" customFormat="1">
      <c r="A15" s="217">
        <v>7</v>
      </c>
      <c r="B15" s="208"/>
      <c r="C15" s="208"/>
      <c r="D15" s="209"/>
      <c r="E15" s="208"/>
      <c r="F15" s="208"/>
      <c r="G15" s="208"/>
      <c r="H15" s="200"/>
    </row>
    <row r="16" spans="1:8" s="199" customFormat="1">
      <c r="A16" s="217">
        <v>8</v>
      </c>
      <c r="B16" s="208"/>
      <c r="C16" s="208"/>
      <c r="D16" s="209"/>
      <c r="E16" s="208"/>
      <c r="F16" s="208"/>
      <c r="G16" s="208"/>
      <c r="H16" s="200"/>
    </row>
    <row r="17" spans="1:11" s="199" customFormat="1">
      <c r="A17" s="217">
        <v>9</v>
      </c>
      <c r="B17" s="208"/>
      <c r="C17" s="208"/>
      <c r="D17" s="209"/>
      <c r="E17" s="208"/>
      <c r="F17" s="208"/>
      <c r="G17" s="208"/>
      <c r="H17" s="200"/>
    </row>
    <row r="18" spans="1:11" s="199" customFormat="1">
      <c r="A18" s="217">
        <v>10</v>
      </c>
      <c r="B18" s="208"/>
      <c r="C18" s="208"/>
      <c r="D18" s="209"/>
      <c r="E18" s="208"/>
      <c r="F18" s="208"/>
      <c r="G18" s="208"/>
      <c r="H18" s="200"/>
    </row>
    <row r="19" spans="1:11" s="199" customFormat="1">
      <c r="A19" s="217" t="s">
        <v>264</v>
      </c>
      <c r="B19" s="208"/>
      <c r="C19" s="208"/>
      <c r="D19" s="209"/>
      <c r="E19" s="208"/>
      <c r="F19" s="208"/>
      <c r="G19" s="208"/>
      <c r="H19" s="200"/>
    </row>
    <row r="22" spans="1:11" s="199" customFormat="1"/>
    <row r="23" spans="1:11" s="199" customFormat="1"/>
    <row r="24" spans="1:11" s="21" customFormat="1" ht="15">
      <c r="B24" s="210" t="s">
        <v>96</v>
      </c>
      <c r="C24" s="210"/>
    </row>
    <row r="25" spans="1:11" s="21" customFormat="1" ht="15">
      <c r="B25" s="210"/>
      <c r="C25" s="210"/>
    </row>
    <row r="26" spans="1:11" s="21" customFormat="1" ht="15">
      <c r="C26" s="212"/>
      <c r="F26" s="212"/>
      <c r="G26" s="212"/>
      <c r="H26" s="211"/>
    </row>
    <row r="27" spans="1:11" s="21" customFormat="1" ht="15">
      <c r="C27" s="213" t="s">
        <v>256</v>
      </c>
      <c r="F27" s="210" t="s">
        <v>307</v>
      </c>
      <c r="J27" s="211"/>
      <c r="K27" s="211"/>
    </row>
    <row r="28" spans="1:11" s="21" customFormat="1" ht="15">
      <c r="C28" s="213" t="s">
        <v>127</v>
      </c>
      <c r="F28" s="214" t="s">
        <v>257</v>
      </c>
      <c r="J28" s="211"/>
      <c r="K28" s="211"/>
    </row>
    <row r="29" spans="1:11" s="199" customFormat="1" ht="15">
      <c r="C29" s="213"/>
      <c r="J29" s="216"/>
      <c r="K29" s="21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58"/>
  <sheetViews>
    <sheetView view="pageBreakPreview" zoomScale="80" zoomScaleNormal="80" zoomScaleSheetLayoutView="80" workbookViewId="0">
      <selection activeCell="B9" sqref="B9:K4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9" t="s">
        <v>428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97</v>
      </c>
    </row>
    <row r="2" spans="1:11" ht="15">
      <c r="A2" s="107" t="s">
        <v>128</v>
      </c>
      <c r="B2" s="140"/>
      <c r="C2" s="140"/>
      <c r="D2" s="140"/>
      <c r="E2" s="140"/>
      <c r="F2" s="140"/>
      <c r="G2" s="140"/>
      <c r="H2" s="140"/>
      <c r="I2" s="140"/>
      <c r="J2" s="140"/>
      <c r="K2" s="363" t="s">
        <v>758</v>
      </c>
    </row>
    <row r="3" spans="1:1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88" customFormat="1" ht="15">
      <c r="A5" s="222" t="s">
        <v>506</v>
      </c>
      <c r="B5" s="82"/>
      <c r="C5" s="82"/>
      <c r="D5" s="82"/>
      <c r="E5" s="223"/>
      <c r="F5" s="224"/>
      <c r="G5" s="224"/>
      <c r="H5" s="224"/>
      <c r="I5" s="224"/>
      <c r="J5" s="224"/>
      <c r="K5" s="223"/>
    </row>
    <row r="6" spans="1:11" ht="13.5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>
      <c r="A7" s="152" t="s">
        <v>64</v>
      </c>
      <c r="B7" s="138" t="s">
        <v>361</v>
      </c>
      <c r="C7" s="138" t="s">
        <v>362</v>
      </c>
      <c r="D7" s="138" t="s">
        <v>364</v>
      </c>
      <c r="E7" s="138" t="s">
        <v>363</v>
      </c>
      <c r="F7" s="138" t="s">
        <v>372</v>
      </c>
      <c r="G7" s="138" t="s">
        <v>373</v>
      </c>
      <c r="H7" s="138" t="s">
        <v>367</v>
      </c>
      <c r="I7" s="138" t="s">
        <v>368</v>
      </c>
      <c r="J7" s="138" t="s">
        <v>380</v>
      </c>
      <c r="K7" s="138" t="s">
        <v>369</v>
      </c>
    </row>
    <row r="8" spans="1:1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45">
      <c r="A9" s="69">
        <v>1</v>
      </c>
      <c r="B9" s="26" t="s">
        <v>584</v>
      </c>
      <c r="C9" s="26" t="s">
        <v>585</v>
      </c>
      <c r="D9" s="26" t="s">
        <v>586</v>
      </c>
      <c r="E9" s="26" t="s">
        <v>587</v>
      </c>
      <c r="F9" s="26">
        <v>250</v>
      </c>
      <c r="G9" s="69">
        <v>46001007248</v>
      </c>
      <c r="H9" s="221" t="s">
        <v>588</v>
      </c>
      <c r="I9" s="221" t="s">
        <v>589</v>
      </c>
      <c r="J9" s="221"/>
      <c r="K9" s="26"/>
    </row>
    <row r="10" spans="1:11" ht="30">
      <c r="A10" s="69">
        <v>2</v>
      </c>
      <c r="B10" s="26" t="s">
        <v>590</v>
      </c>
      <c r="C10" s="26" t="s">
        <v>585</v>
      </c>
      <c r="D10" s="26" t="s">
        <v>591</v>
      </c>
      <c r="E10" s="26" t="s">
        <v>592</v>
      </c>
      <c r="F10" s="26">
        <v>125</v>
      </c>
      <c r="G10" s="430" t="s">
        <v>593</v>
      </c>
      <c r="H10" s="221" t="s">
        <v>594</v>
      </c>
      <c r="I10" s="221" t="s">
        <v>595</v>
      </c>
      <c r="J10" s="221"/>
      <c r="K10" s="26"/>
    </row>
    <row r="11" spans="1:11" ht="30">
      <c r="A11" s="69">
        <v>3</v>
      </c>
      <c r="B11" s="26" t="s">
        <v>596</v>
      </c>
      <c r="C11" s="26" t="s">
        <v>585</v>
      </c>
      <c r="D11" s="26" t="s">
        <v>597</v>
      </c>
      <c r="E11" s="26" t="s">
        <v>598</v>
      </c>
      <c r="F11" s="26">
        <v>250</v>
      </c>
      <c r="G11" s="69">
        <v>48001004585</v>
      </c>
      <c r="H11" s="221" t="s">
        <v>599</v>
      </c>
      <c r="I11" s="221" t="s">
        <v>600</v>
      </c>
      <c r="J11" s="221"/>
      <c r="K11" s="26"/>
    </row>
    <row r="12" spans="1:11" ht="30">
      <c r="A12" s="69">
        <v>4</v>
      </c>
      <c r="B12" s="26" t="s">
        <v>601</v>
      </c>
      <c r="C12" s="26" t="s">
        <v>585</v>
      </c>
      <c r="D12" s="26" t="s">
        <v>591</v>
      </c>
      <c r="E12" s="26" t="s">
        <v>602</v>
      </c>
      <c r="F12" s="26">
        <v>125</v>
      </c>
      <c r="G12" s="69">
        <v>40001000084</v>
      </c>
      <c r="H12" s="221" t="s">
        <v>564</v>
      </c>
      <c r="I12" s="221" t="s">
        <v>603</v>
      </c>
      <c r="J12" s="221"/>
      <c r="K12" s="26"/>
    </row>
    <row r="13" spans="1:11" ht="30">
      <c r="A13" s="69">
        <v>5</v>
      </c>
      <c r="B13" s="26" t="s">
        <v>604</v>
      </c>
      <c r="C13" s="26" t="s">
        <v>585</v>
      </c>
      <c r="D13" s="26" t="s">
        <v>586</v>
      </c>
      <c r="E13" s="26" t="s">
        <v>605</v>
      </c>
      <c r="F13" s="26">
        <v>187.5</v>
      </c>
      <c r="G13" s="430" t="s">
        <v>606</v>
      </c>
      <c r="H13" s="221" t="s">
        <v>607</v>
      </c>
      <c r="I13" s="221" t="s">
        <v>608</v>
      </c>
      <c r="J13" s="221"/>
      <c r="K13" s="26"/>
    </row>
    <row r="14" spans="1:11" ht="30">
      <c r="A14" s="69">
        <v>6</v>
      </c>
      <c r="B14" s="26" t="s">
        <v>609</v>
      </c>
      <c r="C14" s="26" t="s">
        <v>585</v>
      </c>
      <c r="D14" s="26" t="s">
        <v>586</v>
      </c>
      <c r="E14" s="26" t="s">
        <v>610</v>
      </c>
      <c r="F14" s="26">
        <v>250</v>
      </c>
      <c r="G14" s="69">
        <v>61004018933</v>
      </c>
      <c r="H14" s="221" t="s">
        <v>611</v>
      </c>
      <c r="I14" s="221" t="s">
        <v>612</v>
      </c>
      <c r="J14" s="221"/>
      <c r="K14" s="26"/>
    </row>
    <row r="15" spans="1:11" ht="30">
      <c r="A15" s="69">
        <v>7</v>
      </c>
      <c r="B15" s="26" t="s">
        <v>613</v>
      </c>
      <c r="C15" s="26" t="s">
        <v>585</v>
      </c>
      <c r="D15" s="26" t="s">
        <v>614</v>
      </c>
      <c r="E15" s="26" t="s">
        <v>615</v>
      </c>
      <c r="F15" s="26">
        <v>250</v>
      </c>
      <c r="G15" s="430" t="s">
        <v>616</v>
      </c>
      <c r="H15" s="221" t="s">
        <v>617</v>
      </c>
      <c r="I15" s="431" t="s">
        <v>618</v>
      </c>
      <c r="J15" s="221"/>
      <c r="K15" s="26"/>
    </row>
    <row r="16" spans="1:11" ht="30">
      <c r="A16" s="69">
        <v>8</v>
      </c>
      <c r="B16" s="26" t="s">
        <v>619</v>
      </c>
      <c r="C16" s="26" t="s">
        <v>585</v>
      </c>
      <c r="D16" s="26" t="s">
        <v>620</v>
      </c>
      <c r="E16" s="26" t="s">
        <v>621</v>
      </c>
      <c r="F16" s="26">
        <v>500</v>
      </c>
      <c r="G16" s="69">
        <v>36001033813</v>
      </c>
      <c r="H16" s="221" t="s">
        <v>622</v>
      </c>
      <c r="I16" s="221" t="s">
        <v>623</v>
      </c>
      <c r="J16" s="221"/>
      <c r="K16" s="26"/>
    </row>
    <row r="17" spans="1:11" ht="30">
      <c r="A17" s="69">
        <v>9</v>
      </c>
      <c r="B17" s="26" t="s">
        <v>624</v>
      </c>
      <c r="C17" s="26" t="s">
        <v>585</v>
      </c>
      <c r="D17" s="432" t="s">
        <v>625</v>
      </c>
      <c r="E17" s="26" t="s">
        <v>626</v>
      </c>
      <c r="F17" s="26" t="s">
        <v>627</v>
      </c>
      <c r="G17" s="26"/>
      <c r="H17" s="221"/>
      <c r="I17" s="221"/>
      <c r="J17" s="221">
        <v>203864014</v>
      </c>
      <c r="K17" s="26" t="s">
        <v>628</v>
      </c>
    </row>
    <row r="18" spans="1:11" ht="30">
      <c r="A18" s="69">
        <v>10</v>
      </c>
      <c r="B18" s="26" t="s">
        <v>624</v>
      </c>
      <c r="C18" s="26" t="s">
        <v>585</v>
      </c>
      <c r="D18" s="432" t="s">
        <v>629</v>
      </c>
      <c r="E18" s="26" t="s">
        <v>630</v>
      </c>
      <c r="F18" s="26" t="s">
        <v>631</v>
      </c>
      <c r="G18" s="26"/>
      <c r="H18" s="221"/>
      <c r="I18" s="221"/>
      <c r="J18" s="221">
        <v>203864014</v>
      </c>
      <c r="K18" s="26" t="s">
        <v>628</v>
      </c>
    </row>
    <row r="19" spans="1:11" ht="30">
      <c r="A19" s="69">
        <v>11</v>
      </c>
      <c r="B19" s="26" t="s">
        <v>632</v>
      </c>
      <c r="C19" s="26" t="s">
        <v>585</v>
      </c>
      <c r="D19" s="26" t="s">
        <v>633</v>
      </c>
      <c r="E19" s="26" t="s">
        <v>634</v>
      </c>
      <c r="F19" s="26">
        <v>287.5</v>
      </c>
      <c r="G19" s="433" t="s">
        <v>635</v>
      </c>
      <c r="H19" s="221" t="s">
        <v>636</v>
      </c>
      <c r="I19" s="221" t="s">
        <v>637</v>
      </c>
      <c r="J19" s="221"/>
      <c r="K19" s="26"/>
    </row>
    <row r="20" spans="1:11" ht="30">
      <c r="A20" s="69">
        <v>12</v>
      </c>
      <c r="B20" s="26" t="s">
        <v>638</v>
      </c>
      <c r="C20" s="26" t="s">
        <v>585</v>
      </c>
      <c r="D20" s="26" t="s">
        <v>639</v>
      </c>
      <c r="E20" s="26" t="s">
        <v>640</v>
      </c>
      <c r="F20" s="26"/>
      <c r="G20" s="434">
        <v>59001024257</v>
      </c>
      <c r="H20" s="221" t="s">
        <v>641</v>
      </c>
      <c r="I20" s="221" t="s">
        <v>642</v>
      </c>
      <c r="J20" s="221"/>
      <c r="K20" s="26"/>
    </row>
    <row r="21" spans="1:11" ht="25.5">
      <c r="A21" s="69">
        <v>13</v>
      </c>
      <c r="B21" s="435" t="s">
        <v>643</v>
      </c>
      <c r="C21" s="26" t="s">
        <v>585</v>
      </c>
      <c r="D21" s="435" t="s">
        <v>644</v>
      </c>
      <c r="E21" s="436" t="s">
        <v>645</v>
      </c>
      <c r="F21" s="437" t="s">
        <v>646</v>
      </c>
      <c r="G21" s="434">
        <v>1033003244</v>
      </c>
      <c r="H21" s="435" t="s">
        <v>549</v>
      </c>
      <c r="I21" s="221" t="s">
        <v>647</v>
      </c>
      <c r="J21" s="221"/>
      <c r="K21" s="26"/>
    </row>
    <row r="22" spans="1:11" ht="30">
      <c r="A22" s="69">
        <v>14</v>
      </c>
      <c r="B22" s="435" t="s">
        <v>648</v>
      </c>
      <c r="C22" s="26" t="s">
        <v>585</v>
      </c>
      <c r="D22" s="26" t="s">
        <v>649</v>
      </c>
      <c r="E22" s="26" t="s">
        <v>650</v>
      </c>
      <c r="F22" s="26">
        <v>1000</v>
      </c>
      <c r="G22" s="438">
        <v>60003003713</v>
      </c>
      <c r="H22" s="435" t="s">
        <v>651</v>
      </c>
      <c r="I22" s="221" t="s">
        <v>652</v>
      </c>
      <c r="J22" s="221"/>
      <c r="K22" s="26"/>
    </row>
    <row r="23" spans="1:11" ht="30">
      <c r="A23" s="69">
        <v>15</v>
      </c>
      <c r="B23" s="435" t="s">
        <v>653</v>
      </c>
      <c r="C23" s="26" t="s">
        <v>585</v>
      </c>
      <c r="D23" s="26" t="s">
        <v>654</v>
      </c>
      <c r="E23" s="26" t="s">
        <v>655</v>
      </c>
      <c r="F23" s="26">
        <v>600</v>
      </c>
      <c r="G23" s="434"/>
      <c r="H23" s="439"/>
      <c r="I23" s="221"/>
      <c r="J23" s="221">
        <v>211395818</v>
      </c>
      <c r="K23" s="435" t="s">
        <v>656</v>
      </c>
    </row>
    <row r="24" spans="1:11" ht="30">
      <c r="A24" s="69">
        <v>16</v>
      </c>
      <c r="B24" s="440" t="s">
        <v>657</v>
      </c>
      <c r="C24" s="26" t="s">
        <v>585</v>
      </c>
      <c r="D24" s="26" t="s">
        <v>658</v>
      </c>
      <c r="E24" s="26" t="s">
        <v>659</v>
      </c>
      <c r="F24" s="26">
        <v>125</v>
      </c>
      <c r="G24" s="434">
        <v>1030003767</v>
      </c>
      <c r="H24" s="440" t="s">
        <v>660</v>
      </c>
      <c r="I24" s="221" t="s">
        <v>661</v>
      </c>
      <c r="J24" s="221"/>
      <c r="K24" s="26"/>
    </row>
    <row r="25" spans="1:11" ht="30">
      <c r="A25" s="69">
        <v>17</v>
      </c>
      <c r="B25" s="440" t="s">
        <v>662</v>
      </c>
      <c r="C25" s="26" t="s">
        <v>585</v>
      </c>
      <c r="D25" s="26" t="s">
        <v>658</v>
      </c>
      <c r="E25" s="26" t="s">
        <v>663</v>
      </c>
      <c r="F25" s="26">
        <v>187</v>
      </c>
      <c r="G25" s="434">
        <v>24001013069</v>
      </c>
      <c r="H25" s="440" t="s">
        <v>664</v>
      </c>
      <c r="I25" s="221" t="s">
        <v>665</v>
      </c>
      <c r="J25" s="221"/>
      <c r="K25" s="26"/>
    </row>
    <row r="26" spans="1:11" ht="30">
      <c r="A26" s="69">
        <v>18</v>
      </c>
      <c r="B26" s="440" t="s">
        <v>666</v>
      </c>
      <c r="C26" s="26" t="s">
        <v>585</v>
      </c>
      <c r="D26" s="26" t="s">
        <v>658</v>
      </c>
      <c r="E26" s="26" t="s">
        <v>667</v>
      </c>
      <c r="F26" s="26" t="s">
        <v>668</v>
      </c>
      <c r="G26" s="434">
        <v>1019028411</v>
      </c>
      <c r="H26" s="440" t="s">
        <v>669</v>
      </c>
      <c r="I26" s="221" t="s">
        <v>670</v>
      </c>
      <c r="J26" s="221"/>
      <c r="K26" s="26"/>
    </row>
    <row r="27" spans="1:11" ht="30">
      <c r="A27" s="69">
        <v>19</v>
      </c>
      <c r="B27" s="441" t="s">
        <v>671</v>
      </c>
      <c r="C27" s="26" t="s">
        <v>585</v>
      </c>
      <c r="D27" s="26" t="s">
        <v>658</v>
      </c>
      <c r="E27" s="26" t="s">
        <v>672</v>
      </c>
      <c r="F27" s="26"/>
      <c r="G27" s="434"/>
      <c r="H27" s="439"/>
      <c r="I27" s="221"/>
      <c r="J27" s="221">
        <v>404907730</v>
      </c>
      <c r="K27" s="441" t="s">
        <v>673</v>
      </c>
    </row>
    <row r="28" spans="1:11" ht="30">
      <c r="A28" s="69">
        <v>20</v>
      </c>
      <c r="B28" s="440" t="s">
        <v>674</v>
      </c>
      <c r="C28" s="26" t="s">
        <v>585</v>
      </c>
      <c r="D28" s="26" t="s">
        <v>675</v>
      </c>
      <c r="E28" s="26" t="s">
        <v>676</v>
      </c>
      <c r="F28" s="26">
        <v>625</v>
      </c>
      <c r="G28" s="434">
        <v>47001001011</v>
      </c>
      <c r="H28" s="440" t="s">
        <v>677</v>
      </c>
      <c r="I28" s="221" t="s">
        <v>678</v>
      </c>
      <c r="J28" s="221"/>
      <c r="K28" s="26"/>
    </row>
    <row r="29" spans="1:11" ht="30">
      <c r="A29" s="69">
        <v>21</v>
      </c>
      <c r="B29" s="440" t="s">
        <v>679</v>
      </c>
      <c r="C29" s="26" t="s">
        <v>585</v>
      </c>
      <c r="D29" s="26" t="s">
        <v>658</v>
      </c>
      <c r="E29" s="26" t="s">
        <v>680</v>
      </c>
      <c r="F29" s="26">
        <v>500</v>
      </c>
      <c r="G29" s="434">
        <v>1003012426</v>
      </c>
      <c r="H29" s="440" t="s">
        <v>681</v>
      </c>
      <c r="I29" s="221" t="s">
        <v>682</v>
      </c>
      <c r="J29" s="221"/>
      <c r="K29" s="26"/>
    </row>
    <row r="30" spans="1:11" ht="30">
      <c r="A30" s="69">
        <v>22</v>
      </c>
      <c r="B30" s="435" t="s">
        <v>683</v>
      </c>
      <c r="C30" s="26" t="s">
        <v>585</v>
      </c>
      <c r="D30" s="26" t="s">
        <v>658</v>
      </c>
      <c r="E30" s="26" t="s">
        <v>684</v>
      </c>
      <c r="F30" s="26">
        <v>1000</v>
      </c>
      <c r="G30" s="434">
        <v>1017008166</v>
      </c>
      <c r="H30" s="435" t="s">
        <v>685</v>
      </c>
      <c r="I30" s="221" t="s">
        <v>686</v>
      </c>
      <c r="J30" s="221"/>
      <c r="K30" s="26"/>
    </row>
    <row r="31" spans="1:11" ht="30">
      <c r="A31" s="69">
        <v>23</v>
      </c>
      <c r="B31" s="435" t="s">
        <v>687</v>
      </c>
      <c r="C31" s="26" t="s">
        <v>585</v>
      </c>
      <c r="D31" s="26" t="s">
        <v>658</v>
      </c>
      <c r="E31" s="26" t="s">
        <v>688</v>
      </c>
      <c r="F31" s="26">
        <v>500</v>
      </c>
      <c r="G31" s="434">
        <v>21001006430</v>
      </c>
      <c r="H31" s="435" t="s">
        <v>549</v>
      </c>
      <c r="I31" s="221" t="s">
        <v>689</v>
      </c>
      <c r="J31" s="221"/>
      <c r="K31" s="26"/>
    </row>
    <row r="32" spans="1:11" ht="30">
      <c r="A32" s="69">
        <v>24</v>
      </c>
      <c r="B32" s="441" t="s">
        <v>690</v>
      </c>
      <c r="C32" s="26" t="s">
        <v>585</v>
      </c>
      <c r="D32" s="26" t="s">
        <v>658</v>
      </c>
      <c r="E32" s="26" t="s">
        <v>691</v>
      </c>
      <c r="F32" s="26">
        <v>125</v>
      </c>
      <c r="G32" s="434">
        <v>2001020441</v>
      </c>
      <c r="H32" s="441" t="s">
        <v>692</v>
      </c>
      <c r="I32" s="221" t="s">
        <v>693</v>
      </c>
      <c r="J32" s="221"/>
      <c r="K32" s="26"/>
    </row>
    <row r="33" spans="1:11" ht="30">
      <c r="A33" s="69">
        <v>25</v>
      </c>
      <c r="B33" s="441" t="s">
        <v>694</v>
      </c>
      <c r="C33" s="26" t="s">
        <v>585</v>
      </c>
      <c r="D33" s="26" t="s">
        <v>658</v>
      </c>
      <c r="E33" s="26" t="s">
        <v>695</v>
      </c>
      <c r="F33" s="26">
        <v>125</v>
      </c>
      <c r="G33" s="434">
        <v>58001004215</v>
      </c>
      <c r="H33" s="441" t="s">
        <v>696</v>
      </c>
      <c r="I33" s="221" t="s">
        <v>697</v>
      </c>
      <c r="J33" s="221"/>
      <c r="K33" s="26"/>
    </row>
    <row r="34" spans="1:11" ht="30">
      <c r="A34" s="69">
        <v>26</v>
      </c>
      <c r="B34" s="441" t="s">
        <v>698</v>
      </c>
      <c r="C34" s="26" t="s">
        <v>585</v>
      </c>
      <c r="D34" s="26" t="s">
        <v>658</v>
      </c>
      <c r="E34" s="26" t="s">
        <v>699</v>
      </c>
      <c r="F34" s="26">
        <v>125</v>
      </c>
      <c r="G34" s="434">
        <v>58001010741</v>
      </c>
      <c r="H34" s="441" t="s">
        <v>700</v>
      </c>
      <c r="I34" s="221" t="s">
        <v>701</v>
      </c>
      <c r="J34" s="221"/>
      <c r="K34" s="26"/>
    </row>
    <row r="35" spans="1:11" ht="30">
      <c r="A35" s="69">
        <v>27</v>
      </c>
      <c r="B35" s="441" t="s">
        <v>702</v>
      </c>
      <c r="C35" s="26" t="s">
        <v>585</v>
      </c>
      <c r="D35" s="26" t="s">
        <v>658</v>
      </c>
      <c r="E35" s="26" t="s">
        <v>703</v>
      </c>
      <c r="F35" s="26">
        <v>125</v>
      </c>
      <c r="G35" s="434">
        <v>51001007197</v>
      </c>
      <c r="H35" s="441" t="s">
        <v>704</v>
      </c>
      <c r="I35" s="221" t="s">
        <v>705</v>
      </c>
      <c r="J35" s="221"/>
      <c r="K35" s="26"/>
    </row>
    <row r="36" spans="1:11" ht="30">
      <c r="A36" s="69">
        <v>28</v>
      </c>
      <c r="B36" s="441" t="s">
        <v>706</v>
      </c>
      <c r="C36" s="26" t="s">
        <v>585</v>
      </c>
      <c r="D36" s="26" t="s">
        <v>658</v>
      </c>
      <c r="E36" s="26" t="s">
        <v>707</v>
      </c>
      <c r="F36" s="26">
        <v>125</v>
      </c>
      <c r="G36" s="434">
        <v>42001028617</v>
      </c>
      <c r="H36" s="441" t="s">
        <v>708</v>
      </c>
      <c r="I36" s="221" t="s">
        <v>709</v>
      </c>
      <c r="J36" s="221"/>
      <c r="K36" s="26"/>
    </row>
    <row r="37" spans="1:11" ht="30">
      <c r="A37" s="69">
        <v>29</v>
      </c>
      <c r="B37" s="441" t="s">
        <v>710</v>
      </c>
      <c r="C37" s="26" t="s">
        <v>585</v>
      </c>
      <c r="D37" s="26" t="s">
        <v>658</v>
      </c>
      <c r="E37" s="26" t="s">
        <v>711</v>
      </c>
      <c r="F37" s="26">
        <v>125</v>
      </c>
      <c r="G37" s="434">
        <v>19001001742</v>
      </c>
      <c r="H37" s="441" t="s">
        <v>712</v>
      </c>
      <c r="I37" s="221" t="s">
        <v>713</v>
      </c>
      <c r="J37" s="221"/>
      <c r="K37" s="26"/>
    </row>
    <row r="38" spans="1:11" ht="30">
      <c r="A38" s="69">
        <v>30</v>
      </c>
      <c r="B38" s="435" t="s">
        <v>714</v>
      </c>
      <c r="C38" s="26" t="s">
        <v>585</v>
      </c>
      <c r="D38" s="26" t="s">
        <v>658</v>
      </c>
      <c r="E38" s="26" t="s">
        <v>715</v>
      </c>
      <c r="F38" s="26">
        <v>375</v>
      </c>
      <c r="G38" s="434">
        <v>1013009497</v>
      </c>
      <c r="H38" s="435" t="s">
        <v>716</v>
      </c>
      <c r="I38" s="221" t="s">
        <v>717</v>
      </c>
      <c r="J38" s="221"/>
      <c r="K38" s="26"/>
    </row>
    <row r="39" spans="1:11" ht="30">
      <c r="A39" s="69">
        <v>31</v>
      </c>
      <c r="B39" s="435" t="s">
        <v>718</v>
      </c>
      <c r="C39" s="26" t="s">
        <v>585</v>
      </c>
      <c r="D39" s="26" t="s">
        <v>658</v>
      </c>
      <c r="E39" s="26" t="s">
        <v>691</v>
      </c>
      <c r="F39" s="26">
        <v>600</v>
      </c>
      <c r="G39" s="434">
        <v>3500102712</v>
      </c>
      <c r="H39" s="435" t="s">
        <v>719</v>
      </c>
      <c r="I39" s="221" t="s">
        <v>720</v>
      </c>
      <c r="J39" s="221"/>
      <c r="K39" s="26"/>
    </row>
    <row r="40" spans="1:11" ht="30">
      <c r="A40" s="69">
        <v>32</v>
      </c>
      <c r="B40" s="435" t="s">
        <v>721</v>
      </c>
      <c r="C40" s="26" t="s">
        <v>585</v>
      </c>
      <c r="D40" s="26" t="s">
        <v>658</v>
      </c>
      <c r="E40" s="26" t="s">
        <v>722</v>
      </c>
      <c r="F40" s="26">
        <v>375</v>
      </c>
      <c r="G40" s="434">
        <v>54001009638</v>
      </c>
      <c r="H40" s="435" t="s">
        <v>723</v>
      </c>
      <c r="I40" s="221" t="s">
        <v>724</v>
      </c>
      <c r="J40" s="221"/>
      <c r="K40" s="26"/>
    </row>
    <row r="41" spans="1:11" ht="30">
      <c r="A41" s="69">
        <v>33</v>
      </c>
      <c r="B41" s="435" t="s">
        <v>725</v>
      </c>
      <c r="C41" s="26" t="s">
        <v>585</v>
      </c>
      <c r="D41" s="26" t="s">
        <v>658</v>
      </c>
      <c r="E41" s="26" t="s">
        <v>726</v>
      </c>
      <c r="F41" s="26" t="s">
        <v>727</v>
      </c>
      <c r="G41" s="434">
        <v>1024015184</v>
      </c>
      <c r="H41" s="435" t="s">
        <v>728</v>
      </c>
      <c r="I41" s="221" t="s">
        <v>729</v>
      </c>
      <c r="J41" s="221"/>
      <c r="K41" s="26"/>
    </row>
    <row r="42" spans="1:11" ht="30">
      <c r="A42" s="69">
        <v>34</v>
      </c>
      <c r="B42" s="435" t="s">
        <v>730</v>
      </c>
      <c r="C42" s="26" t="s">
        <v>585</v>
      </c>
      <c r="D42" s="26" t="s">
        <v>658</v>
      </c>
      <c r="E42" s="26" t="s">
        <v>715</v>
      </c>
      <c r="F42" s="26">
        <v>300</v>
      </c>
      <c r="G42" s="434">
        <v>40001004177</v>
      </c>
      <c r="H42" s="435" t="s">
        <v>731</v>
      </c>
      <c r="I42" s="221" t="s">
        <v>623</v>
      </c>
      <c r="J42" s="221"/>
      <c r="K42" s="26"/>
    </row>
    <row r="43" spans="1:11" ht="30">
      <c r="A43" s="69">
        <v>35</v>
      </c>
      <c r="B43" s="442" t="s">
        <v>732</v>
      </c>
      <c r="C43" s="26" t="s">
        <v>585</v>
      </c>
      <c r="D43" s="26" t="s">
        <v>658</v>
      </c>
      <c r="E43" s="26" t="s">
        <v>733</v>
      </c>
      <c r="F43" s="26" t="s">
        <v>734</v>
      </c>
      <c r="G43" s="434">
        <v>1001024792</v>
      </c>
      <c r="H43" s="442" t="s">
        <v>735</v>
      </c>
      <c r="I43" s="221" t="s">
        <v>736</v>
      </c>
      <c r="J43" s="221"/>
      <c r="K43" s="26"/>
    </row>
    <row r="44" spans="1:11" ht="30">
      <c r="A44" s="69">
        <v>36</v>
      </c>
      <c r="B44" s="435" t="s">
        <v>737</v>
      </c>
      <c r="C44" s="26" t="s">
        <v>585</v>
      </c>
      <c r="D44" s="26" t="s">
        <v>658</v>
      </c>
      <c r="E44" s="26" t="s">
        <v>738</v>
      </c>
      <c r="F44" s="26">
        <v>1250</v>
      </c>
      <c r="G44" s="434">
        <v>1026015970</v>
      </c>
      <c r="H44" s="435" t="s">
        <v>739</v>
      </c>
      <c r="I44" s="221" t="s">
        <v>740</v>
      </c>
      <c r="J44" s="221"/>
      <c r="K44" s="26"/>
    </row>
    <row r="45" spans="1:11" ht="30">
      <c r="A45" s="69">
        <v>37</v>
      </c>
      <c r="B45" s="435" t="s">
        <v>741</v>
      </c>
      <c r="C45" s="26" t="s">
        <v>585</v>
      </c>
      <c r="D45" s="26" t="s">
        <v>658</v>
      </c>
      <c r="E45" s="26" t="s">
        <v>667</v>
      </c>
      <c r="F45" s="26" t="s">
        <v>734</v>
      </c>
      <c r="G45" s="434">
        <v>1024034215</v>
      </c>
      <c r="H45" s="435" t="s">
        <v>742</v>
      </c>
      <c r="I45" s="221" t="s">
        <v>743</v>
      </c>
      <c r="J45" s="221"/>
      <c r="K45" s="26"/>
    </row>
    <row r="46" spans="1:11" ht="30">
      <c r="A46" s="69">
        <v>38</v>
      </c>
      <c r="B46" s="435" t="s">
        <v>744</v>
      </c>
      <c r="C46" s="26" t="s">
        <v>585</v>
      </c>
      <c r="D46" s="26" t="s">
        <v>658</v>
      </c>
      <c r="E46" s="26" t="s">
        <v>745</v>
      </c>
      <c r="F46" s="26">
        <v>200</v>
      </c>
      <c r="G46" s="434">
        <v>1024021062</v>
      </c>
      <c r="H46" s="435" t="s">
        <v>746</v>
      </c>
      <c r="I46" s="221" t="s">
        <v>747</v>
      </c>
      <c r="J46" s="221"/>
      <c r="K46" s="26"/>
    </row>
    <row r="47" spans="1:11" ht="15">
      <c r="A47" s="69">
        <v>39</v>
      </c>
      <c r="B47" s="26"/>
      <c r="C47" s="26"/>
      <c r="D47" s="26"/>
      <c r="E47" s="26"/>
      <c r="F47" s="26"/>
      <c r="G47" s="26"/>
      <c r="H47" s="221"/>
      <c r="I47" s="221"/>
      <c r="J47" s="221"/>
      <c r="K47" s="26"/>
    </row>
    <row r="48" spans="1:11" ht="15">
      <c r="A48" s="69"/>
      <c r="B48" s="26"/>
      <c r="C48" s="26"/>
      <c r="D48" s="26"/>
      <c r="E48" s="26"/>
      <c r="F48" s="26"/>
      <c r="G48" s="26"/>
      <c r="H48" s="221"/>
      <c r="I48" s="221"/>
      <c r="J48" s="221"/>
      <c r="K48" s="26"/>
    </row>
    <row r="49" spans="1:11" ht="15">
      <c r="A49" s="69"/>
      <c r="B49" s="26"/>
      <c r="C49" s="26"/>
      <c r="D49" s="26"/>
      <c r="E49" s="26"/>
      <c r="F49" s="26"/>
      <c r="G49" s="26"/>
      <c r="H49" s="221"/>
      <c r="I49" s="221"/>
      <c r="J49" s="221"/>
      <c r="K49" s="26"/>
    </row>
    <row r="50" spans="1:11" ht="15">
      <c r="A50" s="69" t="s">
        <v>266</v>
      </c>
      <c r="B50" s="26"/>
      <c r="C50" s="26"/>
      <c r="D50" s="26"/>
      <c r="E50" s="26"/>
      <c r="F50" s="26"/>
      <c r="G50" s="26"/>
      <c r="H50" s="221"/>
      <c r="I50" s="221"/>
      <c r="J50" s="221"/>
      <c r="K50" s="26"/>
    </row>
    <row r="51" spans="1:1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>
      <c r="A53" s="25"/>
      <c r="B53" s="23"/>
      <c r="C53" s="23"/>
      <c r="D53" s="23"/>
      <c r="E53" s="23"/>
      <c r="F53" s="23"/>
      <c r="G53" s="23"/>
      <c r="H53" s="23"/>
      <c r="I53" s="23"/>
      <c r="J53" s="23"/>
      <c r="K53" s="23"/>
    </row>
    <row r="54" spans="1:11" ht="15">
      <c r="A54" s="2"/>
      <c r="B54" s="73" t="s">
        <v>96</v>
      </c>
      <c r="C54" s="2"/>
      <c r="D54" s="2"/>
      <c r="E54" s="5"/>
      <c r="F54" s="2"/>
      <c r="G54" s="2"/>
      <c r="H54" s="2"/>
      <c r="I54" s="2"/>
      <c r="J54" s="2"/>
      <c r="K54" s="2"/>
    </row>
    <row r="55" spans="1:11" ht="15">
      <c r="A55" s="2"/>
      <c r="B55" s="2"/>
      <c r="C55" s="470"/>
      <c r="D55" s="470"/>
      <c r="F55" s="72"/>
      <c r="G55" s="75"/>
    </row>
    <row r="56" spans="1:11" ht="15">
      <c r="B56" s="2"/>
      <c r="C56" s="71" t="s">
        <v>256</v>
      </c>
      <c r="D56" s="2"/>
      <c r="F56" s="12" t="s">
        <v>261</v>
      </c>
    </row>
    <row r="57" spans="1:11" ht="15">
      <c r="B57" s="2"/>
      <c r="C57" s="2"/>
      <c r="D57" s="2"/>
      <c r="F57" s="2" t="s">
        <v>257</v>
      </c>
    </row>
    <row r="58" spans="1:11" ht="15">
      <c r="B58" s="2"/>
      <c r="C58" s="67" t="s">
        <v>127</v>
      </c>
    </row>
  </sheetData>
  <mergeCells count="1">
    <mergeCell ref="C55:D55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B11" sqref="B11:L11"/>
    </sheetView>
  </sheetViews>
  <sheetFormatPr defaultRowHeight="12.75"/>
  <cols>
    <col min="1" max="1" width="6.85546875" style="188" customWidth="1"/>
    <col min="2" max="2" width="21.140625" style="188" customWidth="1"/>
    <col min="3" max="3" width="21.5703125" style="188" customWidth="1"/>
    <col min="4" max="4" width="19.140625" style="188" customWidth="1"/>
    <col min="5" max="5" width="15.140625" style="188" customWidth="1"/>
    <col min="6" max="6" width="20.85546875" style="188" customWidth="1"/>
    <col min="7" max="7" width="23.85546875" style="188" customWidth="1"/>
    <col min="8" max="8" width="19" style="188" customWidth="1"/>
    <col min="9" max="9" width="21.140625" style="188" customWidth="1"/>
    <col min="10" max="10" width="17" style="188" customWidth="1"/>
    <col min="11" max="11" width="21.5703125" style="188" customWidth="1"/>
    <col min="12" max="12" width="24.42578125" style="188" customWidth="1"/>
    <col min="13" max="16384" width="9.140625" style="188"/>
  </cols>
  <sheetData>
    <row r="1" spans="1:13" customFormat="1" ht="15">
      <c r="A1" s="139" t="s">
        <v>429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97</v>
      </c>
    </row>
    <row r="2" spans="1:13" customFormat="1" ht="15">
      <c r="A2" s="107" t="s">
        <v>128</v>
      </c>
      <c r="B2" s="107"/>
      <c r="C2" s="140"/>
      <c r="D2" s="140"/>
      <c r="E2" s="140"/>
      <c r="F2" s="140"/>
      <c r="G2" s="140"/>
      <c r="H2" s="140"/>
      <c r="I2" s="140"/>
      <c r="J2" s="140"/>
      <c r="K2" s="146"/>
      <c r="L2" s="363" t="s">
        <v>758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8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>
      <c r="A5" s="222" t="s">
        <v>506</v>
      </c>
      <c r="B5" s="222"/>
      <c r="C5" s="82"/>
      <c r="D5" s="82"/>
      <c r="E5" s="82"/>
      <c r="F5" s="223"/>
      <c r="G5" s="224"/>
      <c r="H5" s="224"/>
      <c r="I5" s="224"/>
      <c r="J5" s="224"/>
      <c r="K5" s="224"/>
      <c r="L5" s="223"/>
    </row>
    <row r="6" spans="1:13" customFormat="1" ht="13.5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>
      <c r="A7" s="152" t="s">
        <v>64</v>
      </c>
      <c r="B7" s="136" t="s">
        <v>236</v>
      </c>
      <c r="C7" s="138" t="s">
        <v>232</v>
      </c>
      <c r="D7" s="138" t="s">
        <v>233</v>
      </c>
      <c r="E7" s="138" t="s">
        <v>335</v>
      </c>
      <c r="F7" s="138" t="s">
        <v>235</v>
      </c>
      <c r="G7" s="138" t="s">
        <v>371</v>
      </c>
      <c r="H7" s="138" t="s">
        <v>373</v>
      </c>
      <c r="I7" s="138" t="s">
        <v>367</v>
      </c>
      <c r="J7" s="138" t="s">
        <v>368</v>
      </c>
      <c r="K7" s="138" t="s">
        <v>380</v>
      </c>
      <c r="L7" s="138" t="s">
        <v>369</v>
      </c>
    </row>
    <row r="8" spans="1:13" customFormat="1" ht="15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45">
      <c r="A9" s="69">
        <v>1</v>
      </c>
      <c r="B9" s="69" t="s">
        <v>748</v>
      </c>
      <c r="C9" s="26" t="s">
        <v>749</v>
      </c>
      <c r="D9" s="69" t="s">
        <v>750</v>
      </c>
      <c r="E9" s="69">
        <v>2006</v>
      </c>
      <c r="F9" s="26" t="s">
        <v>751</v>
      </c>
      <c r="G9" s="69">
        <v>1700</v>
      </c>
      <c r="H9" s="26"/>
      <c r="I9" s="221"/>
      <c r="J9" s="221"/>
      <c r="K9" s="221">
        <v>211350928</v>
      </c>
      <c r="L9" s="443" t="s">
        <v>752</v>
      </c>
    </row>
    <row r="10" spans="1:13" customFormat="1" ht="15">
      <c r="A10" s="69">
        <v>2</v>
      </c>
      <c r="B10" s="69" t="s">
        <v>748</v>
      </c>
      <c r="C10" s="26" t="s">
        <v>749</v>
      </c>
      <c r="D10" s="69" t="s">
        <v>750</v>
      </c>
      <c r="E10" s="69">
        <v>2006</v>
      </c>
      <c r="F10" s="26" t="s">
        <v>753</v>
      </c>
      <c r="G10" s="69">
        <v>1700</v>
      </c>
      <c r="H10" s="26">
        <v>1022000013</v>
      </c>
      <c r="I10" s="444" t="s">
        <v>754</v>
      </c>
      <c r="J10" s="444" t="s">
        <v>755</v>
      </c>
      <c r="K10" s="221"/>
      <c r="L10" s="26"/>
    </row>
    <row r="11" spans="1:13" customFormat="1" ht="45">
      <c r="A11" s="69">
        <v>3</v>
      </c>
      <c r="B11" s="69" t="s">
        <v>748</v>
      </c>
      <c r="C11" s="26" t="s">
        <v>760</v>
      </c>
      <c r="D11" s="69" t="s">
        <v>761</v>
      </c>
      <c r="E11" s="69">
        <v>2007</v>
      </c>
      <c r="F11" s="26" t="s">
        <v>759</v>
      </c>
      <c r="G11" s="69">
        <v>1700</v>
      </c>
      <c r="H11" s="26"/>
      <c r="I11" s="221"/>
      <c r="J11" s="221"/>
      <c r="K11" s="221">
        <v>211350928</v>
      </c>
      <c r="L11" s="443" t="s">
        <v>752</v>
      </c>
    </row>
    <row r="12" spans="1:13" customFormat="1" ht="15">
      <c r="A12" s="69">
        <v>4</v>
      </c>
      <c r="B12" s="69"/>
      <c r="C12" s="26"/>
      <c r="D12" s="26"/>
      <c r="E12" s="26"/>
      <c r="F12" s="26"/>
      <c r="G12" s="26"/>
      <c r="H12" s="26"/>
      <c r="I12" s="221"/>
      <c r="J12" s="221"/>
      <c r="K12" s="221"/>
      <c r="L12" s="26"/>
    </row>
    <row r="13" spans="1:13" customFormat="1" ht="15">
      <c r="A13" s="69">
        <v>5</v>
      </c>
      <c r="B13" s="69"/>
      <c r="C13" s="26"/>
      <c r="D13" s="26"/>
      <c r="E13" s="26"/>
      <c r="F13" s="26"/>
      <c r="G13" s="26"/>
      <c r="H13" s="26"/>
      <c r="I13" s="221"/>
      <c r="J13" s="221"/>
      <c r="K13" s="221"/>
      <c r="L13" s="26"/>
    </row>
    <row r="14" spans="1:13" customFormat="1" ht="15">
      <c r="A14" s="69">
        <v>6</v>
      </c>
      <c r="B14" s="69"/>
      <c r="C14" s="26"/>
      <c r="D14" s="26"/>
      <c r="E14" s="26"/>
      <c r="F14" s="26"/>
      <c r="G14" s="26"/>
      <c r="H14" s="26"/>
      <c r="I14" s="221"/>
      <c r="J14" s="221"/>
      <c r="K14" s="221"/>
      <c r="L14" s="26"/>
    </row>
    <row r="15" spans="1:13" customFormat="1" ht="15">
      <c r="A15" s="69">
        <v>7</v>
      </c>
      <c r="B15" s="69"/>
      <c r="C15" s="26"/>
      <c r="D15" s="26"/>
      <c r="E15" s="26"/>
      <c r="F15" s="26"/>
      <c r="G15" s="26"/>
      <c r="H15" s="26"/>
      <c r="I15" s="221"/>
      <c r="J15" s="221"/>
      <c r="K15" s="221"/>
      <c r="L15" s="26"/>
    </row>
    <row r="16" spans="1:13" customFormat="1" ht="15">
      <c r="A16" s="69">
        <v>8</v>
      </c>
      <c r="B16" s="69"/>
      <c r="C16" s="26"/>
      <c r="D16" s="26"/>
      <c r="E16" s="26"/>
      <c r="F16" s="26"/>
      <c r="G16" s="26"/>
      <c r="H16" s="26"/>
      <c r="I16" s="221"/>
      <c r="J16" s="221"/>
      <c r="K16" s="221"/>
      <c r="L16" s="26"/>
    </row>
    <row r="17" spans="1:12" customFormat="1" ht="15">
      <c r="A17" s="69">
        <v>9</v>
      </c>
      <c r="B17" s="69"/>
      <c r="C17" s="26"/>
      <c r="D17" s="26"/>
      <c r="E17" s="26"/>
      <c r="F17" s="26"/>
      <c r="G17" s="26"/>
      <c r="H17" s="26"/>
      <c r="I17" s="221"/>
      <c r="J17" s="221"/>
      <c r="K17" s="221"/>
      <c r="L17" s="26"/>
    </row>
    <row r="18" spans="1:12" customFormat="1" ht="15">
      <c r="A18" s="69">
        <v>10</v>
      </c>
      <c r="B18" s="69"/>
      <c r="C18" s="26"/>
      <c r="D18" s="26"/>
      <c r="E18" s="26"/>
      <c r="F18" s="26"/>
      <c r="G18" s="26"/>
      <c r="H18" s="26"/>
      <c r="I18" s="221"/>
      <c r="J18" s="221"/>
      <c r="K18" s="221"/>
      <c r="L18" s="26"/>
    </row>
    <row r="19" spans="1:12" customFormat="1" ht="15">
      <c r="A19" s="69">
        <v>11</v>
      </c>
      <c r="B19" s="69"/>
      <c r="C19" s="26"/>
      <c r="D19" s="26"/>
      <c r="E19" s="26"/>
      <c r="F19" s="26"/>
      <c r="G19" s="26"/>
      <c r="H19" s="26"/>
      <c r="I19" s="221"/>
      <c r="J19" s="221"/>
      <c r="K19" s="221"/>
      <c r="L19" s="26"/>
    </row>
    <row r="20" spans="1:12" customFormat="1" ht="15">
      <c r="A20" s="69">
        <v>12</v>
      </c>
      <c r="B20" s="69"/>
      <c r="C20" s="26"/>
      <c r="D20" s="26"/>
      <c r="E20" s="26"/>
      <c r="F20" s="26"/>
      <c r="G20" s="26"/>
      <c r="H20" s="26"/>
      <c r="I20" s="221"/>
      <c r="J20" s="221"/>
      <c r="K20" s="221"/>
      <c r="L20" s="26"/>
    </row>
    <row r="21" spans="1:12" customFormat="1" ht="15">
      <c r="A21" s="69">
        <v>13</v>
      </c>
      <c r="B21" s="69"/>
      <c r="C21" s="26"/>
      <c r="D21" s="26"/>
      <c r="E21" s="26"/>
      <c r="F21" s="26"/>
      <c r="G21" s="26"/>
      <c r="H21" s="26"/>
      <c r="I21" s="221"/>
      <c r="J21" s="221"/>
      <c r="K21" s="221"/>
      <c r="L21" s="26"/>
    </row>
    <row r="22" spans="1:12" customFormat="1" ht="15">
      <c r="A22" s="69">
        <v>14</v>
      </c>
      <c r="B22" s="69"/>
      <c r="C22" s="26"/>
      <c r="D22" s="26"/>
      <c r="E22" s="26"/>
      <c r="F22" s="26"/>
      <c r="G22" s="26"/>
      <c r="H22" s="26"/>
      <c r="I22" s="221"/>
      <c r="J22" s="221"/>
      <c r="K22" s="221"/>
      <c r="L22" s="26"/>
    </row>
    <row r="23" spans="1:12" customFormat="1" ht="15">
      <c r="A23" s="69">
        <v>15</v>
      </c>
      <c r="B23" s="69"/>
      <c r="C23" s="26"/>
      <c r="D23" s="26"/>
      <c r="E23" s="26"/>
      <c r="F23" s="26"/>
      <c r="G23" s="26"/>
      <c r="H23" s="26"/>
      <c r="I23" s="221"/>
      <c r="J23" s="221"/>
      <c r="K23" s="221"/>
      <c r="L23" s="26"/>
    </row>
    <row r="24" spans="1:12" customFormat="1" ht="15">
      <c r="A24" s="69">
        <v>16</v>
      </c>
      <c r="B24" s="69"/>
      <c r="C24" s="26"/>
      <c r="D24" s="26"/>
      <c r="E24" s="26"/>
      <c r="F24" s="26"/>
      <c r="G24" s="26"/>
      <c r="H24" s="26"/>
      <c r="I24" s="221"/>
      <c r="J24" s="221"/>
      <c r="K24" s="221"/>
      <c r="L24" s="26"/>
    </row>
    <row r="25" spans="1:12" customFormat="1" ht="15">
      <c r="A25" s="69">
        <v>17</v>
      </c>
      <c r="B25" s="69"/>
      <c r="C25" s="26"/>
      <c r="D25" s="26"/>
      <c r="E25" s="26"/>
      <c r="F25" s="26"/>
      <c r="G25" s="26"/>
      <c r="H25" s="26"/>
      <c r="I25" s="221"/>
      <c r="J25" s="221"/>
      <c r="K25" s="221"/>
      <c r="L25" s="26"/>
    </row>
    <row r="26" spans="1:12" customFormat="1" ht="15">
      <c r="A26" s="69">
        <v>18</v>
      </c>
      <c r="B26" s="69"/>
      <c r="C26" s="26"/>
      <c r="D26" s="26"/>
      <c r="E26" s="26"/>
      <c r="F26" s="26"/>
      <c r="G26" s="26"/>
      <c r="H26" s="26"/>
      <c r="I26" s="221"/>
      <c r="J26" s="221"/>
      <c r="K26" s="221"/>
      <c r="L26" s="26"/>
    </row>
    <row r="27" spans="1:12" customFormat="1" ht="15">
      <c r="A27" s="69" t="s">
        <v>266</v>
      </c>
      <c r="B27" s="69"/>
      <c r="C27" s="26"/>
      <c r="D27" s="26"/>
      <c r="E27" s="26"/>
      <c r="F27" s="26"/>
      <c r="G27" s="26"/>
      <c r="H27" s="26"/>
      <c r="I27" s="221"/>
      <c r="J27" s="221"/>
      <c r="K27" s="221"/>
      <c r="L27" s="26"/>
    </row>
    <row r="28" spans="1:12">
      <c r="A28" s="225"/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</row>
    <row r="29" spans="1:12">
      <c r="A29" s="225"/>
      <c r="B29" s="225"/>
      <c r="C29" s="225"/>
      <c r="D29" s="225"/>
      <c r="E29" s="225"/>
      <c r="F29" s="225"/>
      <c r="G29" s="225"/>
      <c r="H29" s="225"/>
      <c r="I29" s="225"/>
      <c r="J29" s="225"/>
      <c r="K29" s="225"/>
      <c r="L29" s="225"/>
    </row>
    <row r="30" spans="1:12">
      <c r="A30" s="226"/>
      <c r="B30" s="226"/>
      <c r="C30" s="225"/>
      <c r="D30" s="225"/>
      <c r="E30" s="225"/>
      <c r="F30" s="225"/>
      <c r="G30" s="225"/>
      <c r="H30" s="225"/>
      <c r="I30" s="225"/>
      <c r="J30" s="225"/>
      <c r="K30" s="225"/>
      <c r="L30" s="225"/>
    </row>
    <row r="31" spans="1:12" ht="15">
      <c r="A31" s="187"/>
      <c r="B31" s="187"/>
      <c r="C31" s="189" t="s">
        <v>96</v>
      </c>
      <c r="D31" s="187"/>
      <c r="E31" s="187"/>
      <c r="F31" s="190"/>
      <c r="G31" s="187"/>
      <c r="H31" s="187"/>
      <c r="I31" s="187"/>
      <c r="J31" s="187"/>
      <c r="K31" s="187"/>
      <c r="L31" s="187"/>
    </row>
    <row r="32" spans="1:12" ht="15">
      <c r="A32" s="187"/>
      <c r="B32" s="187"/>
      <c r="C32" s="187"/>
      <c r="D32" s="191"/>
      <c r="E32" s="187"/>
      <c r="G32" s="191"/>
      <c r="H32" s="230"/>
    </row>
    <row r="33" spans="3:7" ht="15">
      <c r="C33" s="187"/>
      <c r="D33" s="193" t="s">
        <v>256</v>
      </c>
      <c r="E33" s="187"/>
      <c r="G33" s="194" t="s">
        <v>261</v>
      </c>
    </row>
    <row r="34" spans="3:7" ht="15">
      <c r="C34" s="187"/>
      <c r="D34" s="195" t="s">
        <v>127</v>
      </c>
      <c r="E34" s="187"/>
      <c r="G34" s="187" t="s">
        <v>257</v>
      </c>
    </row>
    <row r="35" spans="3:7" ht="15">
      <c r="C35" s="187"/>
      <c r="D35" s="195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topLeftCell="A13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6" t="s">
        <v>289</v>
      </c>
      <c r="B1" s="78"/>
      <c r="C1" s="455" t="s">
        <v>97</v>
      </c>
      <c r="D1" s="455"/>
      <c r="E1" s="110"/>
    </row>
    <row r="2" spans="1:7">
      <c r="A2" s="78" t="s">
        <v>128</v>
      </c>
      <c r="B2" s="78"/>
      <c r="C2" s="453" t="s">
        <v>758</v>
      </c>
      <c r="D2" s="454"/>
      <c r="E2" s="110"/>
    </row>
    <row r="3" spans="1:7">
      <c r="A3" s="76"/>
      <c r="B3" s="78"/>
      <c r="C3" s="77"/>
      <c r="D3" s="77"/>
      <c r="E3" s="110"/>
    </row>
    <row r="4" spans="1:7">
      <c r="A4" s="79" t="s">
        <v>262</v>
      </c>
      <c r="B4" s="104"/>
      <c r="C4" s="105"/>
      <c r="D4" s="78"/>
      <c r="E4" s="110"/>
    </row>
    <row r="5" spans="1:7">
      <c r="A5" s="395" t="s">
        <v>506</v>
      </c>
      <c r="B5" s="12"/>
      <c r="C5" s="12"/>
      <c r="E5" s="110"/>
    </row>
    <row r="6" spans="1:7">
      <c r="A6" s="106"/>
      <c r="B6" s="106"/>
      <c r="C6" s="106"/>
      <c r="D6" s="107"/>
      <c r="E6" s="110"/>
    </row>
    <row r="7" spans="1:7">
      <c r="A7" s="78"/>
      <c r="B7" s="78"/>
      <c r="C7" s="78"/>
      <c r="D7" s="78"/>
      <c r="E7" s="110"/>
    </row>
    <row r="8" spans="1:7" s="6" customFormat="1" ht="39" customHeight="1">
      <c r="A8" s="108" t="s">
        <v>64</v>
      </c>
      <c r="B8" s="81" t="s">
        <v>237</v>
      </c>
      <c r="C8" s="81" t="s">
        <v>66</v>
      </c>
      <c r="D8" s="81" t="s">
        <v>67</v>
      </c>
      <c r="E8" s="110"/>
    </row>
    <row r="9" spans="1:7" s="7" customFormat="1" ht="16.5" customHeight="1">
      <c r="A9" s="239">
        <v>1</v>
      </c>
      <c r="B9" s="239" t="s">
        <v>65</v>
      </c>
      <c r="C9" s="87">
        <f>SUM(C10,C26)</f>
        <v>0</v>
      </c>
      <c r="D9" s="87">
        <f>SUM(D10,D26)</f>
        <v>0</v>
      </c>
      <c r="E9" s="110"/>
    </row>
    <row r="10" spans="1:7" s="7" customFormat="1" ht="16.5" customHeight="1">
      <c r="A10" s="89">
        <v>1.1000000000000001</v>
      </c>
      <c r="B10" s="89" t="s">
        <v>69</v>
      </c>
      <c r="C10" s="87">
        <f>SUM(C11,C12,C16,C19,C25,C26)</f>
        <v>0</v>
      </c>
      <c r="D10" s="87">
        <f>SUM(D11,D12,D16,D19,D24,D25)</f>
        <v>0</v>
      </c>
      <c r="E10" s="110"/>
    </row>
    <row r="11" spans="1:7" s="9" customFormat="1" ht="16.5" customHeight="1">
      <c r="A11" s="90" t="s">
        <v>30</v>
      </c>
      <c r="B11" s="90" t="s">
        <v>68</v>
      </c>
      <c r="C11" s="8"/>
      <c r="D11" s="8"/>
      <c r="E11" s="110"/>
    </row>
    <row r="12" spans="1:7" s="10" customFormat="1" ht="16.5" customHeight="1">
      <c r="A12" s="90" t="s">
        <v>31</v>
      </c>
      <c r="B12" s="90" t="s">
        <v>296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>
      <c r="A13" s="99" t="s">
        <v>70</v>
      </c>
      <c r="B13" s="99" t="s">
        <v>299</v>
      </c>
      <c r="C13" s="8"/>
      <c r="D13" s="8"/>
      <c r="E13" s="110"/>
    </row>
    <row r="14" spans="1:7" s="3" customFormat="1" ht="16.5" customHeight="1">
      <c r="A14" s="99" t="s">
        <v>473</v>
      </c>
      <c r="B14" s="99" t="s">
        <v>472</v>
      </c>
      <c r="C14" s="8"/>
      <c r="D14" s="8"/>
      <c r="E14" s="110"/>
    </row>
    <row r="15" spans="1:7" s="3" customFormat="1" ht="16.5" customHeight="1">
      <c r="A15" s="99" t="s">
        <v>474</v>
      </c>
      <c r="B15" s="99" t="s">
        <v>86</v>
      </c>
      <c r="C15" s="8"/>
      <c r="D15" s="8"/>
      <c r="E15" s="110"/>
    </row>
    <row r="16" spans="1:7" s="3" customFormat="1" ht="16.5" customHeight="1">
      <c r="A16" s="90" t="s">
        <v>71</v>
      </c>
      <c r="B16" s="90" t="s">
        <v>72</v>
      </c>
      <c r="C16" s="109">
        <f>SUM(C17:C18)</f>
        <v>0</v>
      </c>
      <c r="D16" s="109">
        <f>SUM(D17:D18)</f>
        <v>0</v>
      </c>
      <c r="E16" s="110"/>
    </row>
    <row r="17" spans="1:5" s="3" customFormat="1" ht="16.5" customHeight="1">
      <c r="A17" s="99" t="s">
        <v>73</v>
      </c>
      <c r="B17" s="99" t="s">
        <v>75</v>
      </c>
      <c r="C17" s="8"/>
      <c r="D17" s="8"/>
      <c r="E17" s="110"/>
    </row>
    <row r="18" spans="1:5" s="3" customFormat="1" ht="30">
      <c r="A18" s="99" t="s">
        <v>74</v>
      </c>
      <c r="B18" s="99" t="s">
        <v>98</v>
      </c>
      <c r="C18" s="8"/>
      <c r="D18" s="8"/>
      <c r="E18" s="110"/>
    </row>
    <row r="19" spans="1:5" s="3" customFormat="1" ht="16.5" customHeight="1">
      <c r="A19" s="90" t="s">
        <v>76</v>
      </c>
      <c r="B19" s="90" t="s">
        <v>393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>
      <c r="A20" s="99" t="s">
        <v>77</v>
      </c>
      <c r="B20" s="99" t="s">
        <v>78</v>
      </c>
      <c r="C20" s="8"/>
      <c r="D20" s="8"/>
      <c r="E20" s="110"/>
    </row>
    <row r="21" spans="1:5" s="3" customFormat="1" ht="30">
      <c r="A21" s="99" t="s">
        <v>81</v>
      </c>
      <c r="B21" s="99" t="s">
        <v>79</v>
      </c>
      <c r="C21" s="8"/>
      <c r="D21" s="8"/>
      <c r="E21" s="110"/>
    </row>
    <row r="22" spans="1:5" s="3" customFormat="1" ht="16.5" customHeight="1">
      <c r="A22" s="99" t="s">
        <v>82</v>
      </c>
      <c r="B22" s="99" t="s">
        <v>80</v>
      </c>
      <c r="C22" s="8"/>
      <c r="D22" s="8"/>
      <c r="E22" s="110"/>
    </row>
    <row r="23" spans="1:5" s="3" customFormat="1" ht="16.5" customHeight="1">
      <c r="A23" s="99" t="s">
        <v>83</v>
      </c>
      <c r="B23" s="99" t="s">
        <v>417</v>
      </c>
      <c r="C23" s="8"/>
      <c r="D23" s="8"/>
      <c r="E23" s="110"/>
    </row>
    <row r="24" spans="1:5" s="3" customFormat="1" ht="16.5" customHeight="1">
      <c r="A24" s="90" t="s">
        <v>84</v>
      </c>
      <c r="B24" s="90" t="s">
        <v>418</v>
      </c>
      <c r="C24" s="274"/>
      <c r="D24" s="8"/>
      <c r="E24" s="110"/>
    </row>
    <row r="25" spans="1:5" s="3" customFormat="1">
      <c r="A25" s="90" t="s">
        <v>239</v>
      </c>
      <c r="B25" s="90" t="s">
        <v>424</v>
      </c>
      <c r="C25" s="8"/>
      <c r="D25" s="8"/>
      <c r="E25" s="110"/>
    </row>
    <row r="26" spans="1:5" ht="16.5" customHeight="1">
      <c r="A26" s="89">
        <v>1.2</v>
      </c>
      <c r="B26" s="89" t="s">
        <v>85</v>
      </c>
      <c r="C26" s="87">
        <f>SUM(C27,C35)</f>
        <v>0</v>
      </c>
      <c r="D26" s="87">
        <f>SUM(D27,D35)</f>
        <v>0</v>
      </c>
      <c r="E26" s="110"/>
    </row>
    <row r="27" spans="1:5" ht="16.5" customHeight="1">
      <c r="A27" s="90" t="s">
        <v>32</v>
      </c>
      <c r="B27" s="90" t="s">
        <v>299</v>
      </c>
      <c r="C27" s="109">
        <f>SUM(C28:C30)</f>
        <v>0</v>
      </c>
      <c r="D27" s="109">
        <f>SUM(D28:D30)</f>
        <v>0</v>
      </c>
      <c r="E27" s="110"/>
    </row>
    <row r="28" spans="1:5">
      <c r="A28" s="247" t="s">
        <v>87</v>
      </c>
      <c r="B28" s="247" t="s">
        <v>297</v>
      </c>
      <c r="C28" s="8"/>
      <c r="D28" s="8"/>
      <c r="E28" s="110"/>
    </row>
    <row r="29" spans="1:5">
      <c r="A29" s="247" t="s">
        <v>88</v>
      </c>
      <c r="B29" s="247" t="s">
        <v>300</v>
      </c>
      <c r="C29" s="8"/>
      <c r="D29" s="8"/>
      <c r="E29" s="110"/>
    </row>
    <row r="30" spans="1:5">
      <c r="A30" s="247" t="s">
        <v>426</v>
      </c>
      <c r="B30" s="247" t="s">
        <v>298</v>
      </c>
      <c r="C30" s="8"/>
      <c r="D30" s="8"/>
      <c r="E30" s="110"/>
    </row>
    <row r="31" spans="1:5">
      <c r="A31" s="90" t="s">
        <v>33</v>
      </c>
      <c r="B31" s="90" t="s">
        <v>472</v>
      </c>
      <c r="C31" s="109">
        <f>SUM(C32:C34)</f>
        <v>0</v>
      </c>
      <c r="D31" s="109">
        <f>SUM(D32:D34)</f>
        <v>0</v>
      </c>
      <c r="E31" s="110"/>
    </row>
    <row r="32" spans="1:5">
      <c r="A32" s="247" t="s">
        <v>12</v>
      </c>
      <c r="B32" s="247" t="s">
        <v>475</v>
      </c>
      <c r="C32" s="8"/>
      <c r="D32" s="8"/>
      <c r="E32" s="110"/>
    </row>
    <row r="33" spans="1:9">
      <c r="A33" s="247" t="s">
        <v>13</v>
      </c>
      <c r="B33" s="247" t="s">
        <v>476</v>
      </c>
      <c r="C33" s="8"/>
      <c r="D33" s="8"/>
      <c r="E33" s="110"/>
    </row>
    <row r="34" spans="1:9">
      <c r="A34" s="247" t="s">
        <v>269</v>
      </c>
      <c r="B34" s="247" t="s">
        <v>477</v>
      </c>
      <c r="C34" s="8"/>
      <c r="D34" s="8"/>
      <c r="E34" s="110"/>
    </row>
    <row r="35" spans="1:9">
      <c r="A35" s="90" t="s">
        <v>34</v>
      </c>
      <c r="B35" s="260" t="s">
        <v>423</v>
      </c>
      <c r="C35" s="8"/>
      <c r="D35" s="8"/>
      <c r="E35" s="110"/>
    </row>
    <row r="36" spans="1:9">
      <c r="D36" s="27"/>
      <c r="E36" s="111"/>
      <c r="F36" s="27"/>
    </row>
    <row r="37" spans="1:9">
      <c r="A37" s="1"/>
      <c r="D37" s="27"/>
      <c r="E37" s="111"/>
      <c r="F37" s="27"/>
    </row>
    <row r="38" spans="1:9">
      <c r="D38" s="27"/>
      <c r="E38" s="111"/>
      <c r="F38" s="27"/>
    </row>
    <row r="39" spans="1:9">
      <c r="D39" s="27"/>
      <c r="E39" s="111"/>
      <c r="F39" s="27"/>
    </row>
    <row r="40" spans="1:9">
      <c r="A40" s="71" t="s">
        <v>96</v>
      </c>
      <c r="D40" s="27"/>
      <c r="E40" s="111"/>
      <c r="F40" s="27"/>
    </row>
    <row r="41" spans="1:9">
      <c r="D41" s="27"/>
      <c r="E41" s="112"/>
      <c r="F41" s="112"/>
      <c r="G41"/>
      <c r="H41"/>
      <c r="I41"/>
    </row>
    <row r="42" spans="1:9">
      <c r="D42" s="113"/>
      <c r="E42" s="112"/>
      <c r="F42" s="112"/>
      <c r="G42"/>
      <c r="H42"/>
      <c r="I42"/>
    </row>
    <row r="43" spans="1:9">
      <c r="A43"/>
      <c r="B43" s="71" t="s">
        <v>259</v>
      </c>
      <c r="D43" s="113"/>
      <c r="E43" s="112"/>
      <c r="F43" s="112"/>
      <c r="G43"/>
      <c r="H43"/>
      <c r="I43"/>
    </row>
    <row r="44" spans="1:9">
      <c r="A44"/>
      <c r="B44" s="2" t="s">
        <v>258</v>
      </c>
      <c r="D44" s="113"/>
      <c r="E44" s="112"/>
      <c r="F44" s="112"/>
      <c r="G44"/>
      <c r="H44"/>
      <c r="I44"/>
    </row>
    <row r="45" spans="1:9" customFormat="1" ht="12.75">
      <c r="B45" s="67" t="s">
        <v>127</v>
      </c>
      <c r="D45" s="112"/>
      <c r="E45" s="112"/>
      <c r="F45" s="112"/>
    </row>
    <row r="46" spans="1:9">
      <c r="D46" s="27"/>
      <c r="E46" s="111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8" customWidth="1"/>
    <col min="2" max="2" width="21.5703125" style="188" customWidth="1"/>
    <col min="3" max="3" width="19.140625" style="188" customWidth="1"/>
    <col min="4" max="4" width="23.7109375" style="188" customWidth="1"/>
    <col min="5" max="6" width="16.5703125" style="188" bestFit="1" customWidth="1"/>
    <col min="7" max="7" width="17" style="188" customWidth="1"/>
    <col min="8" max="8" width="19" style="188" customWidth="1"/>
    <col min="9" max="9" width="24.42578125" style="188" customWidth="1"/>
    <col min="10" max="16384" width="9.140625" style="188"/>
  </cols>
  <sheetData>
    <row r="1" spans="1:13" customFormat="1" ht="15">
      <c r="A1" s="139" t="s">
        <v>430</v>
      </c>
      <c r="B1" s="140"/>
      <c r="C1" s="140"/>
      <c r="D1" s="140"/>
      <c r="E1" s="140"/>
      <c r="F1" s="140"/>
      <c r="G1" s="140"/>
      <c r="H1" s="146"/>
      <c r="I1" s="80" t="s">
        <v>97</v>
      </c>
    </row>
    <row r="2" spans="1:13" customFormat="1" ht="15">
      <c r="A2" s="107" t="s">
        <v>128</v>
      </c>
      <c r="B2" s="140"/>
      <c r="C2" s="140"/>
      <c r="D2" s="140"/>
      <c r="E2" s="140"/>
      <c r="F2" s="140"/>
      <c r="G2" s="140"/>
      <c r="H2" s="146"/>
      <c r="I2" s="363" t="s">
        <v>758</v>
      </c>
    </row>
    <row r="3" spans="1:13" customFormat="1" ht="15">
      <c r="A3" s="140"/>
      <c r="B3" s="140"/>
      <c r="C3" s="140"/>
      <c r="D3" s="140"/>
      <c r="E3" s="140"/>
      <c r="F3" s="140"/>
      <c r="G3" s="140"/>
      <c r="H3" s="143"/>
      <c r="I3" s="143"/>
      <c r="M3" s="188"/>
    </row>
    <row r="4" spans="1:13" customFormat="1" ht="15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>
      <c r="A5" s="222" t="s">
        <v>506</v>
      </c>
      <c r="B5" s="82"/>
      <c r="C5" s="82"/>
      <c r="D5" s="224"/>
      <c r="E5" s="224"/>
      <c r="F5" s="224"/>
      <c r="G5" s="224"/>
      <c r="H5" s="224"/>
      <c r="I5" s="223"/>
    </row>
    <row r="6" spans="1:13" customFormat="1" ht="13.5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>
      <c r="A7" s="152" t="s">
        <v>64</v>
      </c>
      <c r="B7" s="138" t="s">
        <v>365</v>
      </c>
      <c r="C7" s="138" t="s">
        <v>366</v>
      </c>
      <c r="D7" s="138" t="s">
        <v>371</v>
      </c>
      <c r="E7" s="138" t="s">
        <v>373</v>
      </c>
      <c r="F7" s="138" t="s">
        <v>367</v>
      </c>
      <c r="G7" s="138" t="s">
        <v>368</v>
      </c>
      <c r="H7" s="138" t="s">
        <v>380</v>
      </c>
      <c r="I7" s="138" t="s">
        <v>369</v>
      </c>
    </row>
    <row r="8" spans="1:13" customFormat="1" ht="15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>
      <c r="A9" s="69">
        <v>1</v>
      </c>
      <c r="B9" s="26"/>
      <c r="C9" s="26"/>
      <c r="D9" s="26"/>
      <c r="E9" s="26"/>
      <c r="F9" s="221"/>
      <c r="G9" s="221"/>
      <c r="H9" s="221"/>
      <c r="I9" s="26"/>
    </row>
    <row r="10" spans="1:13" customFormat="1" ht="15">
      <c r="A10" s="69">
        <v>2</v>
      </c>
      <c r="B10" s="26"/>
      <c r="C10" s="26"/>
      <c r="D10" s="26"/>
      <c r="E10" s="26"/>
      <c r="F10" s="221"/>
      <c r="G10" s="221"/>
      <c r="H10" s="221"/>
      <c r="I10" s="26"/>
    </row>
    <row r="11" spans="1:13" customFormat="1" ht="15">
      <c r="A11" s="69">
        <v>3</v>
      </c>
      <c r="B11" s="26"/>
      <c r="C11" s="26"/>
      <c r="D11" s="26"/>
      <c r="E11" s="26"/>
      <c r="F11" s="221"/>
      <c r="G11" s="221"/>
      <c r="H11" s="221"/>
      <c r="I11" s="26"/>
    </row>
    <row r="12" spans="1:13" customFormat="1" ht="15">
      <c r="A12" s="69">
        <v>4</v>
      </c>
      <c r="B12" s="26"/>
      <c r="C12" s="26"/>
      <c r="D12" s="26"/>
      <c r="E12" s="26"/>
      <c r="F12" s="221"/>
      <c r="G12" s="221"/>
      <c r="H12" s="221"/>
      <c r="I12" s="26"/>
    </row>
    <row r="13" spans="1:13" customFormat="1" ht="15">
      <c r="A13" s="69">
        <v>5</v>
      </c>
      <c r="B13" s="26"/>
      <c r="C13" s="26"/>
      <c r="D13" s="26"/>
      <c r="E13" s="26"/>
      <c r="F13" s="221"/>
      <c r="G13" s="221"/>
      <c r="H13" s="221"/>
      <c r="I13" s="26"/>
    </row>
    <row r="14" spans="1:13" customFormat="1" ht="15">
      <c r="A14" s="69">
        <v>6</v>
      </c>
      <c r="B14" s="26"/>
      <c r="C14" s="26"/>
      <c r="D14" s="26"/>
      <c r="E14" s="26"/>
      <c r="F14" s="221"/>
      <c r="G14" s="221"/>
      <c r="H14" s="221"/>
      <c r="I14" s="26"/>
    </row>
    <row r="15" spans="1:13" customFormat="1" ht="15">
      <c r="A15" s="69">
        <v>7</v>
      </c>
      <c r="B15" s="26"/>
      <c r="C15" s="26"/>
      <c r="D15" s="26"/>
      <c r="E15" s="26"/>
      <c r="F15" s="221"/>
      <c r="G15" s="221"/>
      <c r="H15" s="221"/>
      <c r="I15" s="26"/>
    </row>
    <row r="16" spans="1:13" customFormat="1" ht="15">
      <c r="A16" s="69">
        <v>8</v>
      </c>
      <c r="B16" s="26"/>
      <c r="C16" s="26"/>
      <c r="D16" s="26"/>
      <c r="E16" s="26"/>
      <c r="F16" s="221"/>
      <c r="G16" s="221"/>
      <c r="H16" s="221"/>
      <c r="I16" s="26"/>
    </row>
    <row r="17" spans="1:9" customFormat="1" ht="15">
      <c r="A17" s="69">
        <v>9</v>
      </c>
      <c r="B17" s="26"/>
      <c r="C17" s="26"/>
      <c r="D17" s="26"/>
      <c r="E17" s="26"/>
      <c r="F17" s="221"/>
      <c r="G17" s="221"/>
      <c r="H17" s="221"/>
      <c r="I17" s="26"/>
    </row>
    <row r="18" spans="1:9" customFormat="1" ht="15">
      <c r="A18" s="69">
        <v>10</v>
      </c>
      <c r="B18" s="26"/>
      <c r="C18" s="26"/>
      <c r="D18" s="26"/>
      <c r="E18" s="26"/>
      <c r="F18" s="221"/>
      <c r="G18" s="221"/>
      <c r="H18" s="221"/>
      <c r="I18" s="26"/>
    </row>
    <row r="19" spans="1:9" customFormat="1" ht="15">
      <c r="A19" s="69">
        <v>11</v>
      </c>
      <c r="B19" s="26"/>
      <c r="C19" s="26"/>
      <c r="D19" s="26"/>
      <c r="E19" s="26"/>
      <c r="F19" s="221"/>
      <c r="G19" s="221"/>
      <c r="H19" s="221"/>
      <c r="I19" s="26"/>
    </row>
    <row r="20" spans="1:9" customFormat="1" ht="15">
      <c r="A20" s="69">
        <v>12</v>
      </c>
      <c r="B20" s="26"/>
      <c r="C20" s="26"/>
      <c r="D20" s="26"/>
      <c r="E20" s="26"/>
      <c r="F20" s="221"/>
      <c r="G20" s="221"/>
      <c r="H20" s="221"/>
      <c r="I20" s="26"/>
    </row>
    <row r="21" spans="1:9" customFormat="1" ht="15">
      <c r="A21" s="69">
        <v>13</v>
      </c>
      <c r="B21" s="26"/>
      <c r="C21" s="26"/>
      <c r="D21" s="26"/>
      <c r="E21" s="26"/>
      <c r="F21" s="221"/>
      <c r="G21" s="221"/>
      <c r="H21" s="221"/>
      <c r="I21" s="26"/>
    </row>
    <row r="22" spans="1:9" customFormat="1" ht="15">
      <c r="A22" s="69">
        <v>14</v>
      </c>
      <c r="B22" s="26"/>
      <c r="C22" s="26"/>
      <c r="D22" s="26"/>
      <c r="E22" s="26"/>
      <c r="F22" s="221"/>
      <c r="G22" s="221"/>
      <c r="H22" s="221"/>
      <c r="I22" s="26"/>
    </row>
    <row r="23" spans="1:9" customFormat="1" ht="15">
      <c r="A23" s="69">
        <v>15</v>
      </c>
      <c r="B23" s="26"/>
      <c r="C23" s="26"/>
      <c r="D23" s="26"/>
      <c r="E23" s="26"/>
      <c r="F23" s="221"/>
      <c r="G23" s="221"/>
      <c r="H23" s="221"/>
      <c r="I23" s="26"/>
    </row>
    <row r="24" spans="1:9" customFormat="1" ht="15">
      <c r="A24" s="69">
        <v>16</v>
      </c>
      <c r="B24" s="26"/>
      <c r="C24" s="26"/>
      <c r="D24" s="26"/>
      <c r="E24" s="26"/>
      <c r="F24" s="221"/>
      <c r="G24" s="221"/>
      <c r="H24" s="221"/>
      <c r="I24" s="26"/>
    </row>
    <row r="25" spans="1:9" customFormat="1" ht="15">
      <c r="A25" s="69">
        <v>17</v>
      </c>
      <c r="B25" s="26"/>
      <c r="C25" s="26"/>
      <c r="D25" s="26"/>
      <c r="E25" s="26"/>
      <c r="F25" s="221"/>
      <c r="G25" s="221"/>
      <c r="H25" s="221"/>
      <c r="I25" s="26"/>
    </row>
    <row r="26" spans="1:9" customFormat="1" ht="15">
      <c r="A26" s="69">
        <v>18</v>
      </c>
      <c r="B26" s="26"/>
      <c r="C26" s="26"/>
      <c r="D26" s="26"/>
      <c r="E26" s="26"/>
      <c r="F26" s="221"/>
      <c r="G26" s="221"/>
      <c r="H26" s="221"/>
      <c r="I26" s="26"/>
    </row>
    <row r="27" spans="1:9" customFormat="1" ht="15">
      <c r="A27" s="69" t="s">
        <v>266</v>
      </c>
      <c r="B27" s="26"/>
      <c r="C27" s="26"/>
      <c r="D27" s="26"/>
      <c r="E27" s="26"/>
      <c r="F27" s="221"/>
      <c r="G27" s="221"/>
      <c r="H27" s="221"/>
      <c r="I27" s="26"/>
    </row>
    <row r="28" spans="1:9">
      <c r="A28" s="225"/>
      <c r="B28" s="225"/>
      <c r="C28" s="225"/>
      <c r="D28" s="225"/>
      <c r="E28" s="225"/>
      <c r="F28" s="225"/>
      <c r="G28" s="225"/>
      <c r="H28" s="225"/>
      <c r="I28" s="225"/>
    </row>
    <row r="29" spans="1:9">
      <c r="A29" s="225"/>
      <c r="B29" s="225"/>
      <c r="C29" s="225"/>
      <c r="D29" s="225"/>
      <c r="E29" s="225"/>
      <c r="F29" s="225"/>
      <c r="G29" s="225"/>
      <c r="H29" s="225"/>
      <c r="I29" s="225"/>
    </row>
    <row r="30" spans="1:9">
      <c r="A30" s="226"/>
      <c r="B30" s="225"/>
      <c r="C30" s="225"/>
      <c r="D30" s="225"/>
      <c r="E30" s="225"/>
      <c r="F30" s="225"/>
      <c r="G30" s="225"/>
      <c r="H30" s="225"/>
      <c r="I30" s="225"/>
    </row>
    <row r="31" spans="1:9" ht="15">
      <c r="A31" s="187"/>
      <c r="B31" s="189" t="s">
        <v>96</v>
      </c>
      <c r="C31" s="187"/>
      <c r="D31" s="187"/>
      <c r="E31" s="190"/>
      <c r="F31" s="187"/>
      <c r="G31" s="187"/>
      <c r="H31" s="187"/>
      <c r="I31" s="187"/>
    </row>
    <row r="32" spans="1:9" ht="15">
      <c r="A32" s="187"/>
      <c r="B32" s="187"/>
      <c r="C32" s="191"/>
      <c r="D32" s="187"/>
      <c r="F32" s="191"/>
      <c r="G32" s="230"/>
    </row>
    <row r="33" spans="2:6" ht="15">
      <c r="B33" s="187"/>
      <c r="C33" s="193" t="s">
        <v>256</v>
      </c>
      <c r="D33" s="187"/>
      <c r="F33" s="194" t="s">
        <v>261</v>
      </c>
    </row>
    <row r="34" spans="2:6" ht="15">
      <c r="B34" s="187"/>
      <c r="C34" s="195" t="s">
        <v>127</v>
      </c>
      <c r="D34" s="187"/>
      <c r="F34" s="187" t="s">
        <v>257</v>
      </c>
    </row>
    <row r="35" spans="2:6" ht="15">
      <c r="B35" s="187"/>
      <c r="C35" s="195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abSelected="1" view="pageBreakPreview" zoomScale="80" zoomScaleSheetLayoutView="80" workbookViewId="0">
      <selection activeCell="B9" sqref="B9:I9"/>
    </sheetView>
  </sheetViews>
  <sheetFormatPr defaultRowHeight="15"/>
  <cols>
    <col min="1" max="1" width="10" style="187" customWidth="1"/>
    <col min="2" max="2" width="20.28515625" style="187" customWidth="1"/>
    <col min="3" max="3" width="30" style="187" customWidth="1"/>
    <col min="4" max="4" width="29" style="187" customWidth="1"/>
    <col min="5" max="5" width="22.5703125" style="187" customWidth="1"/>
    <col min="6" max="6" width="20" style="187" customWidth="1"/>
    <col min="7" max="7" width="29.28515625" style="187" customWidth="1"/>
    <col min="8" max="8" width="27.140625" style="187" customWidth="1"/>
    <col min="9" max="9" width="26.42578125" style="187" customWidth="1"/>
    <col min="10" max="10" width="0.5703125" style="187" customWidth="1"/>
    <col min="11" max="16384" width="9.140625" style="187"/>
  </cols>
  <sheetData>
    <row r="1" spans="1:10">
      <c r="A1" s="76" t="s">
        <v>381</v>
      </c>
      <c r="B1" s="78"/>
      <c r="C1" s="78"/>
      <c r="D1" s="78"/>
      <c r="E1" s="78"/>
      <c r="F1" s="78"/>
      <c r="G1" s="78"/>
      <c r="H1" s="78"/>
      <c r="I1" s="167" t="s">
        <v>186</v>
      </c>
      <c r="J1" s="168"/>
    </row>
    <row r="2" spans="1:10">
      <c r="A2" s="78" t="s">
        <v>128</v>
      </c>
      <c r="B2" s="78"/>
      <c r="C2" s="78"/>
      <c r="D2" s="78"/>
      <c r="E2" s="78"/>
      <c r="F2" s="78"/>
      <c r="G2" s="78"/>
      <c r="H2" s="78"/>
      <c r="I2" s="363" t="s">
        <v>758</v>
      </c>
      <c r="J2" s="168"/>
    </row>
    <row r="3" spans="1:10">
      <c r="A3" s="78"/>
      <c r="B3" s="78"/>
      <c r="C3" s="78"/>
      <c r="D3" s="78"/>
      <c r="E3" s="78"/>
      <c r="F3" s="78"/>
      <c r="G3" s="78"/>
      <c r="H3" s="78"/>
      <c r="I3" s="104"/>
      <c r="J3" s="168"/>
    </row>
    <row r="4" spans="1:10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>
      <c r="A5" s="222" t="s">
        <v>506</v>
      </c>
      <c r="B5" s="222"/>
      <c r="C5" s="222"/>
      <c r="D5" s="222"/>
      <c r="E5" s="222"/>
      <c r="F5" s="222"/>
      <c r="G5" s="222"/>
      <c r="H5" s="222"/>
      <c r="I5" s="222"/>
      <c r="J5" s="194"/>
    </row>
    <row r="6" spans="1:10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>
      <c r="A8" s="169" t="s">
        <v>64</v>
      </c>
      <c r="B8" s="390" t="s">
        <v>357</v>
      </c>
      <c r="C8" s="391" t="s">
        <v>414</v>
      </c>
      <c r="D8" s="391" t="s">
        <v>415</v>
      </c>
      <c r="E8" s="391" t="s">
        <v>358</v>
      </c>
      <c r="F8" s="391" t="s">
        <v>377</v>
      </c>
      <c r="G8" s="391" t="s">
        <v>378</v>
      </c>
      <c r="H8" s="391" t="s">
        <v>416</v>
      </c>
      <c r="I8" s="170" t="s">
        <v>379</v>
      </c>
      <c r="J8" s="107"/>
    </row>
    <row r="9" spans="1:10" ht="30">
      <c r="A9" s="172">
        <v>1</v>
      </c>
      <c r="B9" s="209">
        <v>42467</v>
      </c>
      <c r="C9" s="425" t="s">
        <v>570</v>
      </c>
      <c r="D9" s="425">
        <v>400133903</v>
      </c>
      <c r="E9" s="424" t="s">
        <v>568</v>
      </c>
      <c r="F9" s="176"/>
      <c r="G9" s="172">
        <v>74475.75</v>
      </c>
      <c r="H9" s="176">
        <v>32724.44</v>
      </c>
      <c r="I9" s="176">
        <v>41299.949999999997</v>
      </c>
      <c r="J9" s="107"/>
    </row>
    <row r="10" spans="1:10">
      <c r="A10" s="172">
        <v>2</v>
      </c>
      <c r="B10" s="209"/>
      <c r="C10" s="177"/>
      <c r="D10" s="177"/>
      <c r="E10" s="176"/>
      <c r="F10" s="176"/>
      <c r="G10" s="176"/>
      <c r="H10" s="176"/>
      <c r="I10" s="176"/>
      <c r="J10" s="107"/>
    </row>
    <row r="11" spans="1:10">
      <c r="A11" s="172">
        <v>3</v>
      </c>
      <c r="B11" s="209"/>
      <c r="C11" s="177"/>
      <c r="D11" s="177"/>
      <c r="E11" s="176"/>
      <c r="F11" s="176"/>
      <c r="G11" s="176"/>
      <c r="H11" s="176"/>
      <c r="I11" s="176"/>
      <c r="J11" s="107"/>
    </row>
    <row r="12" spans="1:10">
      <c r="A12" s="172">
        <v>4</v>
      </c>
      <c r="B12" s="209"/>
      <c r="C12" s="177"/>
      <c r="D12" s="177"/>
      <c r="E12" s="176"/>
      <c r="F12" s="176"/>
      <c r="G12" s="176"/>
      <c r="H12" s="176"/>
      <c r="I12" s="176"/>
      <c r="J12" s="107"/>
    </row>
    <row r="13" spans="1:10">
      <c r="A13" s="172">
        <v>5</v>
      </c>
      <c r="B13" s="209"/>
      <c r="C13" s="177"/>
      <c r="D13" s="177"/>
      <c r="E13" s="176"/>
      <c r="F13" s="176"/>
      <c r="G13" s="176"/>
      <c r="H13" s="176"/>
      <c r="I13" s="176"/>
      <c r="J13" s="107"/>
    </row>
    <row r="14" spans="1:10">
      <c r="A14" s="172">
        <v>6</v>
      </c>
      <c r="B14" s="209"/>
      <c r="C14" s="177"/>
      <c r="D14" s="177"/>
      <c r="E14" s="176"/>
      <c r="F14" s="176"/>
      <c r="G14" s="176"/>
      <c r="H14" s="176"/>
      <c r="I14" s="176"/>
      <c r="J14" s="107"/>
    </row>
    <row r="15" spans="1:10">
      <c r="A15" s="172">
        <v>7</v>
      </c>
      <c r="B15" s="209"/>
      <c r="C15" s="177"/>
      <c r="D15" s="177"/>
      <c r="E15" s="176"/>
      <c r="F15" s="176"/>
      <c r="G15" s="176"/>
      <c r="H15" s="176"/>
      <c r="I15" s="176"/>
      <c r="J15" s="107"/>
    </row>
    <row r="16" spans="1:10">
      <c r="A16" s="172">
        <v>8</v>
      </c>
      <c r="B16" s="209"/>
      <c r="C16" s="177"/>
      <c r="D16" s="177"/>
      <c r="E16" s="176"/>
      <c r="F16" s="176"/>
      <c r="G16" s="176"/>
      <c r="H16" s="176"/>
      <c r="I16" s="176"/>
      <c r="J16" s="107"/>
    </row>
    <row r="17" spans="1:10">
      <c r="A17" s="172">
        <v>9</v>
      </c>
      <c r="B17" s="209"/>
      <c r="C17" s="177"/>
      <c r="D17" s="177"/>
      <c r="E17" s="176"/>
      <c r="F17" s="176"/>
      <c r="G17" s="176"/>
      <c r="H17" s="176"/>
      <c r="I17" s="176"/>
      <c r="J17" s="107"/>
    </row>
    <row r="18" spans="1:10">
      <c r="A18" s="172">
        <v>10</v>
      </c>
      <c r="B18" s="209"/>
      <c r="C18" s="177"/>
      <c r="D18" s="177"/>
      <c r="E18" s="176"/>
      <c r="F18" s="176"/>
      <c r="G18" s="176"/>
      <c r="H18" s="176"/>
      <c r="I18" s="176"/>
      <c r="J18" s="107"/>
    </row>
    <row r="19" spans="1:10">
      <c r="A19" s="172">
        <v>11</v>
      </c>
      <c r="B19" s="209"/>
      <c r="C19" s="177"/>
      <c r="D19" s="177"/>
      <c r="E19" s="176"/>
      <c r="F19" s="176"/>
      <c r="G19" s="176"/>
      <c r="H19" s="176"/>
      <c r="I19" s="176"/>
      <c r="J19" s="107"/>
    </row>
    <row r="20" spans="1:10">
      <c r="A20" s="172">
        <v>12</v>
      </c>
      <c r="B20" s="209"/>
      <c r="C20" s="177"/>
      <c r="D20" s="177"/>
      <c r="E20" s="176"/>
      <c r="F20" s="176"/>
      <c r="G20" s="176"/>
      <c r="H20" s="176"/>
      <c r="I20" s="176"/>
      <c r="J20" s="107"/>
    </row>
    <row r="21" spans="1:10">
      <c r="A21" s="172">
        <v>13</v>
      </c>
      <c r="B21" s="209"/>
      <c r="C21" s="177"/>
      <c r="D21" s="177"/>
      <c r="E21" s="176"/>
      <c r="F21" s="176"/>
      <c r="G21" s="176"/>
      <c r="H21" s="176"/>
      <c r="I21" s="176"/>
      <c r="J21" s="107"/>
    </row>
    <row r="22" spans="1:10">
      <c r="A22" s="172">
        <v>14</v>
      </c>
      <c r="B22" s="209"/>
      <c r="C22" s="177"/>
      <c r="D22" s="177"/>
      <c r="E22" s="176"/>
      <c r="F22" s="176"/>
      <c r="G22" s="176"/>
      <c r="H22" s="176"/>
      <c r="I22" s="176"/>
      <c r="J22" s="107"/>
    </row>
    <row r="23" spans="1:10">
      <c r="A23" s="172">
        <v>15</v>
      </c>
      <c r="B23" s="209"/>
      <c r="C23" s="177"/>
      <c r="D23" s="177"/>
      <c r="E23" s="176"/>
      <c r="F23" s="176"/>
      <c r="G23" s="176"/>
      <c r="H23" s="176"/>
      <c r="I23" s="176"/>
      <c r="J23" s="107"/>
    </row>
    <row r="24" spans="1:10">
      <c r="A24" s="172">
        <v>16</v>
      </c>
      <c r="B24" s="209"/>
      <c r="C24" s="177"/>
      <c r="D24" s="177"/>
      <c r="E24" s="176"/>
      <c r="F24" s="176"/>
      <c r="G24" s="176"/>
      <c r="H24" s="176"/>
      <c r="I24" s="176"/>
      <c r="J24" s="107"/>
    </row>
    <row r="25" spans="1:10">
      <c r="A25" s="172">
        <v>17</v>
      </c>
      <c r="B25" s="209"/>
      <c r="C25" s="177"/>
      <c r="D25" s="177"/>
      <c r="E25" s="176"/>
      <c r="F25" s="176"/>
      <c r="G25" s="176"/>
      <c r="H25" s="176"/>
      <c r="I25" s="176"/>
      <c r="J25" s="107"/>
    </row>
    <row r="26" spans="1:10">
      <c r="A26" s="172">
        <v>18</v>
      </c>
      <c r="B26" s="209"/>
      <c r="C26" s="177"/>
      <c r="D26" s="177"/>
      <c r="E26" s="176"/>
      <c r="F26" s="176"/>
      <c r="G26" s="176"/>
      <c r="H26" s="176"/>
      <c r="I26" s="176"/>
      <c r="J26" s="107"/>
    </row>
    <row r="27" spans="1:10">
      <c r="A27" s="172">
        <v>19</v>
      </c>
      <c r="B27" s="209"/>
      <c r="C27" s="177"/>
      <c r="D27" s="177"/>
      <c r="E27" s="176"/>
      <c r="F27" s="176"/>
      <c r="G27" s="176"/>
      <c r="H27" s="176"/>
      <c r="I27" s="176"/>
      <c r="J27" s="107"/>
    </row>
    <row r="28" spans="1:10">
      <c r="A28" s="172">
        <v>20</v>
      </c>
      <c r="B28" s="209"/>
      <c r="C28" s="177"/>
      <c r="D28" s="177"/>
      <c r="E28" s="176"/>
      <c r="F28" s="176"/>
      <c r="G28" s="176"/>
      <c r="H28" s="176"/>
      <c r="I28" s="176"/>
      <c r="J28" s="107"/>
    </row>
    <row r="29" spans="1:10">
      <c r="A29" s="172">
        <v>21</v>
      </c>
      <c r="B29" s="209"/>
      <c r="C29" s="180"/>
      <c r="D29" s="180"/>
      <c r="E29" s="179"/>
      <c r="F29" s="179"/>
      <c r="G29" s="179"/>
      <c r="H29" s="272"/>
      <c r="I29" s="176"/>
      <c r="J29" s="107"/>
    </row>
    <row r="30" spans="1:10">
      <c r="A30" s="172">
        <v>22</v>
      </c>
      <c r="B30" s="209"/>
      <c r="C30" s="180"/>
      <c r="D30" s="180"/>
      <c r="E30" s="179"/>
      <c r="F30" s="179"/>
      <c r="G30" s="179"/>
      <c r="H30" s="272"/>
      <c r="I30" s="176"/>
      <c r="J30" s="107"/>
    </row>
    <row r="31" spans="1:10">
      <c r="A31" s="172">
        <v>23</v>
      </c>
      <c r="B31" s="209"/>
      <c r="C31" s="180"/>
      <c r="D31" s="180"/>
      <c r="E31" s="179"/>
      <c r="F31" s="179"/>
      <c r="G31" s="179"/>
      <c r="H31" s="272"/>
      <c r="I31" s="176"/>
      <c r="J31" s="107"/>
    </row>
    <row r="32" spans="1:10">
      <c r="A32" s="172">
        <v>24</v>
      </c>
      <c r="B32" s="209"/>
      <c r="C32" s="180"/>
      <c r="D32" s="180"/>
      <c r="E32" s="179"/>
      <c r="F32" s="179"/>
      <c r="G32" s="179"/>
      <c r="H32" s="272"/>
      <c r="I32" s="176"/>
      <c r="J32" s="107"/>
    </row>
    <row r="33" spans="1:12">
      <c r="A33" s="172">
        <v>25</v>
      </c>
      <c r="B33" s="209"/>
      <c r="C33" s="180"/>
      <c r="D33" s="180"/>
      <c r="E33" s="179"/>
      <c r="F33" s="179"/>
      <c r="G33" s="179"/>
      <c r="H33" s="272"/>
      <c r="I33" s="176"/>
      <c r="J33" s="107"/>
    </row>
    <row r="34" spans="1:12">
      <c r="A34" s="172">
        <v>26</v>
      </c>
      <c r="B34" s="209"/>
      <c r="C34" s="180"/>
      <c r="D34" s="180"/>
      <c r="E34" s="179"/>
      <c r="F34" s="179"/>
      <c r="G34" s="179"/>
      <c r="H34" s="272"/>
      <c r="I34" s="176"/>
      <c r="J34" s="107"/>
    </row>
    <row r="35" spans="1:12">
      <c r="A35" s="172">
        <v>27</v>
      </c>
      <c r="B35" s="209"/>
      <c r="C35" s="180"/>
      <c r="D35" s="180"/>
      <c r="E35" s="179"/>
      <c r="F35" s="179"/>
      <c r="G35" s="179"/>
      <c r="H35" s="272"/>
      <c r="I35" s="176"/>
      <c r="J35" s="107"/>
    </row>
    <row r="36" spans="1:12">
      <c r="A36" s="172">
        <v>28</v>
      </c>
      <c r="B36" s="209"/>
      <c r="C36" s="180"/>
      <c r="D36" s="180"/>
      <c r="E36" s="179"/>
      <c r="F36" s="179"/>
      <c r="G36" s="179"/>
      <c r="H36" s="272"/>
      <c r="I36" s="176"/>
      <c r="J36" s="107"/>
    </row>
    <row r="37" spans="1:12">
      <c r="A37" s="172">
        <v>29</v>
      </c>
      <c r="B37" s="209"/>
      <c r="C37" s="180"/>
      <c r="D37" s="180"/>
      <c r="E37" s="179"/>
      <c r="F37" s="179"/>
      <c r="G37" s="179"/>
      <c r="H37" s="272"/>
      <c r="I37" s="176"/>
      <c r="J37" s="107"/>
    </row>
    <row r="38" spans="1:12">
      <c r="A38" s="172" t="s">
        <v>266</v>
      </c>
      <c r="B38" s="209"/>
      <c r="C38" s="180"/>
      <c r="D38" s="180"/>
      <c r="E38" s="179"/>
      <c r="F38" s="179"/>
      <c r="G38" s="273"/>
      <c r="H38" s="282" t="s">
        <v>407</v>
      </c>
      <c r="I38" s="397">
        <f>SUM(I9:I37)</f>
        <v>41299.949999999997</v>
      </c>
      <c r="J38" s="107"/>
    </row>
    <row r="40" spans="1:12">
      <c r="A40" s="187" t="s">
        <v>431</v>
      </c>
    </row>
    <row r="42" spans="1:12">
      <c r="B42" s="189" t="s">
        <v>96</v>
      </c>
      <c r="F42" s="190"/>
    </row>
    <row r="43" spans="1:12">
      <c r="F43" s="188"/>
      <c r="I43" s="188"/>
      <c r="J43" s="188"/>
      <c r="K43" s="188"/>
      <c r="L43" s="188"/>
    </row>
    <row r="44" spans="1:12">
      <c r="C44" s="191"/>
      <c r="F44" s="191"/>
      <c r="G44" s="191"/>
      <c r="H44" s="194"/>
      <c r="I44" s="192"/>
      <c r="J44" s="188"/>
      <c r="K44" s="188"/>
      <c r="L44" s="188"/>
    </row>
    <row r="45" spans="1:12">
      <c r="A45" s="188"/>
      <c r="C45" s="193" t="s">
        <v>256</v>
      </c>
      <c r="F45" s="194" t="s">
        <v>261</v>
      </c>
      <c r="G45" s="193"/>
      <c r="H45" s="193"/>
      <c r="I45" s="192"/>
      <c r="J45" s="188"/>
      <c r="K45" s="188"/>
      <c r="L45" s="188"/>
    </row>
    <row r="46" spans="1:12">
      <c r="A46" s="188"/>
      <c r="C46" s="195" t="s">
        <v>127</v>
      </c>
      <c r="F46" s="187" t="s">
        <v>257</v>
      </c>
      <c r="I46" s="188"/>
      <c r="J46" s="188"/>
      <c r="K46" s="188"/>
      <c r="L46" s="188"/>
    </row>
    <row r="47" spans="1:12" s="188" customFormat="1">
      <c r="B47" s="187"/>
      <c r="C47" s="195"/>
      <c r="G47" s="195"/>
      <c r="H47" s="195"/>
    </row>
    <row r="48" spans="1:12" s="188" customFormat="1" ht="12.75"/>
    <row r="49" s="188" customFormat="1" ht="12.75"/>
    <row r="50" s="188" customFormat="1" ht="12.75"/>
    <row r="51" s="188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  <dataValidation type="list" allowBlank="1" showInputMessage="1" showErrorMessage="1" sqref="E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view="pageBreakPreview" zoomScale="80" zoomScaleSheetLayoutView="80" workbookViewId="0">
      <selection activeCell="M2" sqref="M2"/>
    </sheetView>
  </sheetViews>
  <sheetFormatPr defaultRowHeight="12.75"/>
  <cols>
    <col min="1" max="1" width="2.7109375" style="199" customWidth="1"/>
    <col min="2" max="2" width="9" style="199" customWidth="1"/>
    <col min="3" max="3" width="23.42578125" style="199" customWidth="1"/>
    <col min="4" max="4" width="13.28515625" style="199" customWidth="1"/>
    <col min="5" max="5" width="9.5703125" style="199" customWidth="1"/>
    <col min="6" max="6" width="11.5703125" style="199" customWidth="1"/>
    <col min="7" max="7" width="12.28515625" style="199" customWidth="1"/>
    <col min="8" max="8" width="15.28515625" style="199" customWidth="1"/>
    <col min="9" max="9" width="17.5703125" style="199" customWidth="1"/>
    <col min="10" max="11" width="12.42578125" style="199" customWidth="1"/>
    <col min="12" max="12" width="23.5703125" style="199" customWidth="1"/>
    <col min="13" max="13" width="18.5703125" style="199" customWidth="1"/>
    <col min="14" max="14" width="0.85546875" style="199" customWidth="1"/>
    <col min="15" max="16384" width="9.140625" style="199"/>
  </cols>
  <sheetData>
    <row r="1" spans="1:14" ht="13.5">
      <c r="A1" s="196" t="s">
        <v>432</v>
      </c>
      <c r="B1" s="197"/>
      <c r="C1" s="197"/>
      <c r="D1" s="197"/>
      <c r="E1" s="197"/>
      <c r="F1" s="197"/>
      <c r="G1" s="197"/>
      <c r="H1" s="197"/>
      <c r="I1" s="200"/>
      <c r="J1" s="261"/>
      <c r="K1" s="261"/>
      <c r="L1" s="261"/>
      <c r="M1" s="261" t="s">
        <v>396</v>
      </c>
      <c r="N1" s="200"/>
    </row>
    <row r="2" spans="1:14" ht="15">
      <c r="A2" s="200" t="s">
        <v>305</v>
      </c>
      <c r="B2" s="197"/>
      <c r="C2" s="197"/>
      <c r="D2" s="198"/>
      <c r="E2" s="198"/>
      <c r="F2" s="198"/>
      <c r="G2" s="198"/>
      <c r="H2" s="198"/>
      <c r="I2" s="197"/>
      <c r="J2" s="197"/>
      <c r="K2" s="197"/>
      <c r="L2" s="197"/>
      <c r="M2" s="363" t="s">
        <v>758</v>
      </c>
      <c r="N2" s="200"/>
    </row>
    <row r="3" spans="1:14">
      <c r="A3" s="200"/>
      <c r="B3" s="197"/>
      <c r="C3" s="197"/>
      <c r="D3" s="198"/>
      <c r="E3" s="198"/>
      <c r="F3" s="198"/>
      <c r="G3" s="198"/>
      <c r="H3" s="198"/>
      <c r="I3" s="197"/>
      <c r="J3" s="197"/>
      <c r="K3" s="197"/>
      <c r="L3" s="197"/>
      <c r="M3" s="197"/>
      <c r="N3" s="200"/>
    </row>
    <row r="4" spans="1:14" ht="15">
      <c r="A4" s="116" t="s">
        <v>262</v>
      </c>
      <c r="B4" s="197"/>
      <c r="C4" s="197"/>
      <c r="D4" s="201"/>
      <c r="E4" s="262"/>
      <c r="F4" s="201"/>
      <c r="G4" s="198"/>
      <c r="H4" s="198"/>
      <c r="I4" s="198"/>
      <c r="J4" s="198"/>
      <c r="K4" s="198"/>
      <c r="L4" s="197"/>
      <c r="M4" s="198"/>
      <c r="N4" s="200"/>
    </row>
    <row r="5" spans="1:14">
      <c r="A5" s="202" t="s">
        <v>506</v>
      </c>
      <c r="B5" s="202"/>
      <c r="C5" s="202"/>
      <c r="D5" s="202"/>
      <c r="E5" s="203"/>
      <c r="F5" s="203"/>
      <c r="G5" s="203"/>
      <c r="H5" s="203"/>
      <c r="I5" s="203"/>
      <c r="J5" s="203"/>
      <c r="K5" s="203"/>
      <c r="L5" s="203"/>
      <c r="M5" s="203"/>
      <c r="N5" s="200"/>
    </row>
    <row r="6" spans="1:14" ht="13.5" thickBot="1">
      <c r="A6" s="263"/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00"/>
    </row>
    <row r="7" spans="1:14" ht="51">
      <c r="A7" s="264" t="s">
        <v>64</v>
      </c>
      <c r="B7" s="265" t="s">
        <v>397</v>
      </c>
      <c r="C7" s="265" t="s">
        <v>398</v>
      </c>
      <c r="D7" s="266" t="s">
        <v>399</v>
      </c>
      <c r="E7" s="266" t="s">
        <v>263</v>
      </c>
      <c r="F7" s="266" t="s">
        <v>400</v>
      </c>
      <c r="G7" s="266" t="s">
        <v>401</v>
      </c>
      <c r="H7" s="265" t="s">
        <v>402</v>
      </c>
      <c r="I7" s="267" t="s">
        <v>403</v>
      </c>
      <c r="J7" s="267" t="s">
        <v>404</v>
      </c>
      <c r="K7" s="268" t="s">
        <v>405</v>
      </c>
      <c r="L7" s="268" t="s">
        <v>406</v>
      </c>
      <c r="M7" s="266" t="s">
        <v>396</v>
      </c>
      <c r="N7" s="200"/>
    </row>
    <row r="8" spans="1:14">
      <c r="A8" s="205">
        <v>1</v>
      </c>
      <c r="B8" s="206">
        <v>2</v>
      </c>
      <c r="C8" s="206">
        <v>3</v>
      </c>
      <c r="D8" s="207">
        <v>4</v>
      </c>
      <c r="E8" s="207">
        <v>5</v>
      </c>
      <c r="F8" s="207">
        <v>6</v>
      </c>
      <c r="G8" s="207">
        <v>7</v>
      </c>
      <c r="H8" s="207">
        <v>8</v>
      </c>
      <c r="I8" s="207">
        <v>9</v>
      </c>
      <c r="J8" s="207">
        <v>10</v>
      </c>
      <c r="K8" s="207">
        <v>11</v>
      </c>
      <c r="L8" s="207">
        <v>12</v>
      </c>
      <c r="M8" s="207">
        <v>13</v>
      </c>
      <c r="N8" s="200"/>
    </row>
    <row r="9" spans="1:14" ht="15">
      <c r="A9" s="208">
        <v>1</v>
      </c>
      <c r="B9" s="209"/>
      <c r="C9" s="269"/>
      <c r="D9" s="208"/>
      <c r="E9" s="208"/>
      <c r="F9" s="208"/>
      <c r="G9" s="208"/>
      <c r="H9" s="208"/>
      <c r="I9" s="208"/>
      <c r="J9" s="208"/>
      <c r="K9" s="208"/>
      <c r="L9" s="208"/>
      <c r="M9" s="270" t="str">
        <f t="shared" ref="M9:M33" si="0">IF(ISBLANK(B9),"",$M$2)</f>
        <v/>
      </c>
      <c r="N9" s="200"/>
    </row>
    <row r="10" spans="1:14" ht="15">
      <c r="A10" s="208">
        <v>2</v>
      </c>
      <c r="B10" s="209"/>
      <c r="C10" s="269"/>
      <c r="D10" s="208"/>
      <c r="E10" s="208"/>
      <c r="F10" s="208"/>
      <c r="G10" s="208"/>
      <c r="H10" s="208"/>
      <c r="I10" s="208"/>
      <c r="J10" s="208"/>
      <c r="K10" s="208"/>
      <c r="L10" s="208"/>
      <c r="M10" s="270" t="str">
        <f t="shared" si="0"/>
        <v/>
      </c>
      <c r="N10" s="200"/>
    </row>
    <row r="11" spans="1:14" ht="15">
      <c r="A11" s="208">
        <v>3</v>
      </c>
      <c r="B11" s="209"/>
      <c r="C11" s="269"/>
      <c r="D11" s="208"/>
      <c r="E11" s="208"/>
      <c r="F11" s="208"/>
      <c r="G11" s="208"/>
      <c r="H11" s="208"/>
      <c r="I11" s="208"/>
      <c r="J11" s="208"/>
      <c r="K11" s="208"/>
      <c r="L11" s="208"/>
      <c r="M11" s="270" t="str">
        <f t="shared" si="0"/>
        <v/>
      </c>
      <c r="N11" s="200"/>
    </row>
    <row r="12" spans="1:14" ht="15">
      <c r="A12" s="208">
        <v>4</v>
      </c>
      <c r="B12" s="209"/>
      <c r="C12" s="269"/>
      <c r="D12" s="208"/>
      <c r="E12" s="208"/>
      <c r="F12" s="208"/>
      <c r="G12" s="208"/>
      <c r="H12" s="208"/>
      <c r="I12" s="208"/>
      <c r="J12" s="208"/>
      <c r="K12" s="208"/>
      <c r="L12" s="208"/>
      <c r="M12" s="270" t="str">
        <f t="shared" si="0"/>
        <v/>
      </c>
      <c r="N12" s="200"/>
    </row>
    <row r="13" spans="1:14" ht="15">
      <c r="A13" s="208">
        <v>5</v>
      </c>
      <c r="B13" s="209"/>
      <c r="C13" s="269"/>
      <c r="D13" s="208"/>
      <c r="E13" s="208"/>
      <c r="F13" s="208"/>
      <c r="G13" s="208"/>
      <c r="H13" s="208"/>
      <c r="I13" s="208"/>
      <c r="J13" s="208"/>
      <c r="K13" s="208"/>
      <c r="L13" s="208"/>
      <c r="M13" s="270" t="str">
        <f t="shared" si="0"/>
        <v/>
      </c>
      <c r="N13" s="200"/>
    </row>
    <row r="14" spans="1:14" ht="15">
      <c r="A14" s="208">
        <v>6</v>
      </c>
      <c r="B14" s="209"/>
      <c r="C14" s="269"/>
      <c r="D14" s="208"/>
      <c r="E14" s="208"/>
      <c r="F14" s="208"/>
      <c r="G14" s="208"/>
      <c r="H14" s="208"/>
      <c r="I14" s="208"/>
      <c r="J14" s="208"/>
      <c r="K14" s="208"/>
      <c r="L14" s="208"/>
      <c r="M14" s="270" t="str">
        <f t="shared" si="0"/>
        <v/>
      </c>
      <c r="N14" s="200"/>
    </row>
    <row r="15" spans="1:14" ht="15">
      <c r="A15" s="208">
        <v>7</v>
      </c>
      <c r="B15" s="209"/>
      <c r="C15" s="269"/>
      <c r="D15" s="208"/>
      <c r="E15" s="208"/>
      <c r="F15" s="208"/>
      <c r="G15" s="208"/>
      <c r="H15" s="208"/>
      <c r="I15" s="208"/>
      <c r="J15" s="208"/>
      <c r="K15" s="208"/>
      <c r="L15" s="208"/>
      <c r="M15" s="270" t="str">
        <f t="shared" si="0"/>
        <v/>
      </c>
      <c r="N15" s="200"/>
    </row>
    <row r="16" spans="1:14" ht="15">
      <c r="A16" s="208">
        <v>8</v>
      </c>
      <c r="B16" s="209"/>
      <c r="C16" s="269"/>
      <c r="D16" s="208"/>
      <c r="E16" s="208"/>
      <c r="F16" s="208"/>
      <c r="G16" s="208"/>
      <c r="H16" s="208"/>
      <c r="I16" s="208"/>
      <c r="J16" s="208"/>
      <c r="K16" s="208"/>
      <c r="L16" s="208"/>
      <c r="M16" s="270" t="str">
        <f t="shared" si="0"/>
        <v/>
      </c>
      <c r="N16" s="200"/>
    </row>
    <row r="17" spans="1:14" ht="15">
      <c r="A17" s="208">
        <v>9</v>
      </c>
      <c r="B17" s="209"/>
      <c r="C17" s="269"/>
      <c r="D17" s="208"/>
      <c r="E17" s="208"/>
      <c r="F17" s="208"/>
      <c r="G17" s="208"/>
      <c r="H17" s="208"/>
      <c r="I17" s="208"/>
      <c r="J17" s="208"/>
      <c r="K17" s="208"/>
      <c r="L17" s="208"/>
      <c r="M17" s="270" t="str">
        <f t="shared" si="0"/>
        <v/>
      </c>
      <c r="N17" s="200"/>
    </row>
    <row r="18" spans="1:14" ht="15">
      <c r="A18" s="208">
        <v>10</v>
      </c>
      <c r="B18" s="209"/>
      <c r="C18" s="269"/>
      <c r="D18" s="208"/>
      <c r="E18" s="208"/>
      <c r="F18" s="208"/>
      <c r="G18" s="208"/>
      <c r="H18" s="208"/>
      <c r="I18" s="208"/>
      <c r="J18" s="208"/>
      <c r="K18" s="208"/>
      <c r="L18" s="208"/>
      <c r="M18" s="270" t="str">
        <f t="shared" si="0"/>
        <v/>
      </c>
      <c r="N18" s="200"/>
    </row>
    <row r="19" spans="1:14" ht="15">
      <c r="A19" s="208">
        <v>11</v>
      </c>
      <c r="B19" s="209"/>
      <c r="C19" s="269"/>
      <c r="D19" s="208"/>
      <c r="E19" s="208"/>
      <c r="F19" s="208"/>
      <c r="G19" s="208"/>
      <c r="H19" s="208"/>
      <c r="I19" s="208"/>
      <c r="J19" s="208"/>
      <c r="K19" s="208"/>
      <c r="L19" s="208"/>
      <c r="M19" s="270" t="str">
        <f t="shared" si="0"/>
        <v/>
      </c>
      <c r="N19" s="200"/>
    </row>
    <row r="20" spans="1:14" ht="15">
      <c r="A20" s="208">
        <v>12</v>
      </c>
      <c r="B20" s="209"/>
      <c r="C20" s="269"/>
      <c r="D20" s="208"/>
      <c r="E20" s="208"/>
      <c r="F20" s="208"/>
      <c r="G20" s="208"/>
      <c r="H20" s="208"/>
      <c r="I20" s="208"/>
      <c r="J20" s="208"/>
      <c r="K20" s="208"/>
      <c r="L20" s="208"/>
      <c r="M20" s="270" t="str">
        <f t="shared" si="0"/>
        <v/>
      </c>
      <c r="N20" s="200"/>
    </row>
    <row r="21" spans="1:14" ht="15">
      <c r="A21" s="208">
        <v>13</v>
      </c>
      <c r="B21" s="209"/>
      <c r="C21" s="269"/>
      <c r="D21" s="208"/>
      <c r="E21" s="208"/>
      <c r="F21" s="208"/>
      <c r="G21" s="208"/>
      <c r="H21" s="208"/>
      <c r="I21" s="208"/>
      <c r="J21" s="208"/>
      <c r="K21" s="208"/>
      <c r="L21" s="208"/>
      <c r="M21" s="270" t="str">
        <f t="shared" si="0"/>
        <v/>
      </c>
      <c r="N21" s="200"/>
    </row>
    <row r="22" spans="1:14" ht="15">
      <c r="A22" s="208">
        <v>14</v>
      </c>
      <c r="B22" s="209"/>
      <c r="C22" s="269"/>
      <c r="D22" s="208"/>
      <c r="E22" s="208"/>
      <c r="F22" s="208"/>
      <c r="G22" s="208"/>
      <c r="H22" s="208"/>
      <c r="I22" s="208"/>
      <c r="J22" s="208"/>
      <c r="K22" s="208"/>
      <c r="L22" s="208"/>
      <c r="M22" s="270" t="str">
        <f t="shared" si="0"/>
        <v/>
      </c>
      <c r="N22" s="200"/>
    </row>
    <row r="23" spans="1:14" ht="15">
      <c r="A23" s="208">
        <v>15</v>
      </c>
      <c r="B23" s="209"/>
      <c r="C23" s="269"/>
      <c r="D23" s="208"/>
      <c r="E23" s="208"/>
      <c r="F23" s="208"/>
      <c r="G23" s="208"/>
      <c r="H23" s="208"/>
      <c r="I23" s="208"/>
      <c r="J23" s="208"/>
      <c r="K23" s="208"/>
      <c r="L23" s="208"/>
      <c r="M23" s="270" t="str">
        <f t="shared" si="0"/>
        <v/>
      </c>
      <c r="N23" s="200"/>
    </row>
    <row r="24" spans="1:14" ht="15">
      <c r="A24" s="208">
        <v>16</v>
      </c>
      <c r="B24" s="209"/>
      <c r="C24" s="269"/>
      <c r="D24" s="208"/>
      <c r="E24" s="208"/>
      <c r="F24" s="208"/>
      <c r="G24" s="208"/>
      <c r="H24" s="208"/>
      <c r="I24" s="208"/>
      <c r="J24" s="208"/>
      <c r="K24" s="208"/>
      <c r="L24" s="208"/>
      <c r="M24" s="270" t="str">
        <f t="shared" si="0"/>
        <v/>
      </c>
      <c r="N24" s="200"/>
    </row>
    <row r="25" spans="1:14" ht="15">
      <c r="A25" s="208">
        <v>17</v>
      </c>
      <c r="B25" s="209"/>
      <c r="C25" s="269"/>
      <c r="D25" s="208"/>
      <c r="E25" s="208"/>
      <c r="F25" s="208"/>
      <c r="G25" s="208"/>
      <c r="H25" s="208"/>
      <c r="I25" s="208"/>
      <c r="J25" s="208"/>
      <c r="K25" s="208"/>
      <c r="L25" s="208"/>
      <c r="M25" s="270" t="str">
        <f t="shared" si="0"/>
        <v/>
      </c>
      <c r="N25" s="200"/>
    </row>
    <row r="26" spans="1:14" ht="15">
      <c r="A26" s="208">
        <v>18</v>
      </c>
      <c r="B26" s="209"/>
      <c r="C26" s="269"/>
      <c r="D26" s="208"/>
      <c r="E26" s="208"/>
      <c r="F26" s="208"/>
      <c r="G26" s="208"/>
      <c r="H26" s="208"/>
      <c r="I26" s="208"/>
      <c r="J26" s="208"/>
      <c r="K26" s="208"/>
      <c r="L26" s="208"/>
      <c r="M26" s="270" t="str">
        <f t="shared" si="0"/>
        <v/>
      </c>
      <c r="N26" s="200"/>
    </row>
    <row r="27" spans="1:14" ht="15">
      <c r="A27" s="208">
        <v>19</v>
      </c>
      <c r="B27" s="209"/>
      <c r="C27" s="269"/>
      <c r="D27" s="208"/>
      <c r="E27" s="208"/>
      <c r="F27" s="208"/>
      <c r="G27" s="208"/>
      <c r="H27" s="208"/>
      <c r="I27" s="208"/>
      <c r="J27" s="208"/>
      <c r="K27" s="208"/>
      <c r="L27" s="208"/>
      <c r="M27" s="270" t="str">
        <f t="shared" si="0"/>
        <v/>
      </c>
      <c r="N27" s="200"/>
    </row>
    <row r="28" spans="1:14" ht="15">
      <c r="A28" s="208">
        <v>20</v>
      </c>
      <c r="B28" s="209"/>
      <c r="C28" s="269"/>
      <c r="D28" s="208"/>
      <c r="E28" s="208"/>
      <c r="F28" s="208"/>
      <c r="G28" s="208"/>
      <c r="H28" s="208"/>
      <c r="I28" s="208"/>
      <c r="J28" s="208"/>
      <c r="K28" s="208"/>
      <c r="L28" s="208"/>
      <c r="M28" s="270" t="str">
        <f t="shared" si="0"/>
        <v/>
      </c>
      <c r="N28" s="200"/>
    </row>
    <row r="29" spans="1:14" ht="15">
      <c r="A29" s="208">
        <v>21</v>
      </c>
      <c r="B29" s="209"/>
      <c r="C29" s="269"/>
      <c r="D29" s="208"/>
      <c r="E29" s="208"/>
      <c r="F29" s="208"/>
      <c r="G29" s="208"/>
      <c r="H29" s="208"/>
      <c r="I29" s="208"/>
      <c r="J29" s="208"/>
      <c r="K29" s="208"/>
      <c r="L29" s="208"/>
      <c r="M29" s="270" t="str">
        <f t="shared" si="0"/>
        <v/>
      </c>
      <c r="N29" s="200"/>
    </row>
    <row r="30" spans="1:14" ht="15">
      <c r="A30" s="208">
        <v>22</v>
      </c>
      <c r="B30" s="209"/>
      <c r="C30" s="269"/>
      <c r="D30" s="208"/>
      <c r="E30" s="208"/>
      <c r="F30" s="208"/>
      <c r="G30" s="208"/>
      <c r="H30" s="208"/>
      <c r="I30" s="208"/>
      <c r="J30" s="208"/>
      <c r="K30" s="208"/>
      <c r="L30" s="208"/>
      <c r="M30" s="270" t="str">
        <f t="shared" si="0"/>
        <v/>
      </c>
      <c r="N30" s="200"/>
    </row>
    <row r="31" spans="1:14" ht="15">
      <c r="A31" s="208">
        <v>23</v>
      </c>
      <c r="B31" s="209"/>
      <c r="C31" s="269"/>
      <c r="D31" s="208"/>
      <c r="E31" s="208"/>
      <c r="F31" s="208"/>
      <c r="G31" s="208"/>
      <c r="H31" s="208"/>
      <c r="I31" s="208"/>
      <c r="J31" s="208"/>
      <c r="K31" s="208"/>
      <c r="L31" s="208"/>
      <c r="M31" s="270" t="str">
        <f t="shared" si="0"/>
        <v/>
      </c>
      <c r="N31" s="200"/>
    </row>
    <row r="32" spans="1:14" ht="15">
      <c r="A32" s="208">
        <v>24</v>
      </c>
      <c r="B32" s="209"/>
      <c r="C32" s="269"/>
      <c r="D32" s="208"/>
      <c r="E32" s="208"/>
      <c r="F32" s="208"/>
      <c r="G32" s="208"/>
      <c r="H32" s="208"/>
      <c r="I32" s="208"/>
      <c r="J32" s="208"/>
      <c r="K32" s="208"/>
      <c r="L32" s="208"/>
      <c r="M32" s="270" t="str">
        <f t="shared" si="0"/>
        <v/>
      </c>
      <c r="N32" s="200"/>
    </row>
    <row r="33" spans="1:14" ht="15">
      <c r="A33" s="271" t="s">
        <v>266</v>
      </c>
      <c r="B33" s="209"/>
      <c r="C33" s="269"/>
      <c r="D33" s="208"/>
      <c r="E33" s="208"/>
      <c r="F33" s="208"/>
      <c r="G33" s="208"/>
      <c r="H33" s="208"/>
      <c r="I33" s="208"/>
      <c r="J33" s="208"/>
      <c r="K33" s="208"/>
      <c r="L33" s="208"/>
      <c r="M33" s="270" t="str">
        <f t="shared" si="0"/>
        <v/>
      </c>
      <c r="N33" s="200"/>
    </row>
    <row r="34" spans="1:14" s="215" customFormat="1"/>
    <row r="37" spans="1:14" s="21" customFormat="1" ht="15">
      <c r="B37" s="210" t="s">
        <v>96</v>
      </c>
    </row>
    <row r="38" spans="1:14" s="21" customFormat="1" ht="15">
      <c r="B38" s="210"/>
    </row>
    <row r="39" spans="1:14" s="21" customFormat="1" ht="15">
      <c r="C39" s="212"/>
      <c r="D39" s="211"/>
      <c r="E39" s="211"/>
      <c r="H39" s="212"/>
      <c r="I39" s="212"/>
      <c r="J39" s="211"/>
      <c r="K39" s="211"/>
      <c r="L39" s="211"/>
    </row>
    <row r="40" spans="1:14" s="21" customFormat="1" ht="15">
      <c r="C40" s="213" t="s">
        <v>256</v>
      </c>
      <c r="D40" s="211"/>
      <c r="E40" s="211"/>
      <c r="H40" s="210" t="s">
        <v>307</v>
      </c>
      <c r="M40" s="211"/>
    </row>
    <row r="41" spans="1:14" s="21" customFormat="1" ht="15">
      <c r="C41" s="213" t="s">
        <v>127</v>
      </c>
      <c r="D41" s="211"/>
      <c r="E41" s="211"/>
      <c r="H41" s="214" t="s">
        <v>257</v>
      </c>
      <c r="M41" s="211"/>
    </row>
    <row r="42" spans="1:14" ht="15">
      <c r="C42" s="213"/>
      <c r="F42" s="214"/>
      <c r="J42" s="216"/>
      <c r="K42" s="216"/>
      <c r="L42" s="216"/>
      <c r="M42" s="216"/>
    </row>
    <row r="43" spans="1:14" ht="15">
      <c r="C43" s="213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4" t="s">
        <v>225</v>
      </c>
    </row>
    <row r="3" spans="1:7" ht="15">
      <c r="A3" s="62">
        <v>40908</v>
      </c>
      <c r="C3" t="s">
        <v>189</v>
      </c>
      <c r="E3" t="s">
        <v>220</v>
      </c>
      <c r="G3" s="64" t="s">
        <v>226</v>
      </c>
    </row>
    <row r="4" spans="1:7" ht="15">
      <c r="A4" s="62">
        <v>40909</v>
      </c>
      <c r="C4" t="s">
        <v>190</v>
      </c>
      <c r="E4" t="s">
        <v>221</v>
      </c>
      <c r="G4" s="64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5"/>
  <sheetViews>
    <sheetView showGridLines="0" view="pageBreakPreview" topLeftCell="A8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6" t="s">
        <v>260</v>
      </c>
      <c r="B1" s="252"/>
      <c r="C1" s="455" t="s">
        <v>97</v>
      </c>
      <c r="D1" s="455"/>
      <c r="E1" s="115"/>
    </row>
    <row r="2" spans="1:12" s="6" customFormat="1">
      <c r="A2" s="78" t="s">
        <v>128</v>
      </c>
      <c r="B2" s="252"/>
      <c r="C2" s="456" t="s">
        <v>758</v>
      </c>
      <c r="D2" s="457"/>
      <c r="E2" s="115"/>
    </row>
    <row r="3" spans="1:12" s="6" customFormat="1">
      <c r="A3" s="78"/>
      <c r="B3" s="252"/>
      <c r="C3" s="77"/>
      <c r="D3" s="77"/>
      <c r="E3" s="115"/>
    </row>
    <row r="4" spans="1:12" s="2" customFormat="1">
      <c r="A4" s="79" t="str">
        <f>'ფორმა N2'!A4</f>
        <v>ანგარიშვალდებული პირის დასახელება:</v>
      </c>
      <c r="B4" s="253"/>
      <c r="C4" s="78"/>
      <c r="D4" s="78"/>
      <c r="E4" s="110"/>
      <c r="L4" s="6"/>
    </row>
    <row r="5" spans="1:12" s="2" customFormat="1">
      <c r="A5" s="121" t="s">
        <v>506</v>
      </c>
      <c r="B5" s="254"/>
      <c r="C5" s="59"/>
      <c r="D5" s="59"/>
      <c r="E5" s="110"/>
    </row>
    <row r="6" spans="1:12" s="6" customFormat="1" ht="18">
      <c r="A6" s="102"/>
      <c r="B6" s="114"/>
      <c r="C6" s="80"/>
      <c r="D6" s="80"/>
      <c r="E6" s="115"/>
    </row>
    <row r="7" spans="1:12" s="6" customFormat="1" ht="30">
      <c r="A7" s="108" t="s">
        <v>64</v>
      </c>
      <c r="B7" s="81" t="s">
        <v>237</v>
      </c>
      <c r="C7" s="81" t="s">
        <v>66</v>
      </c>
      <c r="D7" s="81" t="s">
        <v>67</v>
      </c>
      <c r="E7" s="115"/>
      <c r="F7" s="20"/>
    </row>
    <row r="8" spans="1:12" s="7" customFormat="1">
      <c r="A8" s="239">
        <v>1</v>
      </c>
      <c r="B8" s="239" t="s">
        <v>65</v>
      </c>
      <c r="C8" s="87">
        <f>SUM(C9,C25)</f>
        <v>143551</v>
      </c>
      <c r="D8" s="87">
        <f>SUM(D9,D25)</f>
        <v>142451</v>
      </c>
      <c r="E8" s="115"/>
    </row>
    <row r="9" spans="1:12" s="7" customFormat="1">
      <c r="A9" s="89">
        <v>1.1000000000000001</v>
      </c>
      <c r="B9" s="89" t="s">
        <v>69</v>
      </c>
      <c r="C9" s="87">
        <f>SUM(C10,C11,C15,C18,C24,C25)</f>
        <v>142451</v>
      </c>
      <c r="D9" s="87">
        <f>SUM(D10,D11,D15,D18,D23,D24)</f>
        <v>141351</v>
      </c>
      <c r="E9" s="115"/>
    </row>
    <row r="10" spans="1:12" s="9" customFormat="1" ht="18">
      <c r="A10" s="90" t="s">
        <v>30</v>
      </c>
      <c r="B10" s="90" t="s">
        <v>68</v>
      </c>
      <c r="C10" s="8"/>
      <c r="D10" s="8"/>
      <c r="E10" s="115"/>
    </row>
    <row r="11" spans="1:12" s="10" customFormat="1">
      <c r="A11" s="90" t="s">
        <v>31</v>
      </c>
      <c r="B11" s="90" t="s">
        <v>296</v>
      </c>
      <c r="C11" s="109">
        <v>108000</v>
      </c>
      <c r="D11" s="109">
        <v>108000</v>
      </c>
      <c r="E11" s="115"/>
    </row>
    <row r="12" spans="1:12" s="3" customFormat="1">
      <c r="A12" s="99" t="s">
        <v>70</v>
      </c>
      <c r="B12" s="99" t="s">
        <v>299</v>
      </c>
      <c r="C12" s="8">
        <v>108000</v>
      </c>
      <c r="D12" s="8">
        <v>108000</v>
      </c>
      <c r="E12" s="115"/>
    </row>
    <row r="13" spans="1:12" s="3" customFormat="1">
      <c r="A13" s="99" t="s">
        <v>473</v>
      </c>
      <c r="B13" s="99" t="s">
        <v>472</v>
      </c>
      <c r="C13" s="8"/>
      <c r="D13" s="8"/>
      <c r="E13" s="115"/>
    </row>
    <row r="14" spans="1:12" s="3" customFormat="1">
      <c r="A14" s="99" t="s">
        <v>474</v>
      </c>
      <c r="B14" s="99" t="s">
        <v>86</v>
      </c>
      <c r="C14" s="8"/>
      <c r="D14" s="8"/>
      <c r="E14" s="115"/>
    </row>
    <row r="15" spans="1:12" s="3" customFormat="1">
      <c r="A15" s="90" t="s">
        <v>71</v>
      </c>
      <c r="B15" s="90" t="s">
        <v>72</v>
      </c>
      <c r="C15" s="109">
        <f>SUM(C16:C17)</f>
        <v>33351</v>
      </c>
      <c r="D15" s="109">
        <f>SUM(D16:D17)</f>
        <v>33351</v>
      </c>
      <c r="E15" s="115"/>
    </row>
    <row r="16" spans="1:12" s="3" customFormat="1">
      <c r="A16" s="99" t="s">
        <v>73</v>
      </c>
      <c r="B16" s="99" t="s">
        <v>75</v>
      </c>
      <c r="C16" s="8">
        <v>33351</v>
      </c>
      <c r="D16" s="8">
        <v>33351</v>
      </c>
      <c r="E16" s="115"/>
    </row>
    <row r="17" spans="1:5" s="3" customFormat="1" ht="30">
      <c r="A17" s="99" t="s">
        <v>74</v>
      </c>
      <c r="B17" s="99" t="s">
        <v>98</v>
      </c>
      <c r="C17" s="8"/>
      <c r="D17" s="8"/>
      <c r="E17" s="115"/>
    </row>
    <row r="18" spans="1:5" s="3" customFormat="1">
      <c r="A18" s="90" t="s">
        <v>76</v>
      </c>
      <c r="B18" s="90" t="s">
        <v>393</v>
      </c>
      <c r="C18" s="109">
        <f>SUM(C19:C22)</f>
        <v>0</v>
      </c>
      <c r="D18" s="109">
        <f>SUM(D19:D22)</f>
        <v>0</v>
      </c>
      <c r="E18" s="115"/>
    </row>
    <row r="19" spans="1:5" s="3" customFormat="1">
      <c r="A19" s="99" t="s">
        <v>77</v>
      </c>
      <c r="B19" s="99" t="s">
        <v>78</v>
      </c>
      <c r="C19" s="8"/>
      <c r="D19" s="8"/>
      <c r="E19" s="115"/>
    </row>
    <row r="20" spans="1:5" s="3" customFormat="1" ht="30">
      <c r="A20" s="99" t="s">
        <v>81</v>
      </c>
      <c r="B20" s="99" t="s">
        <v>79</v>
      </c>
      <c r="C20" s="8"/>
      <c r="D20" s="8"/>
      <c r="E20" s="115"/>
    </row>
    <row r="21" spans="1:5" s="3" customFormat="1">
      <c r="A21" s="99" t="s">
        <v>82</v>
      </c>
      <c r="B21" s="99" t="s">
        <v>80</v>
      </c>
      <c r="C21" s="8"/>
      <c r="D21" s="8"/>
      <c r="E21" s="115"/>
    </row>
    <row r="22" spans="1:5" s="3" customFormat="1">
      <c r="A22" s="99" t="s">
        <v>83</v>
      </c>
      <c r="B22" s="99" t="s">
        <v>417</v>
      </c>
      <c r="C22" s="8"/>
      <c r="D22" s="8"/>
      <c r="E22" s="115"/>
    </row>
    <row r="23" spans="1:5" s="3" customFormat="1">
      <c r="A23" s="90" t="s">
        <v>84</v>
      </c>
      <c r="B23" s="90" t="s">
        <v>418</v>
      </c>
      <c r="C23" s="274"/>
      <c r="D23" s="8"/>
      <c r="E23" s="115"/>
    </row>
    <row r="24" spans="1:5" s="3" customFormat="1">
      <c r="A24" s="90" t="s">
        <v>239</v>
      </c>
      <c r="B24" s="90" t="s">
        <v>424</v>
      </c>
      <c r="C24" s="8"/>
      <c r="D24" s="8"/>
      <c r="E24" s="115"/>
    </row>
    <row r="25" spans="1:5">
      <c r="A25" s="89">
        <v>1.2</v>
      </c>
      <c r="B25" s="89" t="s">
        <v>85</v>
      </c>
      <c r="C25" s="87">
        <f>SUM(C26,C34)</f>
        <v>1100</v>
      </c>
      <c r="D25" s="87">
        <f>SUM(D26,D34)</f>
        <v>1100</v>
      </c>
      <c r="E25" s="115"/>
    </row>
    <row r="26" spans="1:5">
      <c r="A26" s="90" t="s">
        <v>32</v>
      </c>
      <c r="B26" s="90" t="s">
        <v>299</v>
      </c>
      <c r="C26" s="109">
        <f>SUM(C27:C29)</f>
        <v>1100</v>
      </c>
      <c r="D26" s="109">
        <f>SUM(D27:D29)</f>
        <v>1100</v>
      </c>
      <c r="E26" s="115"/>
    </row>
    <row r="27" spans="1:5">
      <c r="A27" s="247" t="s">
        <v>87</v>
      </c>
      <c r="B27" s="247" t="s">
        <v>297</v>
      </c>
      <c r="C27" s="8"/>
      <c r="D27" s="8"/>
      <c r="E27" s="115"/>
    </row>
    <row r="28" spans="1:5">
      <c r="A28" s="247" t="s">
        <v>88</v>
      </c>
      <c r="B28" s="247" t="s">
        <v>300</v>
      </c>
      <c r="C28" s="8"/>
      <c r="D28" s="8"/>
      <c r="E28" s="115"/>
    </row>
    <row r="29" spans="1:5">
      <c r="A29" s="247" t="s">
        <v>426</v>
      </c>
      <c r="B29" s="247" t="s">
        <v>298</v>
      </c>
      <c r="C29" s="8">
        <v>1100</v>
      </c>
      <c r="D29" s="8">
        <v>1100</v>
      </c>
      <c r="E29" s="115"/>
    </row>
    <row r="30" spans="1:5">
      <c r="A30" s="90" t="s">
        <v>33</v>
      </c>
      <c r="B30" s="90" t="s">
        <v>472</v>
      </c>
      <c r="C30" s="109">
        <f>SUM(C31:C33)</f>
        <v>0</v>
      </c>
      <c r="D30" s="109">
        <f>SUM(D31:D33)</f>
        <v>0</v>
      </c>
      <c r="E30" s="115"/>
    </row>
    <row r="31" spans="1:5">
      <c r="A31" s="247" t="s">
        <v>12</v>
      </c>
      <c r="B31" s="247" t="s">
        <v>475</v>
      </c>
      <c r="C31" s="8"/>
      <c r="D31" s="8"/>
      <c r="E31" s="115"/>
    </row>
    <row r="32" spans="1:5">
      <c r="A32" s="247" t="s">
        <v>13</v>
      </c>
      <c r="B32" s="247" t="s">
        <v>476</v>
      </c>
      <c r="C32" s="8"/>
      <c r="D32" s="8"/>
      <c r="E32" s="115"/>
    </row>
    <row r="33" spans="1:9">
      <c r="A33" s="247" t="s">
        <v>269</v>
      </c>
      <c r="B33" s="247" t="s">
        <v>477</v>
      </c>
      <c r="C33" s="8"/>
      <c r="D33" s="8"/>
      <c r="E33" s="115"/>
    </row>
    <row r="34" spans="1:9" s="23" customFormat="1">
      <c r="A34" s="90" t="s">
        <v>34</v>
      </c>
      <c r="B34" s="260" t="s">
        <v>423</v>
      </c>
      <c r="C34" s="8"/>
      <c r="D34" s="8"/>
    </row>
    <row r="35" spans="1:9" s="2" customFormat="1">
      <c r="A35" s="1"/>
      <c r="B35" s="255"/>
      <c r="E35" s="5"/>
    </row>
    <row r="36" spans="1:9" s="2" customFormat="1">
      <c r="B36" s="255"/>
      <c r="E36" s="5"/>
    </row>
    <row r="37" spans="1:9">
      <c r="A37" s="1"/>
    </row>
    <row r="38" spans="1:9">
      <c r="A38" s="2"/>
    </row>
    <row r="39" spans="1:9" s="2" customFormat="1">
      <c r="A39" s="71" t="s">
        <v>96</v>
      </c>
      <c r="B39" s="255"/>
      <c r="E39" s="5"/>
    </row>
    <row r="40" spans="1:9" s="2" customFormat="1">
      <c r="B40" s="255"/>
      <c r="E40"/>
      <c r="F40"/>
      <c r="G40"/>
      <c r="H40"/>
      <c r="I40"/>
    </row>
    <row r="41" spans="1:9" s="2" customFormat="1">
      <c r="B41" s="255"/>
      <c r="D41" s="12"/>
      <c r="E41"/>
      <c r="F41"/>
      <c r="G41"/>
      <c r="H41"/>
      <c r="I41"/>
    </row>
    <row r="42" spans="1:9" s="2" customFormat="1">
      <c r="A42"/>
      <c r="B42" s="257" t="s">
        <v>421</v>
      </c>
      <c r="D42" s="12"/>
      <c r="E42"/>
      <c r="F42"/>
      <c r="G42"/>
      <c r="H42"/>
      <c r="I42"/>
    </row>
    <row r="43" spans="1:9" s="2" customFormat="1">
      <c r="A43"/>
      <c r="B43" s="255" t="s">
        <v>258</v>
      </c>
      <c r="D43" s="12"/>
      <c r="E43"/>
      <c r="F43"/>
      <c r="G43"/>
      <c r="H43"/>
      <c r="I43"/>
    </row>
    <row r="44" spans="1:9" customFormat="1" ht="12.75">
      <c r="B44" s="258" t="s">
        <v>127</v>
      </c>
    </row>
    <row r="45" spans="1:9" customFormat="1" ht="12.75">
      <c r="B45" s="25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382</v>
      </c>
      <c r="B1" s="236"/>
      <c r="C1" s="455" t="s">
        <v>97</v>
      </c>
      <c r="D1" s="455"/>
      <c r="E1" s="93"/>
    </row>
    <row r="2" spans="1:5" s="6" customFormat="1">
      <c r="A2" s="76" t="s">
        <v>383</v>
      </c>
      <c r="B2" s="236"/>
      <c r="C2" s="453" t="s">
        <v>758</v>
      </c>
      <c r="D2" s="454"/>
      <c r="E2" s="93"/>
    </row>
    <row r="3" spans="1:5" s="6" customFormat="1">
      <c r="A3" s="76" t="s">
        <v>384</v>
      </c>
      <c r="B3" s="236"/>
      <c r="C3" s="237"/>
      <c r="D3" s="237"/>
      <c r="E3" s="93"/>
    </row>
    <row r="4" spans="1:5" s="6" customFormat="1">
      <c r="A4" s="78" t="s">
        <v>128</v>
      </c>
      <c r="B4" s="236"/>
      <c r="C4" s="237"/>
      <c r="D4" s="237"/>
      <c r="E4" s="93"/>
    </row>
    <row r="5" spans="1:5" s="6" customFormat="1">
      <c r="A5" s="78"/>
      <c r="B5" s="236"/>
      <c r="C5" s="237"/>
      <c r="D5" s="237"/>
      <c r="E5" s="93"/>
    </row>
    <row r="6" spans="1:5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>
      <c r="A7" s="238" t="s">
        <v>506</v>
      </c>
      <c r="B7" s="82"/>
      <c r="C7" s="83"/>
      <c r="D7" s="83"/>
      <c r="E7" s="94"/>
    </row>
    <row r="8" spans="1:5">
      <c r="A8" s="79"/>
      <c r="B8" s="79"/>
      <c r="C8" s="78"/>
      <c r="D8" s="78"/>
      <c r="E8" s="94"/>
    </row>
    <row r="9" spans="1:5" s="6" customFormat="1">
      <c r="A9" s="236"/>
      <c r="B9" s="236"/>
      <c r="C9" s="80"/>
      <c r="D9" s="80"/>
      <c r="E9" s="93"/>
    </row>
    <row r="10" spans="1:5" s="6" customFormat="1" ht="30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>
      <c r="A11" s="239">
        <v>1</v>
      </c>
      <c r="B11" s="239" t="s">
        <v>57</v>
      </c>
      <c r="C11" s="84">
        <f>SUM(C12,C15,C55,C58,C59,C60,C78)</f>
        <v>0</v>
      </c>
      <c r="D11" s="84">
        <f>SUM(D12,D15,D55,D58,D59,D60,D66,D74,D75)</f>
        <v>0</v>
      </c>
      <c r="E11" s="240"/>
    </row>
    <row r="12" spans="1:5" s="9" customFormat="1" ht="18">
      <c r="A12" s="89">
        <v>1.1000000000000001</v>
      </c>
      <c r="B12" s="89" t="s">
        <v>58</v>
      </c>
      <c r="C12" s="85">
        <f>SUM(C13:C14)</f>
        <v>0</v>
      </c>
      <c r="D12" s="85">
        <f>SUM(D13:D14)</f>
        <v>0</v>
      </c>
      <c r="E12" s="95"/>
    </row>
    <row r="13" spans="1:5" s="10" customFormat="1">
      <c r="A13" s="90" t="s">
        <v>30</v>
      </c>
      <c r="B13" s="90" t="s">
        <v>59</v>
      </c>
      <c r="C13" s="4"/>
      <c r="D13" s="4"/>
      <c r="E13" s="96"/>
    </row>
    <row r="14" spans="1:5" s="3" customFormat="1">
      <c r="A14" s="90" t="s">
        <v>31</v>
      </c>
      <c r="B14" s="90" t="s">
        <v>0</v>
      </c>
      <c r="C14" s="4"/>
      <c r="D14" s="4"/>
      <c r="E14" s="97"/>
    </row>
    <row r="15" spans="1:5" s="7" customFormat="1">
      <c r="A15" s="89">
        <v>1.2</v>
      </c>
      <c r="B15" s="89" t="s">
        <v>60</v>
      </c>
      <c r="C15" s="86">
        <f>SUM(C16,C19,C31,C32,C33,C34,C37,C38,C45:C49,C53,C54)</f>
        <v>0</v>
      </c>
      <c r="D15" s="86">
        <f>SUM(D16,D19,D31,D32,D33,D34,D37,D38,D45:D49,D53,D54)</f>
        <v>0</v>
      </c>
      <c r="E15" s="240"/>
    </row>
    <row r="16" spans="1:5" s="3" customFormat="1">
      <c r="A16" s="90" t="s">
        <v>32</v>
      </c>
      <c r="B16" s="90" t="s">
        <v>1</v>
      </c>
      <c r="C16" s="85">
        <f>SUM(C17:C18)</f>
        <v>0</v>
      </c>
      <c r="D16" s="85">
        <f>SUM(D17:D18)</f>
        <v>0</v>
      </c>
      <c r="E16" s="97"/>
    </row>
    <row r="17" spans="1:6" s="3" customFormat="1">
      <c r="A17" s="99" t="s">
        <v>87</v>
      </c>
      <c r="B17" s="99" t="s">
        <v>61</v>
      </c>
      <c r="C17" s="4"/>
      <c r="D17" s="241"/>
      <c r="E17" s="97"/>
    </row>
    <row r="18" spans="1:6" s="3" customFormat="1">
      <c r="A18" s="99" t="s">
        <v>88</v>
      </c>
      <c r="B18" s="99" t="s">
        <v>62</v>
      </c>
      <c r="C18" s="4"/>
      <c r="D18" s="241"/>
      <c r="E18" s="97"/>
    </row>
    <row r="19" spans="1:6" s="3" customFormat="1">
      <c r="A19" s="90" t="s">
        <v>33</v>
      </c>
      <c r="B19" s="90" t="s">
        <v>2</v>
      </c>
      <c r="C19" s="85">
        <f>SUM(C20:C25,C30)</f>
        <v>0</v>
      </c>
      <c r="D19" s="85">
        <f>SUM(D20:D25,D30)</f>
        <v>0</v>
      </c>
      <c r="E19" s="242"/>
      <c r="F19" s="243"/>
    </row>
    <row r="20" spans="1:6" s="246" customFormat="1" ht="30">
      <c r="A20" s="99" t="s">
        <v>12</v>
      </c>
      <c r="B20" s="99" t="s">
        <v>238</v>
      </c>
      <c r="C20" s="244"/>
      <c r="D20" s="38"/>
      <c r="E20" s="245"/>
    </row>
    <row r="21" spans="1:6" s="246" customFormat="1">
      <c r="A21" s="99" t="s">
        <v>13</v>
      </c>
      <c r="B21" s="99" t="s">
        <v>14</v>
      </c>
      <c r="C21" s="244"/>
      <c r="D21" s="39"/>
      <c r="E21" s="245"/>
    </row>
    <row r="22" spans="1:6" s="246" customFormat="1" ht="30">
      <c r="A22" s="99" t="s">
        <v>269</v>
      </c>
      <c r="B22" s="99" t="s">
        <v>22</v>
      </c>
      <c r="C22" s="244"/>
      <c r="D22" s="40"/>
      <c r="E22" s="245"/>
    </row>
    <row r="23" spans="1:6" s="246" customFormat="1" ht="16.5" customHeight="1">
      <c r="A23" s="99" t="s">
        <v>270</v>
      </c>
      <c r="B23" s="99" t="s">
        <v>15</v>
      </c>
      <c r="C23" s="244"/>
      <c r="D23" s="40"/>
      <c r="E23" s="245"/>
    </row>
    <row r="24" spans="1:6" s="246" customFormat="1" ht="16.5" customHeight="1">
      <c r="A24" s="99" t="s">
        <v>271</v>
      </c>
      <c r="B24" s="99" t="s">
        <v>16</v>
      </c>
      <c r="C24" s="244"/>
      <c r="D24" s="40"/>
      <c r="E24" s="245"/>
    </row>
    <row r="25" spans="1:6" s="246" customFormat="1" ht="16.5" customHeight="1">
      <c r="A25" s="99" t="s">
        <v>272</v>
      </c>
      <c r="B25" s="99" t="s">
        <v>17</v>
      </c>
      <c r="C25" s="85">
        <f>SUM(C26:C29)</f>
        <v>0</v>
      </c>
      <c r="D25" s="85">
        <f>SUM(D26:D29)</f>
        <v>0</v>
      </c>
      <c r="E25" s="245"/>
    </row>
    <row r="26" spans="1:6" s="246" customFormat="1" ht="16.5" customHeight="1">
      <c r="A26" s="247" t="s">
        <v>273</v>
      </c>
      <c r="B26" s="247" t="s">
        <v>18</v>
      </c>
      <c r="C26" s="244"/>
      <c r="D26" s="40"/>
      <c r="E26" s="245"/>
    </row>
    <row r="27" spans="1:6" s="246" customFormat="1" ht="16.5" customHeight="1">
      <c r="A27" s="247" t="s">
        <v>274</v>
      </c>
      <c r="B27" s="247" t="s">
        <v>19</v>
      </c>
      <c r="C27" s="244"/>
      <c r="D27" s="40"/>
      <c r="E27" s="245"/>
    </row>
    <row r="28" spans="1:6" s="246" customFormat="1" ht="16.5" customHeight="1">
      <c r="A28" s="247" t="s">
        <v>275</v>
      </c>
      <c r="B28" s="247" t="s">
        <v>20</v>
      </c>
      <c r="C28" s="244"/>
      <c r="D28" s="40"/>
      <c r="E28" s="245"/>
    </row>
    <row r="29" spans="1:6" s="246" customFormat="1" ht="16.5" customHeight="1">
      <c r="A29" s="247" t="s">
        <v>276</v>
      </c>
      <c r="B29" s="247" t="s">
        <v>23</v>
      </c>
      <c r="C29" s="244"/>
      <c r="D29" s="41"/>
      <c r="E29" s="245"/>
    </row>
    <row r="30" spans="1:6" s="246" customFormat="1" ht="16.5" customHeight="1">
      <c r="A30" s="99" t="s">
        <v>277</v>
      </c>
      <c r="B30" s="99" t="s">
        <v>21</v>
      </c>
      <c r="C30" s="244"/>
      <c r="D30" s="41"/>
      <c r="E30" s="245"/>
    </row>
    <row r="31" spans="1:6" s="3" customFormat="1" ht="16.5" customHeight="1">
      <c r="A31" s="90" t="s">
        <v>34</v>
      </c>
      <c r="B31" s="90" t="s">
        <v>3</v>
      </c>
      <c r="C31" s="4"/>
      <c r="D31" s="241"/>
      <c r="E31" s="242"/>
    </row>
    <row r="32" spans="1:6" s="3" customFormat="1" ht="16.5" customHeight="1">
      <c r="A32" s="90" t="s">
        <v>35</v>
      </c>
      <c r="B32" s="90" t="s">
        <v>4</v>
      </c>
      <c r="C32" s="4"/>
      <c r="D32" s="241"/>
      <c r="E32" s="97"/>
    </row>
    <row r="33" spans="1:5" s="3" customFormat="1" ht="16.5" customHeight="1">
      <c r="A33" s="90" t="s">
        <v>36</v>
      </c>
      <c r="B33" s="90" t="s">
        <v>5</v>
      </c>
      <c r="C33" s="4"/>
      <c r="D33" s="241"/>
      <c r="E33" s="97"/>
    </row>
    <row r="34" spans="1:5" s="3" customFormat="1">
      <c r="A34" s="90" t="s">
        <v>37</v>
      </c>
      <c r="B34" s="90" t="s">
        <v>63</v>
      </c>
      <c r="C34" s="85">
        <f>SUM(C35:C36)</f>
        <v>0</v>
      </c>
      <c r="D34" s="85">
        <f>SUM(D35:D36)</f>
        <v>0</v>
      </c>
      <c r="E34" s="97"/>
    </row>
    <row r="35" spans="1:5" s="3" customFormat="1" ht="16.5" customHeight="1">
      <c r="A35" s="99" t="s">
        <v>278</v>
      </c>
      <c r="B35" s="99" t="s">
        <v>56</v>
      </c>
      <c r="C35" s="4"/>
      <c r="D35" s="241"/>
      <c r="E35" s="97"/>
    </row>
    <row r="36" spans="1:5" s="3" customFormat="1" ht="16.5" customHeight="1">
      <c r="A36" s="99" t="s">
        <v>279</v>
      </c>
      <c r="B36" s="99" t="s">
        <v>55</v>
      </c>
      <c r="C36" s="4"/>
      <c r="D36" s="241"/>
      <c r="E36" s="97"/>
    </row>
    <row r="37" spans="1:5" s="3" customFormat="1" ht="16.5" customHeight="1">
      <c r="A37" s="90" t="s">
        <v>38</v>
      </c>
      <c r="B37" s="90" t="s">
        <v>49</v>
      </c>
      <c r="C37" s="4"/>
      <c r="D37" s="241"/>
      <c r="E37" s="97"/>
    </row>
    <row r="38" spans="1:5" s="3" customFormat="1" ht="16.5" customHeight="1">
      <c r="A38" s="90" t="s">
        <v>39</v>
      </c>
      <c r="B38" s="90" t="s">
        <v>385</v>
      </c>
      <c r="C38" s="85">
        <f>SUM(C39:C44)</f>
        <v>0</v>
      </c>
      <c r="D38" s="85">
        <f>SUM(D39:D44)</f>
        <v>0</v>
      </c>
      <c r="E38" s="97"/>
    </row>
    <row r="39" spans="1:5" s="3" customFormat="1" ht="16.5" customHeight="1">
      <c r="A39" s="17" t="s">
        <v>336</v>
      </c>
      <c r="B39" s="17" t="s">
        <v>340</v>
      </c>
      <c r="C39" s="4"/>
      <c r="D39" s="241"/>
      <c r="E39" s="97"/>
    </row>
    <row r="40" spans="1:5" s="3" customFormat="1" ht="16.5" customHeight="1">
      <c r="A40" s="17" t="s">
        <v>337</v>
      </c>
      <c r="B40" s="17" t="s">
        <v>341</v>
      </c>
      <c r="C40" s="4"/>
      <c r="D40" s="241"/>
      <c r="E40" s="97"/>
    </row>
    <row r="41" spans="1:5" s="3" customFormat="1" ht="16.5" customHeight="1">
      <c r="A41" s="17" t="s">
        <v>338</v>
      </c>
      <c r="B41" s="17" t="s">
        <v>344</v>
      </c>
      <c r="C41" s="4"/>
      <c r="D41" s="241"/>
      <c r="E41" s="97"/>
    </row>
    <row r="42" spans="1:5" s="3" customFormat="1" ht="16.5" customHeight="1">
      <c r="A42" s="17" t="s">
        <v>343</v>
      </c>
      <c r="B42" s="17" t="s">
        <v>345</v>
      </c>
      <c r="C42" s="4"/>
      <c r="D42" s="241"/>
      <c r="E42" s="97"/>
    </row>
    <row r="43" spans="1:5" s="3" customFormat="1" ht="16.5" customHeight="1">
      <c r="A43" s="17" t="s">
        <v>346</v>
      </c>
      <c r="B43" s="17" t="s">
        <v>465</v>
      </c>
      <c r="C43" s="4"/>
      <c r="D43" s="241"/>
      <c r="E43" s="97"/>
    </row>
    <row r="44" spans="1:5" s="3" customFormat="1" ht="16.5" customHeight="1">
      <c r="A44" s="17" t="s">
        <v>466</v>
      </c>
      <c r="B44" s="17" t="s">
        <v>342</v>
      </c>
      <c r="C44" s="4"/>
      <c r="D44" s="241"/>
      <c r="E44" s="97"/>
    </row>
    <row r="45" spans="1:5" s="3" customFormat="1" ht="30">
      <c r="A45" s="90" t="s">
        <v>40</v>
      </c>
      <c r="B45" s="90" t="s">
        <v>28</v>
      </c>
      <c r="C45" s="4"/>
      <c r="D45" s="241"/>
      <c r="E45" s="97"/>
    </row>
    <row r="46" spans="1:5" s="3" customFormat="1" ht="16.5" customHeight="1">
      <c r="A46" s="90" t="s">
        <v>41</v>
      </c>
      <c r="B46" s="90" t="s">
        <v>24</v>
      </c>
      <c r="C46" s="4"/>
      <c r="D46" s="241"/>
      <c r="E46" s="97"/>
    </row>
    <row r="47" spans="1:5" s="3" customFormat="1" ht="16.5" customHeight="1">
      <c r="A47" s="90" t="s">
        <v>42</v>
      </c>
      <c r="B47" s="90" t="s">
        <v>25</v>
      </c>
      <c r="C47" s="4"/>
      <c r="D47" s="241"/>
      <c r="E47" s="97"/>
    </row>
    <row r="48" spans="1:5" s="3" customFormat="1" ht="16.5" customHeight="1">
      <c r="A48" s="90" t="s">
        <v>43</v>
      </c>
      <c r="B48" s="90" t="s">
        <v>26</v>
      </c>
      <c r="C48" s="4"/>
      <c r="D48" s="241"/>
      <c r="E48" s="97"/>
    </row>
    <row r="49" spans="1:6" s="3" customFormat="1" ht="16.5" customHeight="1">
      <c r="A49" s="90" t="s">
        <v>44</v>
      </c>
      <c r="B49" s="90" t="s">
        <v>386</v>
      </c>
      <c r="C49" s="85">
        <f>SUM(C50:C52)</f>
        <v>0</v>
      </c>
      <c r="D49" s="85">
        <f>SUM(D50:D52)</f>
        <v>0</v>
      </c>
      <c r="E49" s="97"/>
    </row>
    <row r="50" spans="1:6" s="3" customFormat="1" ht="16.5" customHeight="1">
      <c r="A50" s="99" t="s">
        <v>351</v>
      </c>
      <c r="B50" s="99" t="s">
        <v>354</v>
      </c>
      <c r="C50" s="4"/>
      <c r="D50" s="241"/>
      <c r="E50" s="97"/>
    </row>
    <row r="51" spans="1:6" s="3" customFormat="1" ht="16.5" customHeight="1">
      <c r="A51" s="99" t="s">
        <v>352</v>
      </c>
      <c r="B51" s="99" t="s">
        <v>353</v>
      </c>
      <c r="C51" s="4"/>
      <c r="D51" s="241"/>
      <c r="E51" s="97"/>
    </row>
    <row r="52" spans="1:6" s="3" customFormat="1" ht="16.5" customHeight="1">
      <c r="A52" s="99" t="s">
        <v>355</v>
      </c>
      <c r="B52" s="99" t="s">
        <v>356</v>
      </c>
      <c r="C52" s="4"/>
      <c r="D52" s="241"/>
      <c r="E52" s="97"/>
    </row>
    <row r="53" spans="1:6" s="3" customFormat="1">
      <c r="A53" s="90" t="s">
        <v>45</v>
      </c>
      <c r="B53" s="90" t="s">
        <v>29</v>
      </c>
      <c r="C53" s="4"/>
      <c r="D53" s="241"/>
      <c r="E53" s="97"/>
    </row>
    <row r="54" spans="1:6" s="3" customFormat="1" ht="16.5" customHeight="1">
      <c r="A54" s="90" t="s">
        <v>46</v>
      </c>
      <c r="B54" s="90" t="s">
        <v>6</v>
      </c>
      <c r="C54" s="4"/>
      <c r="D54" s="241"/>
      <c r="E54" s="242"/>
      <c r="F54" s="243"/>
    </row>
    <row r="55" spans="1:6" s="3" customFormat="1" ht="30">
      <c r="A55" s="89">
        <v>1.3</v>
      </c>
      <c r="B55" s="89" t="s">
        <v>390</v>
      </c>
      <c r="C55" s="86">
        <f>SUM(C56:C57)</f>
        <v>0</v>
      </c>
      <c r="D55" s="86">
        <f>SUM(D56:D57)</f>
        <v>0</v>
      </c>
      <c r="E55" s="242"/>
      <c r="F55" s="243"/>
    </row>
    <row r="56" spans="1:6" s="3" customFormat="1" ht="30">
      <c r="A56" s="90" t="s">
        <v>50</v>
      </c>
      <c r="B56" s="90" t="s">
        <v>48</v>
      </c>
      <c r="C56" s="4"/>
      <c r="D56" s="241"/>
      <c r="E56" s="242"/>
      <c r="F56" s="243"/>
    </row>
    <row r="57" spans="1:6" s="3" customFormat="1" ht="16.5" customHeight="1">
      <c r="A57" s="90" t="s">
        <v>51</v>
      </c>
      <c r="B57" s="90" t="s">
        <v>47</v>
      </c>
      <c r="C57" s="4"/>
      <c r="D57" s="241"/>
      <c r="E57" s="242"/>
      <c r="F57" s="243"/>
    </row>
    <row r="58" spans="1:6" s="3" customFormat="1">
      <c r="A58" s="89">
        <v>1.4</v>
      </c>
      <c r="B58" s="89" t="s">
        <v>392</v>
      </c>
      <c r="C58" s="4"/>
      <c r="D58" s="241"/>
      <c r="E58" s="242"/>
      <c r="F58" s="243"/>
    </row>
    <row r="59" spans="1:6" s="246" customFormat="1">
      <c r="A59" s="89">
        <v>1.5</v>
      </c>
      <c r="B59" s="89" t="s">
        <v>7</v>
      </c>
      <c r="C59" s="244"/>
      <c r="D59" s="40"/>
      <c r="E59" s="245"/>
    </row>
    <row r="60" spans="1:6" s="246" customFormat="1">
      <c r="A60" s="89">
        <v>1.6</v>
      </c>
      <c r="B60" s="45" t="s">
        <v>8</v>
      </c>
      <c r="C60" s="87">
        <f>SUM(C61:C65)</f>
        <v>0</v>
      </c>
      <c r="D60" s="88">
        <f>SUM(D61:D65)</f>
        <v>0</v>
      </c>
      <c r="E60" s="245"/>
    </row>
    <row r="61" spans="1:6" s="246" customFormat="1">
      <c r="A61" s="90" t="s">
        <v>285</v>
      </c>
      <c r="B61" s="46" t="s">
        <v>52</v>
      </c>
      <c r="C61" s="244"/>
      <c r="D61" s="40"/>
      <c r="E61" s="245"/>
    </row>
    <row r="62" spans="1:6" s="246" customFormat="1" ht="30">
      <c r="A62" s="90" t="s">
        <v>286</v>
      </c>
      <c r="B62" s="46" t="s">
        <v>54</v>
      </c>
      <c r="C62" s="244"/>
      <c r="D62" s="40"/>
      <c r="E62" s="245"/>
    </row>
    <row r="63" spans="1:6" s="246" customFormat="1">
      <c r="A63" s="90" t="s">
        <v>287</v>
      </c>
      <c r="B63" s="46" t="s">
        <v>53</v>
      </c>
      <c r="C63" s="40"/>
      <c r="D63" s="40"/>
      <c r="E63" s="245"/>
    </row>
    <row r="64" spans="1:6" s="246" customFormat="1">
      <c r="A64" s="90" t="s">
        <v>288</v>
      </c>
      <c r="B64" s="46" t="s">
        <v>27</v>
      </c>
      <c r="C64" s="244"/>
      <c r="D64" s="40"/>
      <c r="E64" s="245"/>
    </row>
    <row r="65" spans="1:5" s="246" customFormat="1">
      <c r="A65" s="90" t="s">
        <v>322</v>
      </c>
      <c r="B65" s="46" t="s">
        <v>323</v>
      </c>
      <c r="C65" s="244"/>
      <c r="D65" s="40"/>
      <c r="E65" s="245"/>
    </row>
    <row r="66" spans="1:5">
      <c r="A66" s="239">
        <v>2</v>
      </c>
      <c r="B66" s="239" t="s">
        <v>387</v>
      </c>
      <c r="C66" s="248"/>
      <c r="D66" s="87">
        <f>SUM(D67:D73)</f>
        <v>0</v>
      </c>
      <c r="E66" s="98"/>
    </row>
    <row r="67" spans="1:5">
      <c r="A67" s="100">
        <v>2.1</v>
      </c>
      <c r="B67" s="249" t="s">
        <v>89</v>
      </c>
      <c r="C67" s="250"/>
      <c r="D67" s="22"/>
      <c r="E67" s="98"/>
    </row>
    <row r="68" spans="1:5">
      <c r="A68" s="100">
        <v>2.2000000000000002</v>
      </c>
      <c r="B68" s="249" t="s">
        <v>388</v>
      </c>
      <c r="C68" s="250"/>
      <c r="D68" s="22"/>
      <c r="E68" s="98"/>
    </row>
    <row r="69" spans="1:5">
      <c r="A69" s="100">
        <v>2.2999999999999998</v>
      </c>
      <c r="B69" s="249" t="s">
        <v>93</v>
      </c>
      <c r="C69" s="250"/>
      <c r="D69" s="22"/>
      <c r="E69" s="98"/>
    </row>
    <row r="70" spans="1:5">
      <c r="A70" s="100">
        <v>2.4</v>
      </c>
      <c r="B70" s="249" t="s">
        <v>92</v>
      </c>
      <c r="C70" s="250"/>
      <c r="D70" s="22"/>
      <c r="E70" s="98"/>
    </row>
    <row r="71" spans="1:5">
      <c r="A71" s="100">
        <v>2.5</v>
      </c>
      <c r="B71" s="249" t="s">
        <v>389</v>
      </c>
      <c r="C71" s="250"/>
      <c r="D71" s="22"/>
      <c r="E71" s="98"/>
    </row>
    <row r="72" spans="1:5">
      <c r="A72" s="100">
        <v>2.6</v>
      </c>
      <c r="B72" s="249" t="s">
        <v>90</v>
      </c>
      <c r="C72" s="250"/>
      <c r="D72" s="22"/>
      <c r="E72" s="98"/>
    </row>
    <row r="73" spans="1:5">
      <c r="A73" s="100">
        <v>2.7</v>
      </c>
      <c r="B73" s="249" t="s">
        <v>91</v>
      </c>
      <c r="C73" s="251"/>
      <c r="D73" s="22"/>
      <c r="E73" s="98"/>
    </row>
    <row r="74" spans="1:5">
      <c r="A74" s="239">
        <v>3</v>
      </c>
      <c r="B74" s="239" t="s">
        <v>422</v>
      </c>
      <c r="C74" s="87"/>
      <c r="D74" s="22"/>
      <c r="E74" s="98"/>
    </row>
    <row r="75" spans="1:5">
      <c r="A75" s="239">
        <v>4</v>
      </c>
      <c r="B75" s="239" t="s">
        <v>240</v>
      </c>
      <c r="C75" s="87"/>
      <c r="D75" s="87">
        <f>SUM(D76:D77)</f>
        <v>0</v>
      </c>
      <c r="E75" s="98"/>
    </row>
    <row r="76" spans="1:5">
      <c r="A76" s="100">
        <v>4.0999999999999996</v>
      </c>
      <c r="B76" s="100" t="s">
        <v>241</v>
      </c>
      <c r="C76" s="250"/>
      <c r="D76" s="8"/>
      <c r="E76" s="98"/>
    </row>
    <row r="77" spans="1:5">
      <c r="A77" s="100">
        <v>4.2</v>
      </c>
      <c r="B77" s="100" t="s">
        <v>242</v>
      </c>
      <c r="C77" s="251"/>
      <c r="D77" s="8"/>
      <c r="E77" s="98"/>
    </row>
    <row r="78" spans="1:5">
      <c r="A78" s="239">
        <v>5</v>
      </c>
      <c r="B78" s="239" t="s">
        <v>267</v>
      </c>
      <c r="C78" s="276"/>
      <c r="D78" s="251"/>
      <c r="E78" s="98"/>
    </row>
    <row r="79" spans="1:5">
      <c r="B79" s="44"/>
    </row>
    <row r="80" spans="1:5">
      <c r="A80" s="458" t="s">
        <v>467</v>
      </c>
      <c r="B80" s="458"/>
      <c r="C80" s="458"/>
      <c r="D80" s="458"/>
      <c r="E80" s="5"/>
    </row>
    <row r="81" spans="1:9">
      <c r="B81" s="44"/>
    </row>
    <row r="82" spans="1:9" s="23" customFormat="1" ht="12.75"/>
    <row r="83" spans="1:9">
      <c r="A83" s="71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1" t="s">
        <v>419</v>
      </c>
      <c r="D86" s="12"/>
      <c r="E86"/>
      <c r="F86"/>
      <c r="G86"/>
      <c r="H86"/>
      <c r="I86"/>
    </row>
    <row r="87" spans="1:9">
      <c r="A87"/>
      <c r="B87" s="2" t="s">
        <v>420</v>
      </c>
      <c r="D87" s="12"/>
      <c r="E87"/>
      <c r="F87"/>
      <c r="G87"/>
      <c r="H87"/>
      <c r="I87"/>
    </row>
    <row r="88" spans="1:9" customFormat="1" ht="12.75">
      <c r="B88" s="67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29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6" t="s">
        <v>290</v>
      </c>
      <c r="B1" s="116"/>
      <c r="C1" s="455" t="s">
        <v>97</v>
      </c>
      <c r="D1" s="455"/>
      <c r="E1" s="155"/>
    </row>
    <row r="2" spans="1:12">
      <c r="A2" s="78" t="s">
        <v>128</v>
      </c>
      <c r="B2" s="116"/>
      <c r="C2" s="453" t="s">
        <v>758</v>
      </c>
      <c r="D2" s="454"/>
      <c r="E2" s="155"/>
    </row>
    <row r="3" spans="1:12">
      <c r="A3" s="78"/>
      <c r="B3" s="116"/>
      <c r="C3" s="370"/>
      <c r="D3" s="370"/>
      <c r="E3" s="155"/>
    </row>
    <row r="4" spans="1:12" s="2" customFormat="1">
      <c r="A4" s="79" t="s">
        <v>262</v>
      </c>
      <c r="B4" s="79"/>
      <c r="C4" s="78"/>
      <c r="D4" s="78"/>
      <c r="E4" s="110"/>
      <c r="L4" s="21"/>
    </row>
    <row r="5" spans="1:12" s="2" customFormat="1">
      <c r="A5" s="121" t="s">
        <v>506</v>
      </c>
      <c r="B5" s="113"/>
      <c r="C5" s="59"/>
      <c r="D5" s="59"/>
      <c r="E5" s="110"/>
    </row>
    <row r="6" spans="1:12" s="2" customFormat="1">
      <c r="A6" s="79"/>
      <c r="B6" s="79"/>
      <c r="C6" s="78"/>
      <c r="D6" s="78"/>
      <c r="E6" s="110"/>
    </row>
    <row r="7" spans="1:12" s="6" customFormat="1">
      <c r="A7" s="369"/>
      <c r="B7" s="369"/>
      <c r="C7" s="80"/>
      <c r="D7" s="80"/>
      <c r="E7" s="156"/>
    </row>
    <row r="8" spans="1:12" s="6" customFormat="1" ht="30">
      <c r="A8" s="108" t="s">
        <v>64</v>
      </c>
      <c r="B8" s="81" t="s">
        <v>11</v>
      </c>
      <c r="C8" s="81" t="s">
        <v>10</v>
      </c>
      <c r="D8" s="81" t="s">
        <v>9</v>
      </c>
      <c r="E8" s="156"/>
    </row>
    <row r="9" spans="1:12" s="9" customFormat="1" ht="18">
      <c r="A9" s="13">
        <v>1</v>
      </c>
      <c r="B9" s="13" t="s">
        <v>57</v>
      </c>
      <c r="C9" s="84">
        <f>SUM(C10,C13,C53,C56,C57,C58,C75)</f>
        <v>104783.38</v>
      </c>
      <c r="D9" s="84">
        <f>SUM(D10,D13,D53,D56,D57,D58,D64,D71,D72)</f>
        <v>156790.31</v>
      </c>
      <c r="E9" s="157"/>
    </row>
    <row r="10" spans="1:12" s="9" customFormat="1" ht="18">
      <c r="A10" s="14">
        <v>1.1000000000000001</v>
      </c>
      <c r="B10" s="14" t="s">
        <v>58</v>
      </c>
      <c r="C10" s="86">
        <f>SUM(C11:C12)</f>
        <v>11050</v>
      </c>
      <c r="D10" s="86">
        <f>SUM(D11:D12)</f>
        <v>8840</v>
      </c>
      <c r="E10" s="157"/>
    </row>
    <row r="11" spans="1:12" s="9" customFormat="1" ht="16.5" customHeight="1">
      <c r="A11" s="16" t="s">
        <v>30</v>
      </c>
      <c r="B11" s="16" t="s">
        <v>59</v>
      </c>
      <c r="C11" s="33">
        <v>11050</v>
      </c>
      <c r="D11" s="34">
        <v>8840</v>
      </c>
      <c r="E11" s="157"/>
    </row>
    <row r="12" spans="1:12" ht="16.5" customHeight="1">
      <c r="A12" s="16" t="s">
        <v>31</v>
      </c>
      <c r="B12" s="16" t="s">
        <v>0</v>
      </c>
      <c r="C12" s="33"/>
      <c r="D12" s="34"/>
      <c r="E12" s="155"/>
    </row>
    <row r="13" spans="1:12">
      <c r="A13" s="14">
        <v>1.2</v>
      </c>
      <c r="B13" s="14" t="s">
        <v>60</v>
      </c>
      <c r="C13" s="86">
        <f>SUM(C14,C17,C29:C32,C35,C36,C43,C44,C45,C46,C47,C51,C52)</f>
        <v>93733.38</v>
      </c>
      <c r="D13" s="86">
        <f>SUM(D14,D17,D29:D32,D35,D36,D43,D44,D45,D46,D47,D51,D52)</f>
        <v>147950.31</v>
      </c>
      <c r="E13" s="155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5"/>
    </row>
    <row r="15" spans="1:12" ht="17.25" customHeight="1">
      <c r="A15" s="17" t="s">
        <v>87</v>
      </c>
      <c r="B15" s="17" t="s">
        <v>61</v>
      </c>
      <c r="C15" s="35"/>
      <c r="D15" s="36"/>
      <c r="E15" s="155"/>
    </row>
    <row r="16" spans="1:12" ht="17.25" customHeight="1">
      <c r="A16" s="17" t="s">
        <v>88</v>
      </c>
      <c r="B16" s="17" t="s">
        <v>62</v>
      </c>
      <c r="C16" s="35"/>
      <c r="D16" s="36"/>
      <c r="E16" s="155"/>
    </row>
    <row r="17" spans="1:5">
      <c r="A17" s="16" t="s">
        <v>33</v>
      </c>
      <c r="B17" s="16" t="s">
        <v>2</v>
      </c>
      <c r="C17" s="85">
        <v>168</v>
      </c>
      <c r="D17" s="85">
        <f>SUM(D18:D23,D28)</f>
        <v>168.37</v>
      </c>
      <c r="E17" s="155"/>
    </row>
    <row r="18" spans="1:5" ht="30">
      <c r="A18" s="17" t="s">
        <v>12</v>
      </c>
      <c r="B18" s="17" t="s">
        <v>238</v>
      </c>
      <c r="C18" s="37">
        <v>132.9</v>
      </c>
      <c r="D18" s="38">
        <v>132.9</v>
      </c>
      <c r="E18" s="155"/>
    </row>
    <row r="19" spans="1:5">
      <c r="A19" s="17" t="s">
        <v>13</v>
      </c>
      <c r="B19" s="17" t="s">
        <v>14</v>
      </c>
      <c r="C19" s="37"/>
      <c r="D19" s="39"/>
      <c r="E19" s="155"/>
    </row>
    <row r="20" spans="1:5" ht="30">
      <c r="A20" s="17" t="s">
        <v>269</v>
      </c>
      <c r="B20" s="17" t="s">
        <v>22</v>
      </c>
      <c r="C20" s="37"/>
      <c r="D20" s="40"/>
      <c r="E20" s="155"/>
    </row>
    <row r="21" spans="1:5">
      <c r="A21" s="17" t="s">
        <v>270</v>
      </c>
      <c r="B21" s="17" t="s">
        <v>15</v>
      </c>
      <c r="C21" s="37">
        <v>32.5</v>
      </c>
      <c r="D21" s="40">
        <v>32.5</v>
      </c>
      <c r="E21" s="155"/>
    </row>
    <row r="22" spans="1:5">
      <c r="A22" s="17" t="s">
        <v>271</v>
      </c>
      <c r="B22" s="17" t="s">
        <v>16</v>
      </c>
      <c r="C22" s="37"/>
      <c r="D22" s="40"/>
      <c r="E22" s="155"/>
    </row>
    <row r="23" spans="1:5">
      <c r="A23" s="17" t="s">
        <v>272</v>
      </c>
      <c r="B23" s="17" t="s">
        <v>17</v>
      </c>
      <c r="C23" s="119">
        <f>SUM(C24:C27)</f>
        <v>2.97</v>
      </c>
      <c r="D23" s="119">
        <f>SUM(D24:D27)</f>
        <v>2.97</v>
      </c>
      <c r="E23" s="155"/>
    </row>
    <row r="24" spans="1:5" ht="16.5" customHeight="1">
      <c r="A24" s="18" t="s">
        <v>273</v>
      </c>
      <c r="B24" s="18" t="s">
        <v>18</v>
      </c>
      <c r="C24" s="37">
        <v>2.97</v>
      </c>
      <c r="D24" s="40">
        <v>2.97</v>
      </c>
      <c r="E24" s="155"/>
    </row>
    <row r="25" spans="1:5" ht="16.5" customHeight="1">
      <c r="A25" s="18" t="s">
        <v>274</v>
      </c>
      <c r="B25" s="18" t="s">
        <v>19</v>
      </c>
      <c r="C25" s="37"/>
      <c r="D25" s="40"/>
      <c r="E25" s="155"/>
    </row>
    <row r="26" spans="1:5" ht="16.5" customHeight="1">
      <c r="A26" s="18" t="s">
        <v>275</v>
      </c>
      <c r="B26" s="18" t="s">
        <v>20</v>
      </c>
      <c r="C26" s="37"/>
      <c r="D26" s="40"/>
      <c r="E26" s="155"/>
    </row>
    <row r="27" spans="1:5" ht="16.5" customHeight="1">
      <c r="A27" s="18" t="s">
        <v>276</v>
      </c>
      <c r="B27" s="18" t="s">
        <v>23</v>
      </c>
      <c r="C27" s="37"/>
      <c r="D27" s="41"/>
      <c r="E27" s="155"/>
    </row>
    <row r="28" spans="1:5">
      <c r="A28" s="17" t="s">
        <v>277</v>
      </c>
      <c r="B28" s="17" t="s">
        <v>21</v>
      </c>
      <c r="C28" s="37"/>
      <c r="D28" s="41"/>
      <c r="E28" s="155"/>
    </row>
    <row r="29" spans="1:5">
      <c r="A29" s="16" t="s">
        <v>34</v>
      </c>
      <c r="B29" s="16" t="s">
        <v>3</v>
      </c>
      <c r="C29" s="33"/>
      <c r="D29" s="34"/>
      <c r="E29" s="155"/>
    </row>
    <row r="30" spans="1:5">
      <c r="A30" s="16" t="s">
        <v>35</v>
      </c>
      <c r="B30" s="16" t="s">
        <v>4</v>
      </c>
      <c r="C30" s="33"/>
      <c r="D30" s="34"/>
      <c r="E30" s="155"/>
    </row>
    <row r="31" spans="1:5">
      <c r="A31" s="16" t="s">
        <v>36</v>
      </c>
      <c r="B31" s="16" t="s">
        <v>5</v>
      </c>
      <c r="C31" s="33"/>
      <c r="D31" s="34"/>
      <c r="E31" s="155"/>
    </row>
    <row r="32" spans="1:5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5"/>
    </row>
    <row r="33" spans="1:5">
      <c r="A33" s="17" t="s">
        <v>278</v>
      </c>
      <c r="B33" s="17" t="s">
        <v>56</v>
      </c>
      <c r="C33" s="33"/>
      <c r="D33" s="34"/>
      <c r="E33" s="155"/>
    </row>
    <row r="34" spans="1:5">
      <c r="A34" s="17" t="s">
        <v>279</v>
      </c>
      <c r="B34" s="17" t="s">
        <v>55</v>
      </c>
      <c r="C34" s="33"/>
      <c r="D34" s="34"/>
      <c r="E34" s="155"/>
    </row>
    <row r="35" spans="1:5">
      <c r="A35" s="16" t="s">
        <v>38</v>
      </c>
      <c r="B35" s="16" t="s">
        <v>49</v>
      </c>
      <c r="C35" s="33">
        <v>31.22</v>
      </c>
      <c r="D35" s="34">
        <v>31.22</v>
      </c>
      <c r="E35" s="155"/>
    </row>
    <row r="36" spans="1:5">
      <c r="A36" s="16" t="s">
        <v>39</v>
      </c>
      <c r="B36" s="16" t="s">
        <v>339</v>
      </c>
      <c r="C36" s="85">
        <f>SUM(C37:C42)</f>
        <v>82386.16</v>
      </c>
      <c r="D36" s="85">
        <f>SUM(D37:D42)</f>
        <v>136602.44</v>
      </c>
      <c r="E36" s="155"/>
    </row>
    <row r="37" spans="1:5">
      <c r="A37" s="17" t="s">
        <v>336</v>
      </c>
      <c r="B37" s="17" t="s">
        <v>340</v>
      </c>
      <c r="C37" s="33">
        <v>0</v>
      </c>
      <c r="D37" s="33">
        <v>42724.44</v>
      </c>
      <c r="E37" s="155"/>
    </row>
    <row r="38" spans="1:5">
      <c r="A38" s="17" t="s">
        <v>337</v>
      </c>
      <c r="B38" s="17" t="s">
        <v>341</v>
      </c>
      <c r="C38" s="33">
        <v>82334</v>
      </c>
      <c r="D38" s="33">
        <v>87436.78</v>
      </c>
      <c r="E38" s="155"/>
    </row>
    <row r="39" spans="1:5">
      <c r="A39" s="17" t="s">
        <v>338</v>
      </c>
      <c r="B39" s="17" t="s">
        <v>344</v>
      </c>
      <c r="C39" s="33">
        <v>52.16</v>
      </c>
      <c r="D39" s="34">
        <v>6441.22</v>
      </c>
      <c r="E39" s="155"/>
    </row>
    <row r="40" spans="1:5">
      <c r="A40" s="17" t="s">
        <v>343</v>
      </c>
      <c r="B40" s="17" t="s">
        <v>345</v>
      </c>
      <c r="C40" s="33"/>
      <c r="D40" s="34"/>
      <c r="E40" s="155"/>
    </row>
    <row r="41" spans="1:5">
      <c r="A41" s="17" t="s">
        <v>346</v>
      </c>
      <c r="B41" s="17" t="s">
        <v>465</v>
      </c>
      <c r="C41" s="33"/>
      <c r="D41" s="34"/>
      <c r="E41" s="155"/>
    </row>
    <row r="42" spans="1:5">
      <c r="A42" s="17" t="s">
        <v>466</v>
      </c>
      <c r="B42" s="17" t="s">
        <v>342</v>
      </c>
      <c r="C42" s="33"/>
      <c r="D42" s="34"/>
      <c r="E42" s="155"/>
    </row>
    <row r="43" spans="1:5" ht="30">
      <c r="A43" s="16" t="s">
        <v>40</v>
      </c>
      <c r="B43" s="16" t="s">
        <v>28</v>
      </c>
      <c r="C43" s="33"/>
      <c r="D43" s="34"/>
      <c r="E43" s="155"/>
    </row>
    <row r="44" spans="1:5">
      <c r="A44" s="16" t="s">
        <v>41</v>
      </c>
      <c r="B44" s="16" t="s">
        <v>24</v>
      </c>
      <c r="C44" s="33">
        <v>1160</v>
      </c>
      <c r="D44" s="34">
        <v>1160</v>
      </c>
      <c r="E44" s="155"/>
    </row>
    <row r="45" spans="1:5">
      <c r="A45" s="16" t="s">
        <v>42</v>
      </c>
      <c r="B45" s="16" t="s">
        <v>25</v>
      </c>
      <c r="C45" s="33"/>
      <c r="D45" s="34"/>
      <c r="E45" s="155"/>
    </row>
    <row r="46" spans="1:5">
      <c r="A46" s="16" t="s">
        <v>43</v>
      </c>
      <c r="B46" s="16" t="s">
        <v>26</v>
      </c>
      <c r="C46" s="33"/>
      <c r="D46" s="34"/>
      <c r="E46" s="155"/>
    </row>
    <row r="47" spans="1:5">
      <c r="A47" s="16" t="s">
        <v>44</v>
      </c>
      <c r="B47" s="16" t="s">
        <v>284</v>
      </c>
      <c r="C47" s="85">
        <f>SUM(C48:C50)</f>
        <v>7588</v>
      </c>
      <c r="D47" s="85">
        <f>SUM(D48:D50)</f>
        <v>7588.28</v>
      </c>
      <c r="E47" s="155"/>
    </row>
    <row r="48" spans="1:5">
      <c r="A48" s="99" t="s">
        <v>351</v>
      </c>
      <c r="B48" s="99" t="s">
        <v>354</v>
      </c>
      <c r="C48" s="33">
        <v>4188</v>
      </c>
      <c r="D48" s="34">
        <v>4188.28</v>
      </c>
      <c r="E48" s="155"/>
    </row>
    <row r="49" spans="1:5">
      <c r="A49" s="99" t="s">
        <v>352</v>
      </c>
      <c r="B49" s="99" t="s">
        <v>353</v>
      </c>
      <c r="C49" s="33">
        <v>3400</v>
      </c>
      <c r="D49" s="34">
        <v>3400</v>
      </c>
      <c r="E49" s="155"/>
    </row>
    <row r="50" spans="1:5">
      <c r="A50" s="99" t="s">
        <v>355</v>
      </c>
      <c r="B50" s="99" t="s">
        <v>356</v>
      </c>
      <c r="C50" s="33"/>
      <c r="D50" s="34"/>
      <c r="E50" s="155"/>
    </row>
    <row r="51" spans="1:5" ht="26.25" customHeight="1">
      <c r="A51" s="16" t="s">
        <v>45</v>
      </c>
      <c r="B51" s="16" t="s">
        <v>29</v>
      </c>
      <c r="C51" s="33"/>
      <c r="D51" s="34"/>
      <c r="E51" s="155"/>
    </row>
    <row r="52" spans="1:5">
      <c r="A52" s="16" t="s">
        <v>46</v>
      </c>
      <c r="B52" s="16" t="s">
        <v>6</v>
      </c>
      <c r="C52" s="33">
        <v>2400</v>
      </c>
      <c r="D52" s="34">
        <v>2400</v>
      </c>
      <c r="E52" s="155"/>
    </row>
    <row r="53" spans="1:5" ht="30">
      <c r="A53" s="14">
        <v>1.3</v>
      </c>
      <c r="B53" s="89" t="s">
        <v>390</v>
      </c>
      <c r="C53" s="86">
        <f>SUM(C54:C55)</f>
        <v>0</v>
      </c>
      <c r="D53" s="86">
        <f>SUM(D54:D55)</f>
        <v>0</v>
      </c>
      <c r="E53" s="155"/>
    </row>
    <row r="54" spans="1:5" ht="30">
      <c r="A54" s="16" t="s">
        <v>50</v>
      </c>
      <c r="B54" s="16" t="s">
        <v>48</v>
      </c>
      <c r="C54" s="33"/>
      <c r="D54" s="34"/>
      <c r="E54" s="155"/>
    </row>
    <row r="55" spans="1:5">
      <c r="A55" s="16" t="s">
        <v>51</v>
      </c>
      <c r="B55" s="16" t="s">
        <v>47</v>
      </c>
      <c r="C55" s="33"/>
      <c r="D55" s="34"/>
      <c r="E55" s="155"/>
    </row>
    <row r="56" spans="1:5">
      <c r="A56" s="14">
        <v>1.4</v>
      </c>
      <c r="B56" s="14" t="s">
        <v>392</v>
      </c>
      <c r="C56" s="33"/>
      <c r="D56" s="34"/>
      <c r="E56" s="155"/>
    </row>
    <row r="57" spans="1:5">
      <c r="A57" s="14">
        <v>1.5</v>
      </c>
      <c r="B57" s="14" t="s">
        <v>7</v>
      </c>
      <c r="C57" s="37"/>
      <c r="D57" s="40"/>
      <c r="E57" s="155"/>
    </row>
    <row r="58" spans="1:5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5"/>
    </row>
    <row r="59" spans="1:5">
      <c r="A59" s="16" t="s">
        <v>285</v>
      </c>
      <c r="B59" s="46" t="s">
        <v>52</v>
      </c>
      <c r="C59" s="37"/>
      <c r="D59" s="40"/>
      <c r="E59" s="155"/>
    </row>
    <row r="60" spans="1:5" ht="30">
      <c r="A60" s="16" t="s">
        <v>286</v>
      </c>
      <c r="B60" s="46" t="s">
        <v>54</v>
      </c>
      <c r="C60" s="37"/>
      <c r="D60" s="40"/>
      <c r="E60" s="155"/>
    </row>
    <row r="61" spans="1:5">
      <c r="A61" s="16" t="s">
        <v>287</v>
      </c>
      <c r="B61" s="46" t="s">
        <v>53</v>
      </c>
      <c r="C61" s="40"/>
      <c r="D61" s="40"/>
      <c r="E61" s="155"/>
    </row>
    <row r="62" spans="1:5">
      <c r="A62" s="16" t="s">
        <v>288</v>
      </c>
      <c r="B62" s="46" t="s">
        <v>27</v>
      </c>
      <c r="C62" s="37"/>
      <c r="D62" s="40"/>
      <c r="E62" s="155"/>
    </row>
    <row r="63" spans="1:5">
      <c r="A63" s="16" t="s">
        <v>322</v>
      </c>
      <c r="B63" s="219" t="s">
        <v>323</v>
      </c>
      <c r="C63" s="37"/>
      <c r="D63" s="220"/>
      <c r="E63" s="155"/>
    </row>
    <row r="64" spans="1:5">
      <c r="A64" s="13">
        <v>2</v>
      </c>
      <c r="B64" s="47" t="s">
        <v>95</v>
      </c>
      <c r="C64" s="279"/>
      <c r="D64" s="120">
        <f>SUM(D65:D70)</f>
        <v>0</v>
      </c>
      <c r="E64" s="155"/>
    </row>
    <row r="65" spans="1:5">
      <c r="A65" s="15">
        <v>2.1</v>
      </c>
      <c r="B65" s="48" t="s">
        <v>89</v>
      </c>
      <c r="C65" s="279"/>
      <c r="D65" s="42"/>
      <c r="E65" s="155"/>
    </row>
    <row r="66" spans="1:5">
      <c r="A66" s="15">
        <v>2.2000000000000002</v>
      </c>
      <c r="B66" s="48" t="s">
        <v>93</v>
      </c>
      <c r="C66" s="281"/>
      <c r="D66" s="43"/>
      <c r="E66" s="155"/>
    </row>
    <row r="67" spans="1:5">
      <c r="A67" s="15">
        <v>2.2999999999999998</v>
      </c>
      <c r="B67" s="48" t="s">
        <v>92</v>
      </c>
      <c r="C67" s="281"/>
      <c r="D67" s="43"/>
      <c r="E67" s="155"/>
    </row>
    <row r="68" spans="1:5">
      <c r="A68" s="15">
        <v>2.4</v>
      </c>
      <c r="B68" s="48" t="s">
        <v>94</v>
      </c>
      <c r="C68" s="281"/>
      <c r="D68" s="43"/>
      <c r="E68" s="155"/>
    </row>
    <row r="69" spans="1:5">
      <c r="A69" s="15">
        <v>2.5</v>
      </c>
      <c r="B69" s="48" t="s">
        <v>90</v>
      </c>
      <c r="C69" s="281"/>
      <c r="D69" s="43"/>
      <c r="E69" s="155"/>
    </row>
    <row r="70" spans="1:5">
      <c r="A70" s="15">
        <v>2.6</v>
      </c>
      <c r="B70" s="48" t="s">
        <v>91</v>
      </c>
      <c r="C70" s="281"/>
      <c r="D70" s="43"/>
      <c r="E70" s="155"/>
    </row>
    <row r="71" spans="1:5" s="2" customFormat="1">
      <c r="A71" s="13">
        <v>3</v>
      </c>
      <c r="B71" s="277" t="s">
        <v>422</v>
      </c>
      <c r="C71" s="280"/>
      <c r="D71" s="278"/>
      <c r="E71" s="107"/>
    </row>
    <row r="72" spans="1:5" s="2" customFormat="1">
      <c r="A72" s="13">
        <v>4</v>
      </c>
      <c r="B72" s="13" t="s">
        <v>240</v>
      </c>
      <c r="C72" s="280">
        <f>SUM(C73:C74)</f>
        <v>0</v>
      </c>
      <c r="D72" s="87">
        <f>SUM(D73:D74)</f>
        <v>0</v>
      </c>
      <c r="E72" s="107"/>
    </row>
    <row r="73" spans="1:5" s="2" customFormat="1">
      <c r="A73" s="15">
        <v>4.0999999999999996</v>
      </c>
      <c r="B73" s="15" t="s">
        <v>241</v>
      </c>
      <c r="C73" s="8"/>
      <c r="D73" s="8"/>
      <c r="E73" s="107"/>
    </row>
    <row r="74" spans="1:5" s="2" customFormat="1">
      <c r="A74" s="15">
        <v>4.2</v>
      </c>
      <c r="B74" s="15" t="s">
        <v>242</v>
      </c>
      <c r="C74" s="8"/>
      <c r="D74" s="8"/>
      <c r="E74" s="107"/>
    </row>
    <row r="75" spans="1:5" s="2" customFormat="1">
      <c r="A75" s="13">
        <v>5</v>
      </c>
      <c r="B75" s="275" t="s">
        <v>267</v>
      </c>
      <c r="C75" s="8"/>
      <c r="D75" s="87"/>
      <c r="E75" s="107"/>
    </row>
    <row r="76" spans="1:5" s="2" customFormat="1">
      <c r="A76" s="379"/>
      <c r="B76" s="379"/>
      <c r="C76" s="12"/>
      <c r="D76" s="12"/>
      <c r="E76" s="107"/>
    </row>
    <row r="77" spans="1:5" s="2" customFormat="1">
      <c r="A77" s="458" t="s">
        <v>467</v>
      </c>
      <c r="B77" s="458"/>
      <c r="C77" s="458"/>
      <c r="D77" s="458"/>
      <c r="E77" s="107"/>
    </row>
    <row r="78" spans="1:5" s="2" customFormat="1">
      <c r="A78" s="379"/>
      <c r="B78" s="379"/>
      <c r="C78" s="12"/>
      <c r="D78" s="12"/>
      <c r="E78" s="107"/>
    </row>
    <row r="79" spans="1:5" s="23" customFormat="1" ht="12.75"/>
    <row r="80" spans="1:5" s="2" customFormat="1">
      <c r="A80" s="71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459" t="s">
        <v>469</v>
      </c>
      <c r="C84" s="459"/>
      <c r="D84" s="459"/>
      <c r="E84"/>
      <c r="F84"/>
      <c r="G84"/>
      <c r="H84"/>
      <c r="I84"/>
    </row>
    <row r="85" spans="1:9" customFormat="1" ht="12.75">
      <c r="B85" s="67" t="s">
        <v>470</v>
      </c>
    </row>
    <row r="86" spans="1:9" s="2" customFormat="1">
      <c r="A86" s="11"/>
      <c r="B86" s="459" t="s">
        <v>471</v>
      </c>
      <c r="C86" s="459"/>
      <c r="D86" s="45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6" t="s">
        <v>320</v>
      </c>
      <c r="B1" s="79"/>
      <c r="C1" s="455" t="s">
        <v>97</v>
      </c>
      <c r="D1" s="455"/>
      <c r="E1" s="93"/>
    </row>
    <row r="2" spans="1:5" s="6" customFormat="1">
      <c r="A2" s="76" t="s">
        <v>315</v>
      </c>
      <c r="B2" s="79"/>
      <c r="C2" s="453" t="s">
        <v>758</v>
      </c>
      <c r="D2" s="453"/>
      <c r="E2" s="93"/>
    </row>
    <row r="3" spans="1:5" s="6" customFormat="1">
      <c r="A3" s="78" t="s">
        <v>128</v>
      </c>
      <c r="B3" s="76"/>
      <c r="C3" s="166"/>
      <c r="D3" s="166"/>
      <c r="E3" s="93"/>
    </row>
    <row r="4" spans="1:5" s="6" customFormat="1">
      <c r="A4" s="78"/>
      <c r="B4" s="78"/>
      <c r="C4" s="166"/>
      <c r="D4" s="166"/>
      <c r="E4" s="93"/>
    </row>
    <row r="5" spans="1:5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>
      <c r="A6" s="82" t="s">
        <v>506</v>
      </c>
      <c r="B6" s="82"/>
      <c r="C6" s="83"/>
      <c r="D6" s="83"/>
      <c r="E6" s="94"/>
    </row>
    <row r="7" spans="1:5">
      <c r="A7" s="79"/>
      <c r="B7" s="79"/>
      <c r="C7" s="78"/>
      <c r="D7" s="78"/>
      <c r="E7" s="94"/>
    </row>
    <row r="8" spans="1:5" s="6" customFormat="1">
      <c r="A8" s="165"/>
      <c r="B8" s="165"/>
      <c r="C8" s="80"/>
      <c r="D8" s="80"/>
      <c r="E8" s="93"/>
    </row>
    <row r="9" spans="1:5" s="6" customFormat="1" ht="30">
      <c r="A9" s="91" t="s">
        <v>64</v>
      </c>
      <c r="B9" s="91" t="s">
        <v>319</v>
      </c>
      <c r="C9" s="81" t="s">
        <v>10</v>
      </c>
      <c r="D9" s="81" t="s">
        <v>9</v>
      </c>
      <c r="E9" s="93"/>
    </row>
    <row r="10" spans="1:5" s="9" customFormat="1" ht="18">
      <c r="A10" s="100" t="s">
        <v>316</v>
      </c>
      <c r="B10" s="100"/>
      <c r="C10" s="4"/>
      <c r="D10" s="4"/>
      <c r="E10" s="95"/>
    </row>
    <row r="11" spans="1:5" s="10" customFormat="1">
      <c r="A11" s="100" t="s">
        <v>317</v>
      </c>
      <c r="B11" s="100"/>
      <c r="C11" s="4"/>
      <c r="D11" s="4"/>
      <c r="E11" s="96"/>
    </row>
    <row r="12" spans="1:5" s="10" customFormat="1">
      <c r="A12" s="89" t="s">
        <v>266</v>
      </c>
      <c r="B12" s="89"/>
      <c r="C12" s="4"/>
      <c r="D12" s="4"/>
      <c r="E12" s="96"/>
    </row>
    <row r="13" spans="1:5" s="10" customFormat="1">
      <c r="A13" s="89" t="s">
        <v>266</v>
      </c>
      <c r="B13" s="89"/>
      <c r="C13" s="4"/>
      <c r="D13" s="4"/>
      <c r="E13" s="96"/>
    </row>
    <row r="14" spans="1:5" s="10" customFormat="1">
      <c r="A14" s="89" t="s">
        <v>266</v>
      </c>
      <c r="B14" s="89"/>
      <c r="C14" s="4"/>
      <c r="D14" s="4"/>
      <c r="E14" s="96"/>
    </row>
    <row r="15" spans="1:5" s="10" customFormat="1">
      <c r="A15" s="89" t="s">
        <v>266</v>
      </c>
      <c r="B15" s="89"/>
      <c r="C15" s="4"/>
      <c r="D15" s="4"/>
      <c r="E15" s="96"/>
    </row>
    <row r="16" spans="1:5" s="10" customFormat="1">
      <c r="A16" s="89" t="s">
        <v>266</v>
      </c>
      <c r="B16" s="89"/>
      <c r="C16" s="4"/>
      <c r="D16" s="4"/>
      <c r="E16" s="96"/>
    </row>
    <row r="17" spans="1:5" s="10" customFormat="1" ht="17.25" customHeight="1">
      <c r="A17" s="16" t="s">
        <v>46</v>
      </c>
      <c r="B17" s="16" t="s">
        <v>507</v>
      </c>
      <c r="C17" s="4">
        <v>2400</v>
      </c>
      <c r="D17" s="4">
        <v>2400</v>
      </c>
      <c r="E17" s="96"/>
    </row>
    <row r="18" spans="1:5" s="10" customFormat="1" ht="18" customHeight="1">
      <c r="A18" s="100" t="s">
        <v>318</v>
      </c>
      <c r="B18" s="89"/>
      <c r="C18" s="4"/>
      <c r="D18" s="4"/>
      <c r="E18" s="96"/>
    </row>
    <row r="19" spans="1:5" s="10" customFormat="1">
      <c r="A19" s="89" t="s">
        <v>266</v>
      </c>
      <c r="B19" s="89"/>
      <c r="C19" s="4"/>
      <c r="D19" s="4"/>
      <c r="E19" s="96"/>
    </row>
    <row r="20" spans="1:5" s="10" customFormat="1">
      <c r="A20" s="89" t="s">
        <v>266</v>
      </c>
      <c r="B20" s="89"/>
      <c r="C20" s="4"/>
      <c r="D20" s="4"/>
      <c r="E20" s="96"/>
    </row>
    <row r="21" spans="1:5" s="10" customFormat="1">
      <c r="A21" s="89" t="s">
        <v>266</v>
      </c>
      <c r="B21" s="89"/>
      <c r="C21" s="4"/>
      <c r="D21" s="4"/>
      <c r="E21" s="96"/>
    </row>
    <row r="22" spans="1:5" s="10" customFormat="1">
      <c r="A22" s="89" t="s">
        <v>266</v>
      </c>
      <c r="B22" s="89"/>
      <c r="C22" s="4"/>
      <c r="D22" s="4"/>
      <c r="E22" s="96"/>
    </row>
    <row r="23" spans="1:5" s="10" customFormat="1">
      <c r="A23" s="89" t="s">
        <v>266</v>
      </c>
      <c r="B23" s="89"/>
      <c r="C23" s="4"/>
      <c r="D23" s="4"/>
      <c r="E23" s="96"/>
    </row>
    <row r="24" spans="1:5" s="3" customFormat="1">
      <c r="A24" s="90"/>
      <c r="B24" s="90"/>
      <c r="C24" s="4"/>
      <c r="D24" s="4"/>
      <c r="E24" s="97"/>
    </row>
    <row r="25" spans="1:5">
      <c r="A25" s="101"/>
      <c r="B25" s="101" t="s">
        <v>321</v>
      </c>
      <c r="C25" s="88">
        <f>SUM(C10:C24)</f>
        <v>2400</v>
      </c>
      <c r="D25" s="88">
        <f>SUM(D10:D24)</f>
        <v>2400</v>
      </c>
      <c r="E25" s="98"/>
    </row>
    <row r="26" spans="1:5">
      <c r="A26" s="44"/>
      <c r="B26" s="44"/>
    </row>
    <row r="27" spans="1:5">
      <c r="A27" s="2" t="s">
        <v>410</v>
      </c>
      <c r="E27" s="5"/>
    </row>
    <row r="28" spans="1:5">
      <c r="A28" s="2" t="s">
        <v>394</v>
      </c>
    </row>
    <row r="29" spans="1:5">
      <c r="A29" s="218" t="s">
        <v>395</v>
      </c>
    </row>
    <row r="30" spans="1:5">
      <c r="A30" s="218"/>
    </row>
    <row r="31" spans="1:5">
      <c r="A31" s="218" t="s">
        <v>334</v>
      </c>
    </row>
    <row r="32" spans="1:5" s="23" customFormat="1" ht="12.75"/>
    <row r="33" spans="1:9">
      <c r="A33" s="71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1"/>
      <c r="B36" s="71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7"/>
      <c r="B38" s="67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1"/>
  <sheetViews>
    <sheetView view="pageBreakPreview" topLeftCell="A5" zoomScale="80" zoomScaleSheetLayoutView="80" workbookViewId="0">
      <selection activeCell="A42" sqref="A42"/>
    </sheetView>
  </sheetViews>
  <sheetFormatPr defaultRowHeight="12.75"/>
  <cols>
    <col min="1" max="1" width="5.42578125" style="188" customWidth="1"/>
    <col min="2" max="2" width="20.85546875" style="188" customWidth="1"/>
    <col min="3" max="3" width="26" style="188" customWidth="1"/>
    <col min="4" max="4" width="17" style="188" customWidth="1"/>
    <col min="5" max="5" width="18.140625" style="188" customWidth="1"/>
    <col min="6" max="6" width="14.7109375" style="188" customWidth="1"/>
    <col min="7" max="7" width="15.5703125" style="188" customWidth="1"/>
    <col min="8" max="8" width="14.7109375" style="188" customWidth="1"/>
    <col min="9" max="9" width="29.7109375" style="188" customWidth="1"/>
    <col min="10" max="10" width="0" style="188" hidden="1" customWidth="1"/>
    <col min="11" max="16384" width="9.140625" style="188"/>
  </cols>
  <sheetData>
    <row r="1" spans="1:10" ht="15">
      <c r="A1" s="76" t="s">
        <v>442</v>
      </c>
      <c r="B1" s="76"/>
      <c r="C1" s="79"/>
      <c r="D1" s="79"/>
      <c r="E1" s="79"/>
      <c r="F1" s="79"/>
      <c r="G1" s="286"/>
      <c r="H1" s="286"/>
      <c r="I1" s="455" t="s">
        <v>97</v>
      </c>
      <c r="J1" s="455"/>
    </row>
    <row r="2" spans="1:10" ht="15">
      <c r="A2" s="78" t="s">
        <v>128</v>
      </c>
      <c r="B2" s="76"/>
      <c r="C2" s="79"/>
      <c r="D2" s="79"/>
      <c r="E2" s="79"/>
      <c r="F2" s="79"/>
      <c r="G2" s="286"/>
      <c r="H2" s="286"/>
      <c r="I2" s="453" t="s">
        <v>758</v>
      </c>
      <c r="J2" s="453"/>
    </row>
    <row r="3" spans="1:10" ht="15">
      <c r="A3" s="78"/>
      <c r="B3" s="78"/>
      <c r="C3" s="76"/>
      <c r="D3" s="76"/>
      <c r="E3" s="76"/>
      <c r="F3" s="76"/>
      <c r="G3" s="286"/>
      <c r="H3" s="286"/>
      <c r="I3" s="286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10" ht="15">
      <c r="A5" s="82" t="s">
        <v>506</v>
      </c>
      <c r="B5" s="82"/>
      <c r="C5" s="82"/>
      <c r="D5" s="82"/>
      <c r="E5" s="82"/>
      <c r="F5" s="82"/>
      <c r="G5" s="83"/>
      <c r="H5" s="83"/>
      <c r="I5" s="83"/>
    </row>
    <row r="6" spans="1:10" ht="15">
      <c r="A6" s="79"/>
      <c r="B6" s="79"/>
      <c r="C6" s="79"/>
      <c r="D6" s="79"/>
      <c r="E6" s="79"/>
      <c r="F6" s="79"/>
      <c r="G6" s="78"/>
      <c r="H6" s="78"/>
      <c r="I6" s="78"/>
    </row>
    <row r="7" spans="1:10" ht="15">
      <c r="A7" s="285"/>
      <c r="B7" s="285"/>
      <c r="C7" s="285"/>
      <c r="D7" s="285"/>
      <c r="E7" s="285"/>
      <c r="F7" s="285"/>
      <c r="G7" s="80"/>
      <c r="H7" s="80"/>
      <c r="I7" s="80"/>
    </row>
    <row r="8" spans="1:10" ht="45">
      <c r="A8" s="92" t="s">
        <v>64</v>
      </c>
      <c r="B8" s="92" t="s">
        <v>325</v>
      </c>
      <c r="C8" s="92" t="s">
        <v>326</v>
      </c>
      <c r="D8" s="92" t="s">
        <v>215</v>
      </c>
      <c r="E8" s="92" t="s">
        <v>330</v>
      </c>
      <c r="F8" s="92" t="s">
        <v>333</v>
      </c>
      <c r="G8" s="81" t="s">
        <v>10</v>
      </c>
      <c r="H8" s="81" t="s">
        <v>9</v>
      </c>
      <c r="I8" s="81" t="s">
        <v>376</v>
      </c>
      <c r="J8" s="229" t="s">
        <v>332</v>
      </c>
    </row>
    <row r="9" spans="1:10" ht="15">
      <c r="A9" s="100">
        <v>1</v>
      </c>
      <c r="B9" s="409" t="s">
        <v>508</v>
      </c>
      <c r="C9" s="410" t="s">
        <v>509</v>
      </c>
      <c r="D9" s="411" t="s">
        <v>510</v>
      </c>
      <c r="E9" s="412" t="s">
        <v>511</v>
      </c>
      <c r="F9" s="100" t="s">
        <v>332</v>
      </c>
      <c r="G9" s="4">
        <v>850</v>
      </c>
      <c r="H9" s="423">
        <v>680</v>
      </c>
      <c r="I9" s="4">
        <v>170</v>
      </c>
      <c r="J9" s="229" t="s">
        <v>0</v>
      </c>
    </row>
    <row r="10" spans="1:10" ht="15">
      <c r="A10" s="100">
        <v>2</v>
      </c>
      <c r="B10" s="409" t="s">
        <v>512</v>
      </c>
      <c r="C10" s="410" t="s">
        <v>513</v>
      </c>
      <c r="D10" s="411" t="s">
        <v>514</v>
      </c>
      <c r="E10" s="413" t="s">
        <v>515</v>
      </c>
      <c r="F10" s="100" t="s">
        <v>332</v>
      </c>
      <c r="G10" s="4">
        <v>850</v>
      </c>
      <c r="H10" s="423">
        <v>680</v>
      </c>
      <c r="I10" s="4">
        <v>170</v>
      </c>
    </row>
    <row r="11" spans="1:10" ht="15">
      <c r="A11" s="100">
        <v>3</v>
      </c>
      <c r="B11" s="409" t="s">
        <v>516</v>
      </c>
      <c r="C11" s="414" t="s">
        <v>517</v>
      </c>
      <c r="D11" s="415" t="s">
        <v>518</v>
      </c>
      <c r="E11" s="412" t="s">
        <v>519</v>
      </c>
      <c r="F11" s="100" t="s">
        <v>332</v>
      </c>
      <c r="G11" s="4">
        <v>625</v>
      </c>
      <c r="H11" s="423">
        <v>500</v>
      </c>
      <c r="I11" s="4">
        <v>125</v>
      </c>
    </row>
    <row r="12" spans="1:10" ht="15">
      <c r="A12" s="100">
        <v>4</v>
      </c>
      <c r="B12" s="409" t="s">
        <v>520</v>
      </c>
      <c r="C12" s="414" t="s">
        <v>521</v>
      </c>
      <c r="D12" s="415" t="s">
        <v>522</v>
      </c>
      <c r="E12" s="412" t="s">
        <v>523</v>
      </c>
      <c r="F12" s="100" t="s">
        <v>332</v>
      </c>
      <c r="G12" s="4">
        <v>625</v>
      </c>
      <c r="H12" s="423">
        <v>500</v>
      </c>
      <c r="I12" s="4">
        <v>125</v>
      </c>
    </row>
    <row r="13" spans="1:10" ht="15">
      <c r="A13" s="100">
        <v>5</v>
      </c>
      <c r="B13" s="409" t="s">
        <v>524</v>
      </c>
      <c r="C13" s="414" t="s">
        <v>525</v>
      </c>
      <c r="D13" s="415" t="s">
        <v>526</v>
      </c>
      <c r="E13" s="412" t="s">
        <v>527</v>
      </c>
      <c r="F13" s="100" t="s">
        <v>332</v>
      </c>
      <c r="G13" s="4">
        <v>500</v>
      </c>
      <c r="H13" s="423">
        <v>400</v>
      </c>
      <c r="I13" s="4">
        <v>100</v>
      </c>
    </row>
    <row r="14" spans="1:10" ht="15">
      <c r="A14" s="100">
        <v>6</v>
      </c>
      <c r="B14" s="409" t="s">
        <v>528</v>
      </c>
      <c r="C14" s="414" t="s">
        <v>529</v>
      </c>
      <c r="D14" s="415" t="s">
        <v>530</v>
      </c>
      <c r="E14" s="412" t="s">
        <v>531</v>
      </c>
      <c r="F14" s="100" t="s">
        <v>332</v>
      </c>
      <c r="G14" s="4">
        <v>850</v>
      </c>
      <c r="H14" s="423">
        <v>680</v>
      </c>
      <c r="I14" s="4">
        <v>170</v>
      </c>
    </row>
    <row r="15" spans="1:10" ht="15">
      <c r="A15" s="100">
        <v>7</v>
      </c>
      <c r="B15" s="409" t="s">
        <v>532</v>
      </c>
      <c r="C15" s="414" t="s">
        <v>533</v>
      </c>
      <c r="D15" s="416">
        <v>8001026166</v>
      </c>
      <c r="E15" s="412" t="s">
        <v>534</v>
      </c>
      <c r="F15" s="100" t="s">
        <v>332</v>
      </c>
      <c r="G15" s="4">
        <v>625</v>
      </c>
      <c r="H15" s="423">
        <v>500</v>
      </c>
      <c r="I15" s="4">
        <v>125</v>
      </c>
    </row>
    <row r="16" spans="1:10" ht="15">
      <c r="A16" s="100">
        <v>8</v>
      </c>
      <c r="B16" s="409" t="s">
        <v>535</v>
      </c>
      <c r="C16" s="414" t="s">
        <v>536</v>
      </c>
      <c r="D16" s="415" t="s">
        <v>537</v>
      </c>
      <c r="E16" s="412" t="s">
        <v>534</v>
      </c>
      <c r="F16" s="100" t="s">
        <v>332</v>
      </c>
      <c r="G16" s="4">
        <v>500</v>
      </c>
      <c r="H16" s="423">
        <v>400</v>
      </c>
      <c r="I16" s="4">
        <v>100</v>
      </c>
    </row>
    <row r="17" spans="1:9" ht="15">
      <c r="A17" s="100">
        <v>9</v>
      </c>
      <c r="B17" s="409" t="s">
        <v>538</v>
      </c>
      <c r="C17" s="414" t="s">
        <v>539</v>
      </c>
      <c r="D17" s="415" t="s">
        <v>540</v>
      </c>
      <c r="E17" s="412" t="s">
        <v>541</v>
      </c>
      <c r="F17" s="100" t="s">
        <v>332</v>
      </c>
      <c r="G17" s="4">
        <v>625</v>
      </c>
      <c r="H17" s="423">
        <v>500</v>
      </c>
      <c r="I17" s="4">
        <v>125</v>
      </c>
    </row>
    <row r="18" spans="1:9" ht="15">
      <c r="A18" s="100">
        <v>10</v>
      </c>
      <c r="B18" s="409" t="s">
        <v>542</v>
      </c>
      <c r="C18" s="414" t="s">
        <v>543</v>
      </c>
      <c r="D18" s="415" t="s">
        <v>544</v>
      </c>
      <c r="E18" s="412" t="s">
        <v>523</v>
      </c>
      <c r="F18" s="100" t="s">
        <v>332</v>
      </c>
      <c r="G18" s="4">
        <v>625</v>
      </c>
      <c r="H18" s="423">
        <v>500</v>
      </c>
      <c r="I18" s="4">
        <v>125</v>
      </c>
    </row>
    <row r="19" spans="1:9" ht="15">
      <c r="A19" s="100">
        <v>11</v>
      </c>
      <c r="B19" s="409" t="s">
        <v>545</v>
      </c>
      <c r="C19" s="414" t="s">
        <v>546</v>
      </c>
      <c r="D19" s="415" t="s">
        <v>547</v>
      </c>
      <c r="E19" s="412" t="s">
        <v>548</v>
      </c>
      <c r="F19" s="100" t="s">
        <v>332</v>
      </c>
      <c r="G19" s="4">
        <v>625</v>
      </c>
      <c r="H19" s="423">
        <v>500</v>
      </c>
      <c r="I19" s="4">
        <v>125</v>
      </c>
    </row>
    <row r="20" spans="1:9" ht="15">
      <c r="A20" s="100">
        <v>12</v>
      </c>
      <c r="B20" s="409" t="s">
        <v>549</v>
      </c>
      <c r="C20" s="414" t="s">
        <v>550</v>
      </c>
      <c r="D20" s="415" t="s">
        <v>551</v>
      </c>
      <c r="E20" s="412" t="s">
        <v>548</v>
      </c>
      <c r="F20" s="100" t="s">
        <v>332</v>
      </c>
      <c r="G20" s="4">
        <v>625</v>
      </c>
      <c r="H20" s="423">
        <v>500</v>
      </c>
      <c r="I20" s="4">
        <v>125</v>
      </c>
    </row>
    <row r="21" spans="1:9" ht="15">
      <c r="A21" s="100">
        <v>13</v>
      </c>
      <c r="B21" s="409" t="s">
        <v>552</v>
      </c>
      <c r="C21" s="414" t="s">
        <v>553</v>
      </c>
      <c r="D21" s="415" t="s">
        <v>554</v>
      </c>
      <c r="E21" s="412" t="s">
        <v>555</v>
      </c>
      <c r="F21" s="100" t="s">
        <v>332</v>
      </c>
      <c r="G21" s="4">
        <v>625</v>
      </c>
      <c r="H21" s="423">
        <v>500</v>
      </c>
      <c r="I21" s="4">
        <v>125</v>
      </c>
    </row>
    <row r="22" spans="1:9" ht="15">
      <c r="A22" s="100">
        <v>14</v>
      </c>
      <c r="B22" s="409" t="s">
        <v>524</v>
      </c>
      <c r="C22" s="414" t="s">
        <v>556</v>
      </c>
      <c r="D22" s="417" t="s">
        <v>557</v>
      </c>
      <c r="E22" s="412" t="s">
        <v>534</v>
      </c>
      <c r="F22" s="100" t="s">
        <v>332</v>
      </c>
      <c r="G22" s="4">
        <v>625</v>
      </c>
      <c r="H22" s="423">
        <v>500</v>
      </c>
      <c r="I22" s="4">
        <v>125</v>
      </c>
    </row>
    <row r="23" spans="1:9" ht="15">
      <c r="A23" s="100">
        <v>15</v>
      </c>
      <c r="B23" s="409" t="s">
        <v>558</v>
      </c>
      <c r="C23" s="414" t="s">
        <v>559</v>
      </c>
      <c r="D23" s="418">
        <v>1.006001816E-2</v>
      </c>
      <c r="E23" s="412" t="s">
        <v>560</v>
      </c>
      <c r="F23" s="100" t="s">
        <v>332</v>
      </c>
      <c r="G23" s="4">
        <v>625</v>
      </c>
      <c r="H23" s="423">
        <v>500</v>
      </c>
      <c r="I23" s="4">
        <v>125</v>
      </c>
    </row>
    <row r="24" spans="1:9" ht="15">
      <c r="A24" s="100">
        <v>16</v>
      </c>
      <c r="B24" s="419" t="s">
        <v>561</v>
      </c>
      <c r="C24" s="420" t="s">
        <v>562</v>
      </c>
      <c r="D24" s="421" t="s">
        <v>563</v>
      </c>
      <c r="E24" s="412" t="s">
        <v>548</v>
      </c>
      <c r="F24" s="100" t="s">
        <v>332</v>
      </c>
      <c r="G24" s="4">
        <v>750</v>
      </c>
      <c r="H24" s="423">
        <v>600</v>
      </c>
      <c r="I24" s="4">
        <v>150</v>
      </c>
    </row>
    <row r="25" spans="1:9" ht="15">
      <c r="A25" s="100">
        <v>17</v>
      </c>
      <c r="B25" s="419" t="s">
        <v>564</v>
      </c>
      <c r="C25" s="420" t="s">
        <v>565</v>
      </c>
      <c r="D25" s="422" t="s">
        <v>566</v>
      </c>
      <c r="E25" s="412" t="s">
        <v>567</v>
      </c>
      <c r="F25" s="100" t="s">
        <v>332</v>
      </c>
      <c r="G25" s="4">
        <v>500</v>
      </c>
      <c r="H25" s="423">
        <v>400</v>
      </c>
      <c r="I25" s="4">
        <v>100</v>
      </c>
    </row>
    <row r="26" spans="1:9" ht="15">
      <c r="A26" s="89" t="s">
        <v>264</v>
      </c>
      <c r="B26" s="89"/>
      <c r="C26" s="89"/>
      <c r="D26" s="89"/>
      <c r="E26" s="89"/>
      <c r="F26" s="100"/>
      <c r="G26" s="4"/>
      <c r="H26" s="4"/>
      <c r="I26" s="4"/>
    </row>
    <row r="27" spans="1:9" ht="15">
      <c r="A27" s="89"/>
      <c r="B27" s="101"/>
      <c r="C27" s="101"/>
      <c r="D27" s="101"/>
      <c r="E27" s="101"/>
      <c r="F27" s="89" t="s">
        <v>427</v>
      </c>
      <c r="G27" s="88">
        <f>SUM(G9:G26)</f>
        <v>11050</v>
      </c>
      <c r="H27" s="88">
        <f>SUM(H9:H26)</f>
        <v>8840</v>
      </c>
      <c r="I27" s="88">
        <f>SUM(I9:I26)</f>
        <v>2210</v>
      </c>
    </row>
    <row r="28" spans="1:9" ht="15">
      <c r="A28" s="227"/>
      <c r="B28" s="227"/>
      <c r="C28" s="227"/>
      <c r="D28" s="227"/>
      <c r="E28" s="227"/>
      <c r="F28" s="227"/>
      <c r="G28" s="227"/>
      <c r="H28" s="187"/>
      <c r="I28" s="187"/>
    </row>
    <row r="29" spans="1:9" ht="15">
      <c r="A29" s="228" t="s">
        <v>443</v>
      </c>
      <c r="B29" s="228"/>
      <c r="C29" s="227"/>
      <c r="D29" s="227"/>
      <c r="E29" s="227"/>
      <c r="F29" s="227"/>
      <c r="G29" s="227"/>
      <c r="H29" s="187"/>
      <c r="I29" s="187"/>
    </row>
    <row r="30" spans="1:9" ht="15">
      <c r="A30" s="228"/>
      <c r="B30" s="228"/>
      <c r="C30" s="227"/>
      <c r="D30" s="227"/>
      <c r="E30" s="227"/>
      <c r="F30" s="227"/>
      <c r="G30" s="227"/>
      <c r="H30" s="187"/>
      <c r="I30" s="187"/>
    </row>
    <row r="31" spans="1:9" ht="15">
      <c r="A31" s="228"/>
      <c r="B31" s="228"/>
      <c r="C31" s="187"/>
      <c r="D31" s="187"/>
      <c r="E31" s="187"/>
      <c r="F31" s="187"/>
      <c r="G31" s="187"/>
      <c r="H31" s="187"/>
      <c r="I31" s="187"/>
    </row>
    <row r="32" spans="1:9" ht="15">
      <c r="A32" s="228"/>
      <c r="B32" s="228"/>
      <c r="C32" s="187"/>
      <c r="D32" s="187"/>
      <c r="E32" s="187"/>
      <c r="F32" s="187"/>
      <c r="G32" s="187"/>
      <c r="H32" s="187"/>
      <c r="I32" s="187"/>
    </row>
    <row r="33" spans="1:9">
      <c r="A33" s="225"/>
      <c r="B33" s="225"/>
      <c r="C33" s="225"/>
      <c r="D33" s="225"/>
      <c r="E33" s="225"/>
      <c r="F33" s="225"/>
      <c r="G33" s="225"/>
      <c r="H33" s="225"/>
      <c r="I33" s="225"/>
    </row>
    <row r="34" spans="1:9" ht="15">
      <c r="A34" s="193" t="s">
        <v>96</v>
      </c>
      <c r="B34" s="193"/>
      <c r="C34" s="187"/>
      <c r="D34" s="187"/>
      <c r="E34" s="187"/>
      <c r="F34" s="187"/>
      <c r="G34" s="187"/>
      <c r="H34" s="187"/>
      <c r="I34" s="187"/>
    </row>
    <row r="35" spans="1:9" ht="15">
      <c r="A35" s="187"/>
      <c r="B35" s="187"/>
      <c r="C35" s="187"/>
      <c r="D35" s="187"/>
      <c r="E35" s="187"/>
      <c r="F35" s="187"/>
      <c r="G35" s="187"/>
      <c r="H35" s="187"/>
      <c r="I35" s="187"/>
    </row>
    <row r="36" spans="1:9" ht="15">
      <c r="A36" s="187"/>
      <c r="B36" s="187"/>
      <c r="C36" s="187"/>
      <c r="D36" s="187"/>
      <c r="E36" s="191"/>
      <c r="F36" s="191"/>
      <c r="G36" s="191"/>
      <c r="H36" s="187"/>
      <c r="I36" s="187"/>
    </row>
    <row r="37" spans="1:9" ht="15">
      <c r="A37" s="193"/>
      <c r="B37" s="193"/>
      <c r="C37" s="193" t="s">
        <v>375</v>
      </c>
      <c r="D37" s="193"/>
      <c r="E37" s="193"/>
      <c r="F37" s="193"/>
      <c r="G37" s="193"/>
      <c r="H37" s="187"/>
      <c r="I37" s="187"/>
    </row>
    <row r="38" spans="1:9" ht="15">
      <c r="A38" s="187"/>
      <c r="B38" s="187"/>
      <c r="C38" s="187" t="s">
        <v>374</v>
      </c>
      <c r="D38" s="187"/>
      <c r="E38" s="187"/>
      <c r="F38" s="187"/>
      <c r="G38" s="187"/>
      <c r="H38" s="187"/>
      <c r="I38" s="187"/>
    </row>
    <row r="39" spans="1:9">
      <c r="A39" s="195"/>
      <c r="B39" s="195"/>
      <c r="C39" s="195" t="s">
        <v>127</v>
      </c>
      <c r="D39" s="195"/>
      <c r="E39" s="195"/>
      <c r="F39" s="195"/>
      <c r="G39" s="195"/>
    </row>
    <row r="40" spans="1:9" ht="0.75" customHeight="1"/>
    <row r="41" spans="1:9" hidden="1"/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6" t="s">
        <v>444</v>
      </c>
      <c r="B1" s="79"/>
      <c r="C1" s="79"/>
      <c r="D1" s="79"/>
      <c r="E1" s="79"/>
      <c r="F1" s="79"/>
      <c r="G1" s="455" t="s">
        <v>97</v>
      </c>
      <c r="H1" s="455"/>
      <c r="I1" s="384"/>
    </row>
    <row r="2" spans="1:9" ht="15">
      <c r="A2" s="78" t="s">
        <v>128</v>
      </c>
      <c r="B2" s="79"/>
      <c r="C2" s="79"/>
      <c r="D2" s="79"/>
      <c r="E2" s="79"/>
      <c r="F2" s="79"/>
      <c r="G2" s="453" t="s">
        <v>758</v>
      </c>
      <c r="H2" s="453"/>
      <c r="I2" s="78"/>
    </row>
    <row r="3" spans="1:9" ht="15">
      <c r="A3" s="78"/>
      <c r="B3" s="78"/>
      <c r="C3" s="78"/>
      <c r="D3" s="78"/>
      <c r="E3" s="78"/>
      <c r="F3" s="78"/>
      <c r="G3" s="286"/>
      <c r="H3" s="286"/>
      <c r="I3" s="384"/>
    </row>
    <row r="4" spans="1:9" ht="15">
      <c r="A4" s="79" t="s">
        <v>262</v>
      </c>
      <c r="B4" s="79"/>
      <c r="C4" s="79"/>
      <c r="D4" s="79"/>
      <c r="E4" s="79"/>
      <c r="F4" s="79"/>
      <c r="G4" s="78"/>
      <c r="H4" s="78"/>
      <c r="I4" s="78"/>
    </row>
    <row r="5" spans="1:9" ht="15">
      <c r="A5" s="82" t="s">
        <v>506</v>
      </c>
      <c r="B5" s="82"/>
      <c r="C5" s="82"/>
      <c r="D5" s="82"/>
      <c r="E5" s="82"/>
      <c r="F5" s="82"/>
      <c r="G5" s="83"/>
      <c r="H5" s="83"/>
      <c r="I5" s="83"/>
    </row>
    <row r="6" spans="1:9" ht="15">
      <c r="A6" s="79"/>
      <c r="B6" s="79"/>
      <c r="C6" s="79"/>
      <c r="D6" s="79"/>
      <c r="E6" s="79"/>
      <c r="F6" s="79"/>
      <c r="G6" s="78"/>
      <c r="H6" s="78"/>
      <c r="I6" s="78"/>
    </row>
    <row r="7" spans="1:9" ht="15">
      <c r="A7" s="285"/>
      <c r="B7" s="285"/>
      <c r="C7" s="285"/>
      <c r="D7" s="285"/>
      <c r="E7" s="285"/>
      <c r="F7" s="285"/>
      <c r="G7" s="80"/>
      <c r="H7" s="80"/>
      <c r="I7" s="384"/>
    </row>
    <row r="8" spans="1:9" ht="45">
      <c r="A8" s="380" t="s">
        <v>64</v>
      </c>
      <c r="B8" s="81" t="s">
        <v>325</v>
      </c>
      <c r="C8" s="92" t="s">
        <v>326</v>
      </c>
      <c r="D8" s="92" t="s">
        <v>215</v>
      </c>
      <c r="E8" s="92" t="s">
        <v>329</v>
      </c>
      <c r="F8" s="92" t="s">
        <v>328</v>
      </c>
      <c r="G8" s="92" t="s">
        <v>370</v>
      </c>
      <c r="H8" s="81" t="s">
        <v>10</v>
      </c>
      <c r="I8" s="81" t="s">
        <v>9</v>
      </c>
    </row>
    <row r="9" spans="1:9" ht="15">
      <c r="A9" s="381"/>
      <c r="B9" s="382"/>
      <c r="C9" s="100"/>
      <c r="D9" s="100"/>
      <c r="E9" s="100"/>
      <c r="F9" s="100"/>
      <c r="G9" s="100"/>
      <c r="H9" s="4"/>
      <c r="I9" s="4"/>
    </row>
    <row r="10" spans="1:9" ht="15">
      <c r="A10" s="381"/>
      <c r="B10" s="382"/>
      <c r="C10" s="100"/>
      <c r="D10" s="100"/>
      <c r="E10" s="100"/>
      <c r="F10" s="100"/>
      <c r="G10" s="100"/>
      <c r="H10" s="4"/>
      <c r="I10" s="4"/>
    </row>
    <row r="11" spans="1:9" ht="15">
      <c r="A11" s="381"/>
      <c r="B11" s="382"/>
      <c r="C11" s="89"/>
      <c r="D11" s="89"/>
      <c r="E11" s="89"/>
      <c r="F11" s="89"/>
      <c r="G11" s="89"/>
      <c r="H11" s="4"/>
      <c r="I11" s="4"/>
    </row>
    <row r="12" spans="1:9" ht="15">
      <c r="A12" s="381"/>
      <c r="B12" s="382"/>
      <c r="C12" s="89"/>
      <c r="D12" s="89"/>
      <c r="E12" s="89"/>
      <c r="F12" s="89"/>
      <c r="G12" s="89"/>
      <c r="H12" s="4"/>
      <c r="I12" s="4"/>
    </row>
    <row r="13" spans="1:9" ht="15">
      <c r="A13" s="381"/>
      <c r="B13" s="382"/>
      <c r="C13" s="89"/>
      <c r="D13" s="89"/>
      <c r="E13" s="89"/>
      <c r="F13" s="89"/>
      <c r="G13" s="89"/>
      <c r="H13" s="4"/>
      <c r="I13" s="4"/>
    </row>
    <row r="14" spans="1:9" ht="15">
      <c r="A14" s="381"/>
      <c r="B14" s="382"/>
      <c r="C14" s="89"/>
      <c r="D14" s="89"/>
      <c r="E14" s="89"/>
      <c r="F14" s="89"/>
      <c r="G14" s="89"/>
      <c r="H14" s="4"/>
      <c r="I14" s="4"/>
    </row>
    <row r="15" spans="1:9" ht="15">
      <c r="A15" s="381"/>
      <c r="B15" s="382"/>
      <c r="C15" s="89"/>
      <c r="D15" s="89"/>
      <c r="E15" s="89"/>
      <c r="F15" s="89"/>
      <c r="G15" s="89"/>
      <c r="H15" s="4"/>
      <c r="I15" s="4"/>
    </row>
    <row r="16" spans="1:9" ht="15">
      <c r="A16" s="381"/>
      <c r="B16" s="382"/>
      <c r="C16" s="89"/>
      <c r="D16" s="89"/>
      <c r="E16" s="89"/>
      <c r="F16" s="89"/>
      <c r="G16" s="89"/>
      <c r="H16" s="4"/>
      <c r="I16" s="4"/>
    </row>
    <row r="17" spans="1:9" ht="15">
      <c r="A17" s="381"/>
      <c r="B17" s="382"/>
      <c r="C17" s="89"/>
      <c r="D17" s="89"/>
      <c r="E17" s="89"/>
      <c r="F17" s="89"/>
      <c r="G17" s="89"/>
      <c r="H17" s="4"/>
      <c r="I17" s="4"/>
    </row>
    <row r="18" spans="1:9" ht="15">
      <c r="A18" s="381"/>
      <c r="B18" s="382"/>
      <c r="C18" s="89"/>
      <c r="D18" s="89"/>
      <c r="E18" s="89"/>
      <c r="F18" s="89"/>
      <c r="G18" s="89"/>
      <c r="H18" s="4"/>
      <c r="I18" s="4"/>
    </row>
    <row r="19" spans="1:9" ht="15">
      <c r="A19" s="381"/>
      <c r="B19" s="382"/>
      <c r="C19" s="89"/>
      <c r="D19" s="89"/>
      <c r="E19" s="89"/>
      <c r="F19" s="89"/>
      <c r="G19" s="89"/>
      <c r="H19" s="4"/>
      <c r="I19" s="4"/>
    </row>
    <row r="20" spans="1:9" ht="15">
      <c r="A20" s="381"/>
      <c r="B20" s="382"/>
      <c r="C20" s="89"/>
      <c r="D20" s="89"/>
      <c r="E20" s="89"/>
      <c r="F20" s="89"/>
      <c r="G20" s="89"/>
      <c r="H20" s="4"/>
      <c r="I20" s="4"/>
    </row>
    <row r="21" spans="1:9" ht="15">
      <c r="A21" s="381"/>
      <c r="B21" s="382"/>
      <c r="C21" s="89"/>
      <c r="D21" s="89"/>
      <c r="E21" s="89"/>
      <c r="F21" s="89"/>
      <c r="G21" s="89"/>
      <c r="H21" s="4"/>
      <c r="I21" s="4"/>
    </row>
    <row r="22" spans="1:9" ht="15">
      <c r="A22" s="381"/>
      <c r="B22" s="382"/>
      <c r="C22" s="89"/>
      <c r="D22" s="89"/>
      <c r="E22" s="89"/>
      <c r="F22" s="89"/>
      <c r="G22" s="89"/>
      <c r="H22" s="4"/>
      <c r="I22" s="4"/>
    </row>
    <row r="23" spans="1:9" ht="15">
      <c r="A23" s="381"/>
      <c r="B23" s="382"/>
      <c r="C23" s="89"/>
      <c r="D23" s="89"/>
      <c r="E23" s="89"/>
      <c r="F23" s="89"/>
      <c r="G23" s="89"/>
      <c r="H23" s="4"/>
      <c r="I23" s="4"/>
    </row>
    <row r="24" spans="1:9" ht="15">
      <c r="A24" s="381"/>
      <c r="B24" s="382"/>
      <c r="C24" s="89"/>
      <c r="D24" s="89"/>
      <c r="E24" s="89"/>
      <c r="F24" s="89"/>
      <c r="G24" s="89"/>
      <c r="H24" s="4"/>
      <c r="I24" s="4"/>
    </row>
    <row r="25" spans="1:9" ht="15">
      <c r="A25" s="381"/>
      <c r="B25" s="382"/>
      <c r="C25" s="89"/>
      <c r="D25" s="89"/>
      <c r="E25" s="89"/>
      <c r="F25" s="89"/>
      <c r="G25" s="89"/>
      <c r="H25" s="4"/>
      <c r="I25" s="4"/>
    </row>
    <row r="26" spans="1:9" ht="15">
      <c r="A26" s="381"/>
      <c r="B26" s="382"/>
      <c r="C26" s="89"/>
      <c r="D26" s="89"/>
      <c r="E26" s="89"/>
      <c r="F26" s="89"/>
      <c r="G26" s="89"/>
      <c r="H26" s="4"/>
      <c r="I26" s="4"/>
    </row>
    <row r="27" spans="1:9" ht="15">
      <c r="A27" s="381"/>
      <c r="B27" s="382"/>
      <c r="C27" s="89"/>
      <c r="D27" s="89"/>
      <c r="E27" s="89"/>
      <c r="F27" s="89"/>
      <c r="G27" s="89"/>
      <c r="H27" s="4"/>
      <c r="I27" s="4"/>
    </row>
    <row r="28" spans="1:9" ht="15">
      <c r="A28" s="381"/>
      <c r="B28" s="382"/>
      <c r="C28" s="89"/>
      <c r="D28" s="89"/>
      <c r="E28" s="89"/>
      <c r="F28" s="89"/>
      <c r="G28" s="89"/>
      <c r="H28" s="4"/>
      <c r="I28" s="4"/>
    </row>
    <row r="29" spans="1:9" ht="15">
      <c r="A29" s="381"/>
      <c r="B29" s="382"/>
      <c r="C29" s="89"/>
      <c r="D29" s="89"/>
      <c r="E29" s="89"/>
      <c r="F29" s="89"/>
      <c r="G29" s="89"/>
      <c r="H29" s="4"/>
      <c r="I29" s="4"/>
    </row>
    <row r="30" spans="1:9" ht="15">
      <c r="A30" s="381"/>
      <c r="B30" s="382"/>
      <c r="C30" s="89"/>
      <c r="D30" s="89"/>
      <c r="E30" s="89"/>
      <c r="F30" s="89"/>
      <c r="G30" s="89"/>
      <c r="H30" s="4"/>
      <c r="I30" s="4"/>
    </row>
    <row r="31" spans="1:9" ht="15">
      <c r="A31" s="381"/>
      <c r="B31" s="382"/>
      <c r="C31" s="89"/>
      <c r="D31" s="89"/>
      <c r="E31" s="89"/>
      <c r="F31" s="89"/>
      <c r="G31" s="89"/>
      <c r="H31" s="4"/>
      <c r="I31" s="4"/>
    </row>
    <row r="32" spans="1:9" ht="15">
      <c r="A32" s="381"/>
      <c r="B32" s="382"/>
      <c r="C32" s="89"/>
      <c r="D32" s="89"/>
      <c r="E32" s="89"/>
      <c r="F32" s="89"/>
      <c r="G32" s="89"/>
      <c r="H32" s="4"/>
      <c r="I32" s="4"/>
    </row>
    <row r="33" spans="1:9" ht="15">
      <c r="A33" s="381"/>
      <c r="B33" s="382"/>
      <c r="C33" s="89"/>
      <c r="D33" s="89"/>
      <c r="E33" s="89"/>
      <c r="F33" s="89"/>
      <c r="G33" s="89"/>
      <c r="H33" s="4"/>
      <c r="I33" s="4"/>
    </row>
    <row r="34" spans="1:9" ht="15">
      <c r="A34" s="381"/>
      <c r="B34" s="383"/>
      <c r="C34" s="101"/>
      <c r="D34" s="101"/>
      <c r="E34" s="101"/>
      <c r="F34" s="101"/>
      <c r="G34" s="101" t="s">
        <v>324</v>
      </c>
      <c r="H34" s="88">
        <f>SUM(H9:H33)</f>
        <v>0</v>
      </c>
      <c r="I34" s="88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8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8"/>
      <c r="B37" s="44"/>
      <c r="C37" s="44"/>
      <c r="D37" s="44"/>
      <c r="E37" s="44"/>
      <c r="F37" s="44"/>
      <c r="G37" s="2"/>
      <c r="H37" s="2"/>
    </row>
    <row r="38" spans="1:9" ht="15">
      <c r="A38" s="218"/>
      <c r="B38" s="2"/>
      <c r="C38" s="2"/>
      <c r="D38" s="2"/>
      <c r="E38" s="2"/>
      <c r="F38" s="2"/>
      <c r="G38" s="2"/>
      <c r="H38" s="2"/>
    </row>
    <row r="39" spans="1:9" ht="15">
      <c r="A39" s="21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1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1"/>
      <c r="B44" s="71" t="s">
        <v>259</v>
      </c>
      <c r="C44" s="71"/>
      <c r="D44" s="71"/>
      <c r="E44" s="71"/>
      <c r="F44" s="71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7"/>
      <c r="B46" s="67" t="s">
        <v>127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8" customWidth="1"/>
    <col min="2" max="2" width="13.140625" style="188" customWidth="1"/>
    <col min="3" max="3" width="15.140625" style="188" customWidth="1"/>
    <col min="4" max="4" width="18" style="188" customWidth="1"/>
    <col min="5" max="5" width="20.5703125" style="188" customWidth="1"/>
    <col min="6" max="6" width="21.28515625" style="188" customWidth="1"/>
    <col min="7" max="7" width="15.140625" style="188" customWidth="1"/>
    <col min="8" max="8" width="15.5703125" style="188" customWidth="1"/>
    <col min="9" max="9" width="13.42578125" style="188" customWidth="1"/>
    <col min="10" max="10" width="0" style="188" hidden="1" customWidth="1"/>
    <col min="11" max="16384" width="9.140625" style="188"/>
  </cols>
  <sheetData>
    <row r="1" spans="1:10" ht="15">
      <c r="A1" s="76" t="s">
        <v>446</v>
      </c>
      <c r="B1" s="76"/>
      <c r="C1" s="79"/>
      <c r="D1" s="79"/>
      <c r="E1" s="79"/>
      <c r="F1" s="79"/>
      <c r="G1" s="455" t="s">
        <v>97</v>
      </c>
      <c r="H1" s="455"/>
    </row>
    <row r="2" spans="1:10" ht="15">
      <c r="A2" s="78" t="s">
        <v>128</v>
      </c>
      <c r="B2" s="76"/>
      <c r="C2" s="79"/>
      <c r="D2" s="79"/>
      <c r="E2" s="79"/>
      <c r="F2" s="79"/>
      <c r="G2" s="453" t="s">
        <v>758</v>
      </c>
      <c r="H2" s="453"/>
    </row>
    <row r="3" spans="1:10" ht="15">
      <c r="A3" s="78"/>
      <c r="B3" s="78"/>
      <c r="C3" s="78"/>
      <c r="D3" s="78"/>
      <c r="E3" s="78"/>
      <c r="F3" s="78"/>
      <c r="G3" s="286"/>
      <c r="H3" s="286"/>
    </row>
    <row r="4" spans="1:10" ht="15">
      <c r="A4" s="79" t="s">
        <v>262</v>
      </c>
      <c r="B4" s="79"/>
      <c r="C4" s="79"/>
      <c r="D4" s="79"/>
      <c r="E4" s="79"/>
      <c r="F4" s="79"/>
      <c r="G4" s="78"/>
      <c r="H4" s="78"/>
    </row>
    <row r="5" spans="1:10" ht="15">
      <c r="A5" s="82" t="s">
        <v>506</v>
      </c>
      <c r="B5" s="82"/>
      <c r="C5" s="82"/>
      <c r="D5" s="82"/>
      <c r="E5" s="82"/>
      <c r="F5" s="82"/>
      <c r="G5" s="83"/>
      <c r="H5" s="83"/>
    </row>
    <row r="6" spans="1:10" ht="15">
      <c r="A6" s="79"/>
      <c r="B6" s="79"/>
      <c r="C6" s="79"/>
      <c r="D6" s="79"/>
      <c r="E6" s="79"/>
      <c r="F6" s="79"/>
      <c r="G6" s="78"/>
      <c r="H6" s="78"/>
    </row>
    <row r="7" spans="1:10" ht="15">
      <c r="A7" s="285"/>
      <c r="B7" s="285"/>
      <c r="C7" s="285"/>
      <c r="D7" s="285"/>
      <c r="E7" s="285"/>
      <c r="F7" s="285"/>
      <c r="G7" s="80"/>
      <c r="H7" s="80"/>
    </row>
    <row r="8" spans="1:10" ht="30">
      <c r="A8" s="92" t="s">
        <v>64</v>
      </c>
      <c r="B8" s="92" t="s">
        <v>325</v>
      </c>
      <c r="C8" s="92" t="s">
        <v>326</v>
      </c>
      <c r="D8" s="92" t="s">
        <v>215</v>
      </c>
      <c r="E8" s="92" t="s">
        <v>333</v>
      </c>
      <c r="F8" s="92" t="s">
        <v>327</v>
      </c>
      <c r="G8" s="81" t="s">
        <v>10</v>
      </c>
      <c r="H8" s="81" t="s">
        <v>9</v>
      </c>
      <c r="J8" s="229" t="s">
        <v>332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29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331</v>
      </c>
      <c r="G34" s="88">
        <f>SUM(G9:G33)</f>
        <v>0</v>
      </c>
      <c r="H34" s="88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7"/>
      <c r="I35" s="187"/>
    </row>
    <row r="36" spans="1:9" ht="15">
      <c r="A36" s="228" t="s">
        <v>447</v>
      </c>
      <c r="B36" s="228"/>
      <c r="C36" s="227"/>
      <c r="D36" s="227"/>
      <c r="E36" s="227"/>
      <c r="F36" s="227"/>
      <c r="G36" s="227"/>
      <c r="H36" s="187"/>
      <c r="I36" s="187"/>
    </row>
    <row r="37" spans="1:9" ht="15">
      <c r="A37" s="228"/>
      <c r="B37" s="228"/>
      <c r="C37" s="227"/>
      <c r="D37" s="227"/>
      <c r="E37" s="227"/>
      <c r="F37" s="227"/>
      <c r="G37" s="227"/>
      <c r="H37" s="187"/>
      <c r="I37" s="187"/>
    </row>
    <row r="38" spans="1:9" ht="15">
      <c r="A38" s="228"/>
      <c r="B38" s="228"/>
      <c r="C38" s="187"/>
      <c r="D38" s="187"/>
      <c r="E38" s="187"/>
      <c r="F38" s="187"/>
      <c r="G38" s="187"/>
      <c r="H38" s="187"/>
      <c r="I38" s="187"/>
    </row>
    <row r="39" spans="1:9" ht="15">
      <c r="A39" s="228"/>
      <c r="B39" s="228"/>
      <c r="C39" s="187"/>
      <c r="D39" s="187"/>
      <c r="E39" s="187"/>
      <c r="F39" s="187"/>
      <c r="G39" s="187"/>
      <c r="H39" s="187"/>
      <c r="I39" s="187"/>
    </row>
    <row r="40" spans="1:9">
      <c r="A40" s="225"/>
      <c r="B40" s="225"/>
      <c r="C40" s="225"/>
      <c r="D40" s="225"/>
      <c r="E40" s="225"/>
      <c r="F40" s="225"/>
      <c r="G40" s="225"/>
      <c r="H40" s="225"/>
      <c r="I40" s="225"/>
    </row>
    <row r="41" spans="1:9" ht="15">
      <c r="A41" s="193" t="s">
        <v>96</v>
      </c>
      <c r="B41" s="193"/>
      <c r="C41" s="187"/>
      <c r="D41" s="187"/>
      <c r="E41" s="187"/>
      <c r="F41" s="187"/>
      <c r="G41" s="187"/>
      <c r="H41" s="187"/>
      <c r="I41" s="187"/>
    </row>
    <row r="42" spans="1:9" ht="15">
      <c r="A42" s="187"/>
      <c r="B42" s="187"/>
      <c r="C42" s="187"/>
      <c r="D42" s="187"/>
      <c r="E42" s="187"/>
      <c r="F42" s="187"/>
      <c r="G42" s="187"/>
      <c r="H42" s="187"/>
      <c r="I42" s="187"/>
    </row>
    <row r="43" spans="1:9" ht="15">
      <c r="A43" s="187"/>
      <c r="B43" s="187"/>
      <c r="C43" s="187"/>
      <c r="D43" s="187"/>
      <c r="E43" s="187"/>
      <c r="F43" s="187"/>
      <c r="G43" s="187"/>
      <c r="H43" s="187"/>
      <c r="I43" s="194"/>
    </row>
    <row r="44" spans="1:9" ht="15">
      <c r="A44" s="193"/>
      <c r="B44" s="193"/>
      <c r="C44" s="193" t="s">
        <v>409</v>
      </c>
      <c r="D44" s="193"/>
      <c r="E44" s="227"/>
      <c r="F44" s="193"/>
      <c r="G44" s="193"/>
      <c r="H44" s="187"/>
      <c r="I44" s="194"/>
    </row>
    <row r="45" spans="1:9" ht="15">
      <c r="A45" s="187"/>
      <c r="B45" s="187"/>
      <c r="C45" s="187" t="s">
        <v>258</v>
      </c>
      <c r="D45" s="187"/>
      <c r="E45" s="187"/>
      <c r="F45" s="187"/>
      <c r="G45" s="187"/>
      <c r="H45" s="187"/>
      <c r="I45" s="194"/>
    </row>
    <row r="46" spans="1:9">
      <c r="A46" s="195"/>
      <c r="B46" s="195"/>
      <c r="C46" s="195" t="s">
        <v>127</v>
      </c>
      <c r="D46" s="195"/>
      <c r="E46" s="195"/>
      <c r="F46" s="195"/>
      <c r="G46" s="19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2016-07-01T12:31:08Z</cp:lastPrinted>
  <dcterms:created xsi:type="dcterms:W3CDTF">2011-12-27T13:20:18Z</dcterms:created>
  <dcterms:modified xsi:type="dcterms:W3CDTF">2016-07-20T17:03:26Z</dcterms:modified>
</cp:coreProperties>
</file>