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drawings/drawing9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updateLinks="never" codeName="ThisWorkbook" defaultThemeVersion="124226"/>
  <bookViews>
    <workbookView xWindow="0" yWindow="0" windowWidth="20730" windowHeight="8085" tabRatio="954" firstSheet="5" activeTab="21"/>
  </bookViews>
  <sheets>
    <sheet name="ფორმა N1" sheetId="58" r:id="rId1"/>
    <sheet name="ფორმა N2" sheetId="3" r:id="rId2"/>
    <sheet name="ფორმა N3" sheetId="7" r:id="rId3"/>
    <sheet name="ფორმა N4" sheetId="40" r:id="rId4"/>
    <sheet name="ფორმა N5" sheetId="47" r:id="rId5"/>
    <sheet name="ფორმა N5.1" sheetId="27" r:id="rId6"/>
    <sheet name="ფორმა N5.2" sheetId="59" r:id="rId7"/>
    <sheet name="ფორმა N5.3" sheetId="55" r:id="rId8"/>
    <sheet name="ფორმა 5.4" sheetId="45" r:id="rId9"/>
    <sheet name="ფორმა 5.5" sheetId="60" r:id="rId10"/>
    <sheet name="ფორმა N7" sheetId="52" r:id="rId11"/>
    <sheet name="ფორმა N8" sheetId="9" r:id="rId12"/>
    <sheet name="ფორმა N 8.1" sheetId="18" r:id="rId13"/>
    <sheet name="ფორმა N9" sheetId="48" r:id="rId14"/>
    <sheet name="ფორმა N9.1" sheetId="49" r:id="rId15"/>
    <sheet name="ფორმა N9.2" sheetId="50" r:id="rId16"/>
    <sheet name="ფორმა 9.3" sheetId="51" r:id="rId17"/>
    <sheet name="ფორმა 9.4" sheetId="61" r:id="rId18"/>
    <sheet name="ფორმა 9.5" sheetId="32" r:id="rId19"/>
    <sheet name="ფორმა 9.6" sheetId="39" r:id="rId20"/>
    <sheet name="ფორმა N 9.7" sheetId="35" r:id="rId21"/>
    <sheet name="ფორმა N9.7.1" sheetId="41" r:id="rId22"/>
    <sheet name="Validation" sheetId="13" state="veryHidden" r:id="rId23"/>
  </sheets>
  <externalReferences>
    <externalReference r:id="rId24"/>
    <externalReference r:id="rId25"/>
    <externalReference r:id="rId26"/>
    <externalReference r:id="rId27"/>
    <externalReference r:id="rId28"/>
    <externalReference r:id="rId29"/>
    <externalReference r:id="rId30"/>
  </externalReferences>
  <definedNames>
    <definedName name="_xlnm._FilterDatabase" localSheetId="0" hidden="1">'ფორმა N1'!$A$8:$L$8</definedName>
    <definedName name="_xlnm._FilterDatabase" localSheetId="1" hidden="1">'ფორმა N2'!$A$8:$I$8</definedName>
    <definedName name="_xlnm._FilterDatabase" localSheetId="2" hidden="1">'ფორმა N3'!$A$8:$E$14</definedName>
    <definedName name="_xlnm._FilterDatabase" localSheetId="3" hidden="1">'ფორმა N4'!$A$10:$D$64</definedName>
    <definedName name="_xlnm._FilterDatabase" localSheetId="4" hidden="1">'ფორმა N5'!$A$8:$D$11</definedName>
    <definedName name="_xlnm._FilterDatabase" localSheetId="5" hidden="1">'ფორმა N5.1'!$B$9:$D$19</definedName>
    <definedName name="Date" localSheetId="8">#REF!</definedName>
    <definedName name="Date" localSheetId="9">#REF!</definedName>
    <definedName name="Date" localSheetId="16">#REF!</definedName>
    <definedName name="Date" localSheetId="17">#REF!</definedName>
    <definedName name="Date" localSheetId="19">#REF!</definedName>
    <definedName name="Date" localSheetId="20">#REF!</definedName>
    <definedName name="Date" localSheetId="0">#REF!</definedName>
    <definedName name="Date" localSheetId="3">#REF!</definedName>
    <definedName name="Date" localSheetId="4">#REF!</definedName>
    <definedName name="Date" localSheetId="5">#REF!</definedName>
    <definedName name="Date" localSheetId="6">#REF!</definedName>
    <definedName name="Date" localSheetId="7">#REF!</definedName>
    <definedName name="Date" localSheetId="10">#REF!</definedName>
    <definedName name="Date" localSheetId="13">#REF!</definedName>
    <definedName name="Date" localSheetId="14">#REF!</definedName>
    <definedName name="Date" localSheetId="15">#REF!</definedName>
    <definedName name="Date" localSheetId="21">#REF!</definedName>
    <definedName name="Date">#REF!</definedName>
    <definedName name="_xlnm.Print_Area" localSheetId="8">'ფორმა 5.4'!$A$1:$H$32</definedName>
    <definedName name="_xlnm.Print_Area" localSheetId="9">'ფორმა 5.5'!$A$1:$L$25</definedName>
    <definedName name="_xlnm.Print_Area" localSheetId="18">'ფორმა 9.5'!$A$1:$L$29</definedName>
    <definedName name="_xlnm.Print_Area" localSheetId="19">'ფორმა 9.6'!$A$1:$I$28</definedName>
    <definedName name="_xlnm.Print_Area" localSheetId="12">'ფორმა N 8.1'!$A$1:$H$25</definedName>
    <definedName name="_xlnm.Print_Area" localSheetId="20">'ფორმა N 9.7'!$A$1:$I$27</definedName>
    <definedName name="_xlnm.Print_Area" localSheetId="0">'ფორმა N1'!$A$1:$L$32</definedName>
    <definedName name="_xlnm.Print_Area" localSheetId="1">'ფორმა N2'!$A$1:$D$46</definedName>
    <definedName name="_xlnm.Print_Area" localSheetId="2">'ფორმა N3'!$A$1:$D$46</definedName>
    <definedName name="_xlnm.Print_Area" localSheetId="3">'ფორმა N4'!$A$1:$D$90</definedName>
    <definedName name="_xlnm.Print_Area" localSheetId="4">'ფორმა N5'!$A$1:$D$86</definedName>
    <definedName name="_xlnm.Print_Area" localSheetId="5">'ფორმა N5.1'!$A$1:$D$33</definedName>
    <definedName name="_xlnm.Print_Area" localSheetId="10">'ფორმა N7'!$A$1:$E$90</definedName>
    <definedName name="_xlnm.Print_Area" localSheetId="11">'ფორმა N8'!$A$1:$J$21</definedName>
    <definedName name="_xlnm.Print_Area" localSheetId="13">'ფორმა N9'!$A$1:$K$52</definedName>
    <definedName name="_xlnm.Print_Area" localSheetId="14">'ფორმა N9.1'!$A$1:$I$24</definedName>
    <definedName name="_xlnm.Print_Area" localSheetId="15">'ფორმა N9.2'!$A$1:$J$36</definedName>
    <definedName name="_xlnm.Print_Area" localSheetId="21">'ფორმა N9.7.1'!$A$1:$N$30</definedName>
  </definedNames>
  <calcPr calcId="125725"/>
</workbook>
</file>

<file path=xl/calcChain.xml><?xml version="1.0" encoding="utf-8"?>
<calcChain xmlns="http://schemas.openxmlformats.org/spreadsheetml/2006/main">
  <c r="C20" i="27"/>
  <c r="A4" i="61" l="1"/>
  <c r="K11" i="60"/>
  <c r="A4"/>
  <c r="I13" i="59"/>
  <c r="H13"/>
  <c r="G13"/>
  <c r="I11" i="55" l="1"/>
  <c r="H11"/>
  <c r="D64" i="52" l="1"/>
  <c r="C64"/>
  <c r="D45"/>
  <c r="C45"/>
  <c r="D44"/>
  <c r="C44"/>
  <c r="D34"/>
  <c r="C34"/>
  <c r="D11"/>
  <c r="C11"/>
  <c r="D10"/>
  <c r="C10"/>
  <c r="A4"/>
  <c r="A4" i="50"/>
  <c r="A4" i="49"/>
  <c r="J39" i="48"/>
  <c r="J36" s="1"/>
  <c r="I39"/>
  <c r="H39"/>
  <c r="H36" s="1"/>
  <c r="G39"/>
  <c r="F39"/>
  <c r="F36" s="1"/>
  <c r="E39"/>
  <c r="D39"/>
  <c r="D36" s="1"/>
  <c r="C39"/>
  <c r="B39"/>
  <c r="B36" s="1"/>
  <c r="I36"/>
  <c r="G36"/>
  <c r="E36"/>
  <c r="C36"/>
  <c r="J32"/>
  <c r="I32"/>
  <c r="H32"/>
  <c r="G32"/>
  <c r="F32"/>
  <c r="E32"/>
  <c r="D32"/>
  <c r="C32"/>
  <c r="B32"/>
  <c r="J24"/>
  <c r="I24"/>
  <c r="H24"/>
  <c r="G24"/>
  <c r="F24"/>
  <c r="E24"/>
  <c r="D24"/>
  <c r="C24"/>
  <c r="B24"/>
  <c r="J23"/>
  <c r="J22"/>
  <c r="J21"/>
  <c r="J19" s="1"/>
  <c r="I19"/>
  <c r="I17" s="1"/>
  <c r="H19"/>
  <c r="G19"/>
  <c r="G17" s="1"/>
  <c r="F19"/>
  <c r="E19"/>
  <c r="E17" s="1"/>
  <c r="D19"/>
  <c r="C19"/>
  <c r="C17" s="1"/>
  <c r="B19"/>
  <c r="H17"/>
  <c r="F17"/>
  <c r="D17"/>
  <c r="B17"/>
  <c r="J16"/>
  <c r="J15"/>
  <c r="I14"/>
  <c r="H14"/>
  <c r="G14"/>
  <c r="F14"/>
  <c r="E14"/>
  <c r="D14"/>
  <c r="C14"/>
  <c r="B14"/>
  <c r="J13"/>
  <c r="J12"/>
  <c r="J11"/>
  <c r="J10" s="1"/>
  <c r="I10"/>
  <c r="H10"/>
  <c r="H9" s="1"/>
  <c r="G10"/>
  <c r="F10"/>
  <c r="E10"/>
  <c r="D10"/>
  <c r="D9" s="1"/>
  <c r="C10"/>
  <c r="B10"/>
  <c r="F9"/>
  <c r="B9"/>
  <c r="A4"/>
  <c r="J17" l="1"/>
  <c r="J14"/>
  <c r="C9"/>
  <c r="E9"/>
  <c r="G9"/>
  <c r="I9"/>
  <c r="J9" l="1"/>
  <c r="I10" i="9"/>
  <c r="D12" i="7"/>
  <c r="C12"/>
  <c r="I17" i="35" l="1"/>
  <c r="D31" i="7" l="1"/>
  <c r="C31"/>
  <c r="D27"/>
  <c r="C27"/>
  <c r="C26" s="1"/>
  <c r="D26"/>
  <c r="D19"/>
  <c r="C19"/>
  <c r="D16"/>
  <c r="D10" s="1"/>
  <c r="D9" s="1"/>
  <c r="C16"/>
  <c r="D31" i="3"/>
  <c r="C31"/>
  <c r="C10" i="7" l="1"/>
  <c r="C9" s="1"/>
  <c r="D72" i="47"/>
  <c r="C72"/>
  <c r="D64"/>
  <c r="D58"/>
  <c r="C58"/>
  <c r="D53"/>
  <c r="C53"/>
  <c r="D47"/>
  <c r="C47"/>
  <c r="D36"/>
  <c r="C36"/>
  <c r="D32"/>
  <c r="C32"/>
  <c r="D23"/>
  <c r="D17" s="1"/>
  <c r="C23"/>
  <c r="C17" s="1"/>
  <c r="D14"/>
  <c r="C14"/>
  <c r="D10"/>
  <c r="C10"/>
  <c r="C13" l="1"/>
  <c r="C9" s="1"/>
  <c r="D13"/>
  <c r="D9" s="1"/>
  <c r="H20" i="45"/>
  <c r="G20"/>
  <c r="D27" i="3" l="1"/>
  <c r="C27"/>
  <c r="C12" l="1"/>
  <c r="M21" i="41" l="1"/>
  <c r="M20"/>
  <c r="M19"/>
  <c r="M18"/>
  <c r="M17"/>
  <c r="M16"/>
  <c r="M15"/>
  <c r="M14"/>
  <c r="M13"/>
  <c r="M12"/>
  <c r="M11"/>
  <c r="M10"/>
  <c r="M9"/>
  <c r="D75" i="40" l="1"/>
  <c r="D66"/>
  <c r="D60"/>
  <c r="C60"/>
  <c r="D55"/>
  <c r="C55"/>
  <c r="D49"/>
  <c r="C49"/>
  <c r="D38"/>
  <c r="C38"/>
  <c r="D34"/>
  <c r="C34"/>
  <c r="D25"/>
  <c r="D19" s="1"/>
  <c r="C25"/>
  <c r="C19" s="1"/>
  <c r="D16"/>
  <c r="C16"/>
  <c r="D12"/>
  <c r="C12"/>
  <c r="A6"/>
  <c r="C15" l="1"/>
  <c r="C11" s="1"/>
  <c r="D15"/>
  <c r="D11" s="1"/>
  <c r="A4" i="39" l="1"/>
  <c r="A4" i="35" l="1"/>
  <c r="A4" i="32" l="1"/>
  <c r="D20" i="27" l="1"/>
  <c r="A5"/>
  <c r="G13" i="18" l="1"/>
  <c r="G12"/>
  <c r="G11"/>
  <c r="G10"/>
  <c r="A4"/>
  <c r="A4" i="9" l="1"/>
  <c r="A4" i="7"/>
  <c r="D19" i="3" l="1"/>
  <c r="C19"/>
  <c r="D16"/>
  <c r="C16"/>
  <c r="D12"/>
  <c r="C26" l="1"/>
  <c r="C10" s="1"/>
  <c r="D10"/>
  <c r="D26"/>
  <c r="C9" l="1"/>
  <c r="D9"/>
</calcChain>
</file>

<file path=xl/sharedStrings.xml><?xml version="1.0" encoding="utf-8"?>
<sst xmlns="http://schemas.openxmlformats.org/spreadsheetml/2006/main" count="1573" uniqueCount="981">
  <si>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</si>
  <si>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</si>
  <si>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</si>
  <si>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</si>
  <si>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</si>
  <si>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</si>
  <si>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</si>
  <si>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</si>
  <si>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</si>
  <si>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</si>
  <si>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</si>
  <si>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</si>
  <si>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</si>
  <si>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</si>
  <si>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</si>
  <si>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</si>
  <si>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</si>
  <si>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</si>
  <si>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</si>
  <si>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</si>
  <si>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</si>
  <si>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</si>
  <si>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</si>
  <si>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</si>
  <si>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</si>
  <si>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</si>
  <si>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</si>
  <si>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</si>
  <si>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</si>
  <si>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</si>
  <si>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</si>
  <si>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</si>
  <si>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</si>
  <si>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</si>
  <si>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</si>
  <si>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</si>
  <si>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</si>
  <si>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</si>
  <si>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</si>
  <si>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</si>
  <si>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</si>
  <si>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</si>
  <si>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</si>
  <si>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</si>
  <si>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</si>
  <si>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</si>
  <si>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</si>
  <si>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</si>
  <si>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</si>
  <si>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</si>
  <si>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</si>
  <si>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</si>
  <si>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</si>
  <si>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</si>
  <si>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</si>
  <si>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</si>
  <si>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</si>
  <si>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</si>
  <si>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</si>
  <si>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</si>
  <si>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</si>
  <si>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</si>
  <si>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</si>
  <si>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</si>
  <si>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</si>
  <si>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</si>
  <si>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</si>
  <si>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</si>
  <si>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</si>
  <si>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</si>
  <si>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</si>
  <si>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</si>
  <si>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</si>
  <si>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</si>
  <si>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</si>
  <si>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</si>
  <si>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</si>
  <si>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</si>
  <si>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</si>
  <si>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</si>
  <si>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</si>
  <si>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</si>
  <si>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</si>
  <si>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</si>
  <si>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</si>
  <si>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</si>
  <si>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</si>
  <si>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</si>
  <si>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</si>
  <si>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</si>
  <si>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</si>
  <si>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</si>
  <si>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</si>
  <si>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</si>
  <si>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</si>
  <si>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</si>
  <si>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</si>
  <si>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</si>
  <si>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</si>
  <si>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</si>
  <si>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</si>
  <si>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</si>
  <si>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</si>
  <si>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 xml:space="preserve">არაფინანსური აქტივების დასახელება </t>
  </si>
  <si>
    <t>1. ძირითადი აქტივები</t>
  </si>
  <si>
    <t>1.1 შენობა-ნაგებობები</t>
  </si>
  <si>
    <t xml:space="preserve">  1.1.1 საცხოვრებელი შენობები</t>
  </si>
  <si>
    <t xml:space="preserve">  1.1.2 არასაცხოვრებელი შენობები</t>
  </si>
  <si>
    <t xml:space="preserve">  1.1.3 სხვა ნაგებობები</t>
  </si>
  <si>
    <t>1.2 მანქანა-დანადგარები და ინვენტარი</t>
  </si>
  <si>
    <t xml:space="preserve">  1.2.1 სატრანსპორტო საშუალებები</t>
  </si>
  <si>
    <t xml:space="preserve">  1.2.2 სხვა მანქანა-დანადგარები და ინვეტარი</t>
  </si>
  <si>
    <t>1.3 სხვა ძირითადი აქტივები</t>
  </si>
  <si>
    <t xml:space="preserve">  1.3.1 კულტივირებული აქტივები</t>
  </si>
  <si>
    <t xml:space="preserve">  1.3.2 არამატერიალური ძირითადი აქტივები</t>
  </si>
  <si>
    <t xml:space="preserve">    1.3.2.1 ლიცენზიები</t>
  </si>
  <si>
    <t xml:space="preserve">    1.3.2.2 სხვა არამატერიალური ძირითადი აქტივები</t>
  </si>
  <si>
    <t xml:space="preserve">  1.3.3 დაუმთავრებელი მშენებლობა</t>
  </si>
  <si>
    <t xml:space="preserve">  1.3.4 სხვა დანარჩენი ძირითადი აქტივები</t>
  </si>
  <si>
    <t>2. მატერიალური მარაგები</t>
  </si>
  <si>
    <t>3. ფასეულობები</t>
  </si>
  <si>
    <t>4. არაწარმოებული აქტივები</t>
  </si>
  <si>
    <t xml:space="preserve"> 4.1 მიწა</t>
  </si>
  <si>
    <t xml:space="preserve"> 4.2 წიაღისეული</t>
  </si>
  <si>
    <t xml:space="preserve"> 4.3 სხვა ბუნებრივი აქტივები</t>
  </si>
  <si>
    <t xml:space="preserve">   4.3.2 სხვა დანარჩენი ბუნებრივი აქტივები</t>
  </si>
  <si>
    <t xml:space="preserve"> 4.4 არაწარმოებული არამატერიალური აქტივები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</si>
  <si>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</si>
  <si>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</si>
  <si>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</si>
  <si>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</si>
  <si>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</si>
  <si>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</si>
  <si>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</si>
  <si>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</si>
  <si>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</si>
  <si>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</si>
  <si>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</si>
  <si>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</si>
  <si>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</si>
  <si>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</si>
  <si>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</si>
  <si>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</si>
  <si>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</si>
  <si>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</si>
  <si>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</si>
  <si>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</si>
  <si>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</si>
  <si>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</si>
  <si>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</si>
  <si>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</si>
  <si>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</si>
  <si>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</si>
  <si>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</si>
  <si>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</si>
  <si>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</si>
  <si>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</si>
  <si>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</si>
  <si>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</si>
  <si>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</si>
  <si>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</si>
  <si>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</si>
  <si>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</si>
  <si>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</si>
  <si>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</si>
  <si>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</si>
  <si>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</si>
  <si>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</si>
  <si>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</si>
  <si>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</si>
  <si>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</si>
  <si>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</si>
  <si>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</si>
  <si>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</si>
  <si>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</si>
  <si>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</si>
  <si>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</si>
  <si>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</si>
  <si>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</si>
  <si>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</si>
  <si>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</si>
  <si>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</si>
  <si>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</si>
  <si>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</si>
  <si>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</si>
  <si>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</si>
  <si>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</si>
  <si>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</si>
  <si>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</si>
  <si>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</si>
  <si>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</si>
  <si>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</si>
  <si>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</si>
  <si>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</si>
  <si>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</si>
  <si>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</si>
  <si>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</si>
  <si>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</si>
  <si>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</si>
  <si>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</si>
  <si>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</si>
  <si>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</si>
  <si>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</si>
  <si>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</si>
  <si>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</si>
  <si>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</si>
  <si>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</si>
  <si>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</si>
  <si>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ნაშთი (პერიოდის დასაწყისში)</t>
  </si>
  <si>
    <t>ლარი</t>
  </si>
  <si>
    <t>რაოდენ.</t>
  </si>
  <si>
    <t>ნაშთი (პერიოდის ბოლოს)</t>
  </si>
  <si>
    <t>ფორმა N7 - საბალანსო ანგარიშგება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</si>
  <si>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</si>
  <si>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</si>
  <si>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</si>
  <si>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</si>
  <si>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</si>
  <si>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</si>
  <si>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</si>
  <si>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</si>
  <si>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</si>
  <si>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</si>
  <si>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საკადასტრო ნომერი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</si>
  <si>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</si>
  <si>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</si>
  <si>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</si>
  <si>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</si>
  <si>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t>საბალანსო ღირებულება</t>
  </si>
  <si>
    <t>ბალანსზე აყვანის თარიღი</t>
  </si>
  <si>
    <t>დახასიათება</t>
  </si>
  <si>
    <t>მარკა</t>
  </si>
  <si>
    <t>მოდელი</t>
  </si>
  <si>
    <t>წარმოების წელი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</si>
  <si>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</si>
  <si>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</si>
  <si>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</si>
  <si>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</si>
  <si>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</si>
  <si>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</si>
  <si>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</si>
  <si>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</si>
  <si>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</si>
  <si>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</si>
  <si>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</si>
  <si>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 xml:space="preserve">   2.1. ნედლეული და მასალები</t>
  </si>
  <si>
    <t xml:space="preserve">   2.2 დაუმთავრებელი წარმოება</t>
  </si>
  <si>
    <t xml:space="preserve">   2.3 მზა პროდუქცია</t>
  </si>
  <si>
    <t xml:space="preserve">   2.4 შემდგომი რეალიზაციისათვის შეძენილი საქონელი</t>
  </si>
  <si>
    <t xml:space="preserve">   2.5 ფულადი დოკუმენტები</t>
  </si>
  <si>
    <t xml:space="preserve">   2.6 სათადარიგო ნაწილები</t>
  </si>
  <si>
    <t xml:space="preserve">   2.7 სხვა დანარჩენი მატერიალური მარაგები</t>
  </si>
  <si>
    <t xml:space="preserve"> 3.1 ძვირფასი ქვები და ლითონები</t>
  </si>
  <si>
    <t xml:space="preserve"> 3.2 ხელოვნების ნიმუშები</t>
  </si>
  <si>
    <t xml:space="preserve"> 3.3 სხვა ფასეულობები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</si>
  <si>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</si>
  <si>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</si>
  <si>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</si>
  <si>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</si>
  <si>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</si>
  <si>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</si>
  <si>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</si>
  <si>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</si>
  <si>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t>…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</si>
  <si>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</si>
  <si>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</si>
  <si>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</si>
  <si>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</si>
  <si>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</si>
  <si>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</si>
  <si>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</si>
  <si>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</si>
  <si>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</si>
  <si>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</si>
  <si>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</si>
  <si>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</si>
  <si>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</si>
  <si>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</si>
  <si>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</si>
  <si>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ზრდა პერიოდის განმავლობაში</t>
  </si>
  <si>
    <t>კლება პერიოდის განმავლობაში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</si>
  <si>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</si>
  <si>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</si>
  <si>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</si>
  <si>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</si>
  <si>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</si>
  <si>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</si>
  <si>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</si>
  <si>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N2 - შემოსავლები საარჩევნო კამპანიის ფონდის სახსრების გარდა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</si>
  <si>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</si>
  <si>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</si>
  <si>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N9 - არაფინანსური აქტივები</t>
  </si>
  <si>
    <t>ფორმა N9.1 - შენობა-ნაგებობების რეესტრი</t>
  </si>
  <si>
    <t>ფორმა N9.2 - სატრანსპორტო საშუალებების რეესტრი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</si>
  <si>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</si>
  <si>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</si>
  <si>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</si>
  <si>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</si>
  <si>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</si>
  <si>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</si>
  <si>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</si>
  <si>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</si>
  <si>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</si>
  <si>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</si>
  <si>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ფორმა ივსება ქართული შრიფტით (Sylfaen), ფონტის ზომა 10</t>
  </si>
  <si>
    <t>შენიშვნა</t>
  </si>
  <si>
    <r>
      <t xml:space="preserve">ბუღალტერი </t>
    </r>
    <r>
      <rPr>
        <sz val="10"/>
        <rFont val="Sylfaen"/>
        <family val="1"/>
      </rPr>
      <t xml:space="preserve">(ან საამისოდ უფლებამოსილი </t>
    </r>
  </si>
  <si>
    <t>ოპერაციის დანიშნულება</t>
  </si>
  <si>
    <t>აქტივობის დასახელება</t>
  </si>
  <si>
    <t>მიზანი</t>
  </si>
  <si>
    <t>აქტივობის განხორციელების პერიოდი</t>
  </si>
  <si>
    <t>აქტივობის მონაწილე მოხალისეთა რაოდენობა</t>
  </si>
  <si>
    <t>აქტივობაზე გახარჯული მატერიალური მარაგების მოცულობა</t>
  </si>
  <si>
    <t>ფორმა N9.3 - მოხალისეთა აქტივობების რეესტრი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</si>
  <si>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</si>
  <si>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</si>
  <si>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</si>
  <si>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</si>
  <si>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</si>
  <si>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</si>
  <si>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</si>
  <si>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</si>
  <si>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</si>
  <si>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</si>
  <si>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</si>
  <si>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</si>
  <si>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</si>
  <si>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</si>
  <si>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</si>
  <si>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</si>
  <si>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</si>
  <si>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>სულ *</t>
  </si>
  <si>
    <t>ხელფასი</t>
  </si>
  <si>
    <t>განაცემის ტიპი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</si>
  <si>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</si>
  <si>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</si>
  <si>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</si>
  <si>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</si>
  <si>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</si>
  <si>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</si>
  <si>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</si>
  <si>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</si>
  <si>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</si>
  <si>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</si>
  <si>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</si>
  <si>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</si>
  <si>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</si>
  <si>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</si>
  <si>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</si>
  <si>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</si>
  <si>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</si>
  <si>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</si>
  <si>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</si>
  <si>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</si>
  <si>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</si>
  <si>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</si>
  <si>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</si>
  <si>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</si>
  <si>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</si>
  <si>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შენობა-ნაგებობების ტიპი</t>
  </si>
  <si>
    <t>იურიდიული მისმართი</t>
  </si>
  <si>
    <t>იჯარით აღებული ობიექტის მისამართი</t>
  </si>
  <si>
    <t>ობიექტის სახეობა</t>
  </si>
  <si>
    <t>ფართი (ხელშეკრულების მიხედვით)</t>
  </si>
  <si>
    <t>იჯარის ვადა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</si>
  <si>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</si>
  <si>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</si>
  <si>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</si>
  <si>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</si>
  <si>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</si>
  <si>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</si>
  <si>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</si>
  <si>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ყოველთვური საიჯარო 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</si>
  <si>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</si>
  <si>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</si>
  <si>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</si>
  <si>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</si>
  <si>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</si>
  <si>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</si>
  <si>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</si>
  <si>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</si>
  <si>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ფორმა N9.7 - ვალდებულებების რეესტრი</t>
  </si>
  <si>
    <t xml:space="preserve">ფორმა N4 - ხარჯები (საარჩევნო კამპანიის ფონდის და სსიპ საარჩევნო სისტემების </t>
  </si>
  <si>
    <t xml:space="preserve">განვითარების, რეფორმებისა და სწავლების ცენტრიდან მიღებული სახსრების </t>
  </si>
  <si>
    <t>ხარჯების გარდა)</t>
  </si>
  <si>
    <t>რეკლამის ხარჯი</t>
  </si>
  <si>
    <t>იჯარის ხარჯი</t>
  </si>
  <si>
    <t>არაფინანსური აქტივების ზრდა</t>
  </si>
  <si>
    <t>დაუმთავრებელი მშენებლობა</t>
  </si>
  <si>
    <t>სხვა მანქანა დანადგარები და ინვენტარი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</si>
  <si>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</si>
  <si>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</si>
  <si>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</si>
  <si>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</si>
  <si>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</si>
  <si>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</si>
  <si>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გაგზავნის თარიღი</t>
  </si>
  <si>
    <t>სესხის აღების თარიღი</t>
  </si>
  <si>
    <t>სესხის გამცემი ბანკი</t>
  </si>
  <si>
    <t>სესხის ტიპი</t>
  </si>
  <si>
    <t>სესხის ოდენობა</t>
  </si>
  <si>
    <t>სესხის ვადა (თვეების რაოდენ.)</t>
  </si>
  <si>
    <t>საკონტრაქტო წლიური საპროცენტო განაკვეთი</t>
  </si>
  <si>
    <t>სესხის დაფარვის პირობები</t>
  </si>
  <si>
    <t>სესხის უზრუნვ.</t>
  </si>
  <si>
    <t>თავდებობა (კი/არა)</t>
  </si>
  <si>
    <t>თავდები პირის (ფიზიკური/იურიდიული) სახელი</t>
  </si>
  <si>
    <t>სულ: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</si>
  <si>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</si>
  <si>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</si>
  <si>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</si>
  <si>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</si>
  <si>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</si>
  <si>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 xml:space="preserve">   4.3.1 ტელე/რადიოსიხშირული სპექტრით სარგებლობის ლიცენზია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</si>
  <si>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</si>
  <si>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</si>
  <si>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>კონტრაგენტისათვის გადახდილი თანხა (ლარში)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</si>
  <si>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</si>
  <si>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</si>
  <si>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</si>
  <si>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</si>
  <si>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</si>
  <si>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</si>
  <si>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</si>
  <si>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</si>
  <si>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ფორმა N8 - საბანკო ანგარიშები</t>
  </si>
  <si>
    <t>1.2.1.3</t>
  </si>
  <si>
    <t>სულ:*</t>
  </si>
  <si>
    <t>ფორმა N9.4 - იჯარით/ქირით აღებული უძრავი ქონების რეესტრი</t>
  </si>
  <si>
    <t>ფორმა N9.5 - იჯარით/ქირით აღებული სატრანსპორტო საშუალებების რეესტრი</t>
  </si>
  <si>
    <t>ფორმა N9.6 - იჯარით/ქირით აღებული სხვა მოძრავი ქონების რეესტრი</t>
  </si>
  <si>
    <t>* სულ ვალდებულებები უნდა ედრებოდეს ფორმა N7-ში წარმოდგენილ ვალდებულებების შესაბამის ანგარიშთა ნაშთებს საანგარიშგებო პერიოდის ბოლოს.</t>
  </si>
  <si>
    <t>ფორმა N 9.7.1 - საარჩევნო პერიოდში აღებული სესხი/კრედიტი</t>
  </si>
  <si>
    <r>
      <t>ბუღალტერი</t>
    </r>
    <r>
      <rPr>
        <sz val="10"/>
        <rFont val="Sylfaen"/>
        <family val="1"/>
      </rPr>
      <t xml:space="preserve"> (ან საამისოდ უფლებამოსილი პასუხისმგებელი პირი)</t>
    </r>
  </si>
  <si>
    <t>**** მიუთითეთ დეტალური ინფორმაცია ქონების შესახებ (მად.: მიწა, მისი ფართობი, ადგილმდებარეობა, საკადასტრო კოდი და ა.შ);   აღნიშნულ ველში ივსება ინფორმაცია შემოწირულობის სახით მირებული ქონების შესახებ.</t>
  </si>
  <si>
    <t>*** არაფულად შემოსავალში შედის უძრავი და მოძრავი ნივთი, არამატერიალური ქონებრივი სიკეთე და მომსახურება. 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</si>
  <si>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 "მოქალაქეთა პოლიტიკური გაერთიანებების შესახებ" საქართველოს ორგანული კანონის 25-ე მუხლის მეორე პუნქტის "ბ" ქვეპუნქტის შესაბამისად შემოწირულობის განმახორციელებელი იურიდიული პირის პარტიონრები და საბოლოო ბენეფიციარები უნდა იყვნენ მხოლოდ საქართველოს მოქალაქეები.</t>
  </si>
  <si>
    <t>ქონების აღწერილობა ****</t>
  </si>
  <si>
    <t>პირადი ნომერი / საიდ. კოდი</t>
  </si>
  <si>
    <t>ფიზიკური პირის სახელი და გვარი / იურიდიული პირის დასახელება</t>
  </si>
  <si>
    <t>შემოსავლის ტიპი *</t>
  </si>
  <si>
    <t>არაფულადი ფორმით ***</t>
  </si>
  <si>
    <t>ფორმა N5.2 - ხელფასები, პრემიები</t>
  </si>
  <si>
    <t>* ჯამური მაჩვენებლები უნდა ედრებოდეს ფორმა  N5-ში წარმოდგენილი N 1.1.1 და N1.1.2 მუხლების შესაბამის მნიშვნელობათა ჯამს.</t>
  </si>
  <si>
    <t>ფორმა N5.3 - მივლინებები</t>
  </si>
  <si>
    <t>* ჯამური მაჩვენებლები უნდა ედრებოდეს ფორმა  N5-ში წარმოდგენილი N 1.2.1 მუხლის  შესაბამის მნიშვნელობებს.</t>
  </si>
  <si>
    <t xml:space="preserve">ფორმა N5.4 - სხვა განაცემები ფიზიკურ პირებზე (ხელფასის და პრემიის გარდა) </t>
  </si>
  <si>
    <t>* ჯამური მაჩვენებლები უნდა ედრებოდეს ფორმა N5-ში წარმოდგენილ N1.3 მუხლის შესაბამის მნიშვნელობებს.</t>
  </si>
  <si>
    <t>ფორმა N5.5 - რეკლამის ხარჯი</t>
  </si>
  <si>
    <t>რეკლამის ფორმა</t>
  </si>
  <si>
    <t>შემსრულებელი კომპანია/პირი</t>
  </si>
  <si>
    <t>საიდენტიფიკაციო ნომერი</t>
  </si>
  <si>
    <t>რეკლამის დამკვეთი*</t>
  </si>
  <si>
    <t>ტირაჟი/ხანგრძლივობა</t>
  </si>
  <si>
    <t>ფართობი**</t>
  </si>
  <si>
    <t>რეკლამირებული სუბიექტი****</t>
  </si>
  <si>
    <t>ერთეულის ტიპი (კვ.მ.; წუთი...)</t>
  </si>
  <si>
    <t>ერთეულის ღირებულება (ლარი)</t>
  </si>
  <si>
    <t>ჯამური ღირებულება (ლარი)</t>
  </si>
  <si>
    <t>სულ:****</t>
  </si>
  <si>
    <t>* რეკლამის დამკვეთი შესაძლებელია იყოს დეკლარაციის წარმომდგენი სუბიექტი ან მიღებულ იქნეს შემოწირულების სახით, რომელიც ასევე უნდა აისახოს ფორმა N1-ში</t>
  </si>
  <si>
    <t>** ბეჭდვური და ინტერნეტ რეკლამის შემთხვევაში</t>
  </si>
  <si>
    <t>*** რეკლამაზე გამოსახული კანდიდატის ან პარტიის ვინაობა/დასახელება</t>
  </si>
  <si>
    <t>**** ჯამური მაჩვენებლები უნდა ედრებოდეს ფორმა  N5-ში წარმოდგენილი N 1.2.8 მუხლის  შესაბამის მნიშვნელობებს</t>
  </si>
  <si>
    <r>
      <t>ბუღალტერი</t>
    </r>
    <r>
      <rPr>
        <sz val="10"/>
        <rFont val="Sylfaen"/>
        <family val="1"/>
      </rPr>
      <t xml:space="preserve"> 
(ან საამისოდ უფლებამოსილი პასუხისმგებელი პირი)</t>
    </r>
  </si>
  <si>
    <t>გარე რეკლამის ხარჯი *</t>
  </si>
  <si>
    <t>1.2.8.6</t>
  </si>
  <si>
    <t>* ბილბორდი, ლაით ბოქსი, ქუჩაში დამონტაჟებული ეკრანი, სატრანსპორტო საშუალებებზე განთავსებული რეკლამა და სხვა.</t>
  </si>
  <si>
    <t xml:space="preserve">ხელმძღვანელი                                           </t>
  </si>
  <si>
    <t xml:space="preserve"> ბუღალტერი (ან საამისოდ უფლებამოსილი </t>
  </si>
  <si>
    <t xml:space="preserve">           ბ.ა.</t>
  </si>
  <si>
    <t xml:space="preserve"> პასუხისმგებელი პირი)</t>
  </si>
  <si>
    <t>შემოწირულებები იურიდიული პირებისაგან</t>
  </si>
  <si>
    <t>1.1.2.2</t>
  </si>
  <si>
    <t>1.1.2.3</t>
  </si>
  <si>
    <t>შემოწირულებები იურიდიული  პირებისაგან (უძრავი ქონება)</t>
  </si>
  <si>
    <t>შემოწირულებები იურიდიული  პირებისაგან (მოძრავი ქონება)</t>
  </si>
  <si>
    <t>შემოწირულებები იურიდიული  პირებისაგან (სხვა)</t>
  </si>
  <si>
    <t>მპგ „ერთიანი ნაციონალური მოძრაობა“</t>
  </si>
  <si>
    <t>მედიამონიტორინგი</t>
  </si>
  <si>
    <t>1.2.15.3</t>
  </si>
  <si>
    <t>1.2.15.4</t>
  </si>
  <si>
    <t>1.6.4.3</t>
  </si>
  <si>
    <t>მოქმედი</t>
  </si>
  <si>
    <t>მპგ ”ერთიანი ნაციონალური მოძრაობა”</t>
  </si>
  <si>
    <r>
      <t>ფართობი მ</t>
    </r>
    <r>
      <rPr>
        <b/>
        <vertAlign val="superscript"/>
        <sz val="10"/>
        <color indexed="8"/>
        <rFont val="Sylfaen"/>
        <family val="1"/>
      </rPr>
      <t>2</t>
    </r>
  </si>
  <si>
    <t>ქ. ბათუმი</t>
  </si>
  <si>
    <t>05.02.02.12.001</t>
  </si>
  <si>
    <t>ქ. ხაშური</t>
  </si>
  <si>
    <t>69.08.03.022</t>
  </si>
  <si>
    <t>ქ. თელავი</t>
  </si>
  <si>
    <t>53.17.125.009</t>
  </si>
  <si>
    <t>ქ.საგარეჯო</t>
  </si>
  <si>
    <t>55.12.58.008</t>
  </si>
  <si>
    <t>ქ. რუსთავი</t>
  </si>
  <si>
    <t>02.05.07.010.01.500</t>
  </si>
  <si>
    <t>ქ. თბილისი</t>
  </si>
  <si>
    <t>01.19.21.003.066</t>
  </si>
  <si>
    <t>ქ. გურჯაანი</t>
  </si>
  <si>
    <t>51.01.61.055.01.509</t>
  </si>
  <si>
    <t>ავტომანქანა</t>
  </si>
  <si>
    <t xml:space="preserve">TOYOTA </t>
  </si>
  <si>
    <t xml:space="preserve"> HILUX 2.5 TD</t>
  </si>
  <si>
    <t>UNM001</t>
  </si>
  <si>
    <t xml:space="preserve">VOLKSWAGEN </t>
  </si>
  <si>
    <t>TOUAREG</t>
  </si>
  <si>
    <t>UNM005</t>
  </si>
  <si>
    <t>HIACE</t>
  </si>
  <si>
    <t>ILI455</t>
  </si>
  <si>
    <t xml:space="preserve">KIA </t>
  </si>
  <si>
    <t>CERATO</t>
  </si>
  <si>
    <t>MNM100</t>
  </si>
  <si>
    <t>PICANTO</t>
  </si>
  <si>
    <t>VVU553</t>
  </si>
  <si>
    <t>SPORTAGE</t>
  </si>
  <si>
    <t>BBU254</t>
  </si>
  <si>
    <t>MAN</t>
  </si>
  <si>
    <t>10.163</t>
  </si>
  <si>
    <t>LLC349</t>
  </si>
  <si>
    <t>08/29/2013</t>
  </si>
  <si>
    <t>HYUNDAI</t>
  </si>
  <si>
    <t>ACCENT 1.4 M/T</t>
  </si>
  <si>
    <t>CQQ523</t>
  </si>
  <si>
    <t>MERCEDES BENZ</t>
  </si>
  <si>
    <t>C 180</t>
  </si>
  <si>
    <t>UJJ518</t>
  </si>
  <si>
    <t>03/31/2014</t>
  </si>
  <si>
    <t>UJJ517</t>
  </si>
  <si>
    <t>KEK506</t>
  </si>
  <si>
    <t>KEK507</t>
  </si>
  <si>
    <t>KEK508</t>
  </si>
  <si>
    <t>OPEL</t>
  </si>
  <si>
    <t>ASTRA</t>
  </si>
  <si>
    <t>KEK359</t>
  </si>
  <si>
    <t>SSI926</t>
  </si>
  <si>
    <t>05/14/2014</t>
  </si>
  <si>
    <t>SSI927</t>
  </si>
  <si>
    <t>C 320</t>
  </si>
  <si>
    <t>VVA527</t>
  </si>
  <si>
    <t>05/19/2014</t>
  </si>
  <si>
    <t>01.03.2014 წ.</t>
  </si>
  <si>
    <t>შპს "ეკვინოქსი"</t>
  </si>
  <si>
    <t>რეკლამის განთავსება რუსთავი 2-ის ეთერში</t>
  </si>
  <si>
    <t>01.06.2015 წ.</t>
  </si>
  <si>
    <t>05.01.2015 წ</t>
  </si>
  <si>
    <t>შპს "პანორამა"</t>
  </si>
  <si>
    <t>დაბეჭდილი ბანერი</t>
  </si>
  <si>
    <t>05.05.2015 წ.</t>
  </si>
  <si>
    <t>შპს "ტორი პლიუსი"</t>
  </si>
  <si>
    <t>01.01.2014 წ.</t>
  </si>
  <si>
    <t>შპს "ექსპოგრაფი"</t>
  </si>
  <si>
    <t>ავტოტექმომსახურება</t>
  </si>
  <si>
    <t>11.01.2013 წ.</t>
  </si>
  <si>
    <t>შპს "თეგეტა მოტორსი"</t>
  </si>
  <si>
    <t>ფულადი შემოწირულობა</t>
  </si>
  <si>
    <t>გიორგი ბარამიძე</t>
  </si>
  <si>
    <t>01024029152</t>
  </si>
  <si>
    <t>GE92BG0000000270931600</t>
  </si>
  <si>
    <t>საქართველოს ბანკი</t>
  </si>
  <si>
    <t>თიბისი</t>
  </si>
  <si>
    <t>მიხეილ მახარაძე</t>
  </si>
  <si>
    <t>01010011434</t>
  </si>
  <si>
    <t>GE20BS0000000006245148</t>
  </si>
  <si>
    <t>ბაზისბანკი</t>
  </si>
  <si>
    <t>ელენე</t>
  </si>
  <si>
    <t>ბესიკი</t>
  </si>
  <si>
    <t>საქმეთა მმართველი</t>
  </si>
  <si>
    <t>გიორგი</t>
  </si>
  <si>
    <t>მჟავანაძე</t>
  </si>
  <si>
    <t>01011021338</t>
  </si>
  <si>
    <t>ფიქრია</t>
  </si>
  <si>
    <t>თბილისი, სობჩაკის ქუჩა N3</t>
  </si>
  <si>
    <t>საოფისე ფართი</t>
  </si>
  <si>
    <t>01.10.2015 - 01.01.2018</t>
  </si>
  <si>
    <t>შპს "კასს ჰოტელს"</t>
  </si>
  <si>
    <t>26.04.2016 - 26.12.2017</t>
  </si>
  <si>
    <t>თბილისი, ქინძმარაულის ქ. №5ა, შენობა №3</t>
  </si>
  <si>
    <t>12.12.2010 - 12.12.2016</t>
  </si>
  <si>
    <t>208147423</t>
  </si>
  <si>
    <t>სს ”განთიადი”</t>
  </si>
  <si>
    <t>თბილისი, ი. აბაშიძის 43/კავსაძის 9</t>
  </si>
  <si>
    <t>01.07.2015 - 01.06.2016</t>
  </si>
  <si>
    <t>65018000641</t>
  </si>
  <si>
    <t>თეიმურაზი</t>
  </si>
  <si>
    <t>აბესაძე</t>
  </si>
  <si>
    <t>თბილისი, ხიზანიშვილის ქ. №15</t>
  </si>
  <si>
    <t>01.01.2014 - 01.01.2017</t>
  </si>
  <si>
    <t>209437420</t>
  </si>
  <si>
    <t>შპს ”ლიდერ თრეიდი”</t>
  </si>
  <si>
    <t>თბილისი, ორხევი, მუხაძის კორ. 11, სართ. 1, ბ. 2</t>
  </si>
  <si>
    <t>01.08.2014 - 30.01.2017</t>
  </si>
  <si>
    <t>14001008499</t>
  </si>
  <si>
    <t>დავითური</t>
  </si>
  <si>
    <t>თბილისი, გურამიშვილის გამზ. 33</t>
  </si>
  <si>
    <t>01.08.2014 - 01.08.2016</t>
  </si>
  <si>
    <t>01023010318</t>
  </si>
  <si>
    <t>სხულუხია</t>
  </si>
  <si>
    <t>თბილისი, ვაზისუბნის I მ/რ შანდორ პეტეფის ქ. 20-ის მიმდებარედ</t>
  </si>
  <si>
    <t>05.01.2016 - 30.12.2016</t>
  </si>
  <si>
    <t>78</t>
  </si>
  <si>
    <t>01029010932</t>
  </si>
  <si>
    <t>ბესარიონ</t>
  </si>
  <si>
    <t>კაველიძე</t>
  </si>
  <si>
    <t>თბილისი, ვარკეთილი - 3, IV მ/რ, კორ. 419-ის მიმდებარე ტერიტორია</t>
  </si>
  <si>
    <t>04.01.2016 - 30.11.2016</t>
  </si>
  <si>
    <t>შპს "ლენგვიჯ არტ"</t>
  </si>
  <si>
    <t>თბილისი, საბურთალოს რ-ნი, ბაქტერიოფაგის მიმდებარე ტერიტორია</t>
  </si>
  <si>
    <t>01.08.2015 - 01.08.2017</t>
  </si>
  <si>
    <t>220</t>
  </si>
  <si>
    <t>205284011</t>
  </si>
  <si>
    <t>შპს "ზაკ"</t>
  </si>
  <si>
    <t>თბილისი, თემქის დასახ. X კვარ. კორ. 25, ბ 1</t>
  </si>
  <si>
    <t>01.09.2015 - 01.08.2016</t>
  </si>
  <si>
    <t>60</t>
  </si>
  <si>
    <t>01021006953</t>
  </si>
  <si>
    <t>ავთანდილ</t>
  </si>
  <si>
    <t>ქაშიაშვილი</t>
  </si>
  <si>
    <t>თბილისი, სარაჯიშვილის 11 ბ. 1</t>
  </si>
  <si>
    <t>01.02.2016 - 31.12.2016</t>
  </si>
  <si>
    <t>69,89</t>
  </si>
  <si>
    <t>01004014813</t>
  </si>
  <si>
    <t xml:space="preserve">მზია </t>
  </si>
  <si>
    <t>ლაშქარაშვილი</t>
  </si>
  <si>
    <t>ხელვაჩაური, ფრიდონ ხალვაშის გამზ. 386</t>
  </si>
  <si>
    <t>01.03.2014 - 01.03.2017</t>
  </si>
  <si>
    <t>საიდ</t>
  </si>
  <si>
    <t>დიდმანიძე</t>
  </si>
  <si>
    <t>ქობულეთი, აღმაშენებლის ქ. №99ა</t>
  </si>
  <si>
    <t>16.12.2009 - 16.12.2016</t>
  </si>
  <si>
    <t>247001890</t>
  </si>
  <si>
    <t>მუნიციპალიტეტი, გამგეობა (საკრებულო)</t>
  </si>
  <si>
    <t>შუახევი, რუსთაველის ქ. 17</t>
  </si>
  <si>
    <t>12.03.2015 - 12.03.2017</t>
  </si>
  <si>
    <t>61010003569</t>
  </si>
  <si>
    <t xml:space="preserve">ზურაბ </t>
  </si>
  <si>
    <t>დავითაძე</t>
  </si>
  <si>
    <t>ხულო, მ. აბაშიძის 14</t>
  </si>
  <si>
    <t>01.02.2014 - 01.02.2017</t>
  </si>
  <si>
    <t>61009006080</t>
  </si>
  <si>
    <t xml:space="preserve">გია </t>
  </si>
  <si>
    <t>ქედელიძე</t>
  </si>
  <si>
    <t>ქუთაისი, წმინდა ნინოს ქ. №9</t>
  </si>
  <si>
    <t>23.01.2014 - 23.01.2017</t>
  </si>
  <si>
    <t>01001012149</t>
  </si>
  <si>
    <t>ოზგებიშვილი</t>
  </si>
  <si>
    <t>ტყიბული, გამსახურდიას ქ. 36</t>
  </si>
  <si>
    <t>15.08.2014 - 15.08.2016</t>
  </si>
  <si>
    <t>60002014287</t>
  </si>
  <si>
    <t xml:space="preserve">თამარ </t>
  </si>
  <si>
    <t>კაშია</t>
  </si>
  <si>
    <t>ბაღდათი, წერეთლის ქ. №10</t>
  </si>
  <si>
    <t>11.07.2014 - 11.07.2016</t>
  </si>
  <si>
    <t>225064471</t>
  </si>
  <si>
    <t>ზესტაფონი, რობაქიძის ქ. 1 კორ. 1 ბ. 1</t>
  </si>
  <si>
    <t>04.03.2014 - 04.03.2017</t>
  </si>
  <si>
    <t>18001053471</t>
  </si>
  <si>
    <t xml:space="preserve">მზიური </t>
  </si>
  <si>
    <t>სვანიძე</t>
  </si>
  <si>
    <t>თერჯოლა, რუსთაველის ქ. №99</t>
  </si>
  <si>
    <t>03.02.2014 - 03.02.2017</t>
  </si>
  <si>
    <t>60002007956</t>
  </si>
  <si>
    <t xml:space="preserve">რუსუდან </t>
  </si>
  <si>
    <t>ზარნაძე</t>
  </si>
  <si>
    <t>სამტრედია, რაზმაძის ქ. №2</t>
  </si>
  <si>
    <t>29.01.2014 - 29.01.2021</t>
  </si>
  <si>
    <t>238769025</t>
  </si>
  <si>
    <t>საჩხერე, კოსტავას ქ. №11</t>
  </si>
  <si>
    <t>06.02.2014 - 06.02.2017</t>
  </si>
  <si>
    <t>ჭიღლაძე</t>
  </si>
  <si>
    <t>წყალტუბო, ი. ჭავჭავაძის ქ. 10 ბ. 15</t>
  </si>
  <si>
    <t>53001003144</t>
  </si>
  <si>
    <t xml:space="preserve">ლატავრა </t>
  </si>
  <si>
    <t>ლალიაშვილი</t>
  </si>
  <si>
    <t>ხარაგაული, სოლომონ მეფის ქ. №20, შენ. #1</t>
  </si>
  <si>
    <t>10.04.2014 - 10.04.2019</t>
  </si>
  <si>
    <t>56001002800</t>
  </si>
  <si>
    <t xml:space="preserve">ხვიჩა  </t>
  </si>
  <si>
    <t xml:space="preserve">არევაძე </t>
  </si>
  <si>
    <t>ხონი, მოსე ხონელის ქ. 1, მე-2 სართ.</t>
  </si>
  <si>
    <t>07.04.2013 - 07.04.2017</t>
  </si>
  <si>
    <t>01027035837</t>
  </si>
  <si>
    <t>უგულავა</t>
  </si>
  <si>
    <t>ჭიათურა, ნინოშვილის ქ. 6 ბ. 2</t>
  </si>
  <si>
    <t>01.03.2016 - 01.02.2017</t>
  </si>
  <si>
    <t>54001014760</t>
  </si>
  <si>
    <t xml:space="preserve">მერაბ </t>
  </si>
  <si>
    <t>აბჟანდაძე</t>
  </si>
  <si>
    <t>ზუგდიდი, კ. გამსახურდიას ქ. 38, შენობა N1 და N2</t>
  </si>
  <si>
    <t>18.02.2014 - 18.02.2017</t>
  </si>
  <si>
    <t>1)153,83 2) 34,12</t>
  </si>
  <si>
    <t>19001094522</t>
  </si>
  <si>
    <t xml:space="preserve">ლანა </t>
  </si>
  <si>
    <t>ლაშხია</t>
  </si>
  <si>
    <t>ზუგდიდი, მეუნარგიას ქ. 12</t>
  </si>
  <si>
    <t>07.04.2016 - 25.03.2017</t>
  </si>
  <si>
    <t>01027007262</t>
  </si>
  <si>
    <t>ნუგზარ</t>
  </si>
  <si>
    <t>მეგნეიშვილი</t>
  </si>
  <si>
    <t>ჩხოროწყუ, დავით აღმაშენებლის ქ. 14</t>
  </si>
  <si>
    <t>27.01.2014 - 27.07.2016</t>
  </si>
  <si>
    <t>48001002406</t>
  </si>
  <si>
    <t xml:space="preserve">სიმონი </t>
  </si>
  <si>
    <t>ახალაია</t>
  </si>
  <si>
    <t>წალენჯიხა, გამსახურდიას ქ. №9</t>
  </si>
  <si>
    <t>01.07.2014 - 01.07.2016</t>
  </si>
  <si>
    <t>2001043897</t>
  </si>
  <si>
    <t>მებონია</t>
  </si>
  <si>
    <t>ხობი, ცოტნე დადიანის ქ. №202, მე-2 სართ.</t>
  </si>
  <si>
    <t>27.03.2012 - 27.03.2018</t>
  </si>
  <si>
    <t>244688600</t>
  </si>
  <si>
    <t>მუნიციპალიტეტი, გამგეობა</t>
  </si>
  <si>
    <t>აბაშა, თავისუფლების ქ. №91</t>
  </si>
  <si>
    <t>01.04.2014 - 01.04.2017</t>
  </si>
  <si>
    <t>222438271</t>
  </si>
  <si>
    <t>შპს ”ნიკე”</t>
  </si>
  <si>
    <t>მარტვილი, თავისუფლების 10</t>
  </si>
  <si>
    <t>25.08.2014 - 25.08.2019</t>
  </si>
  <si>
    <t>ამბროლაური, ბრატისლავა-რაჭის ქ. 1</t>
  </si>
  <si>
    <t>25.09.2015 - 25.09.2016</t>
  </si>
  <si>
    <t>04001001960</t>
  </si>
  <si>
    <t xml:space="preserve">ლალი </t>
  </si>
  <si>
    <t>ყიფიანი</t>
  </si>
  <si>
    <t>ონი, დავით აღმაშენებლის მოედანი №6</t>
  </si>
  <si>
    <t>12.03.2010 - 12.03.2017</t>
  </si>
  <si>
    <t>204566978</t>
  </si>
  <si>
    <t>შპს ”სილქნეტი”</t>
  </si>
  <si>
    <t>ცაგერი, რუსთაველის ქ. მე-2 შეს. N3</t>
  </si>
  <si>
    <t>01.06.2015 - 01.06.2016</t>
  </si>
  <si>
    <t>შორენა</t>
  </si>
  <si>
    <t>მესხაძე</t>
  </si>
  <si>
    <t xml:space="preserve">ლენტეხი, სტალინის ქ. 12 </t>
  </si>
  <si>
    <t>01.09.2015 - 01.03.2018</t>
  </si>
  <si>
    <t>27001003070</t>
  </si>
  <si>
    <t xml:space="preserve">ნინო </t>
  </si>
  <si>
    <t>ტვილდიანი</t>
  </si>
  <si>
    <t>ლანჩხუთი, ჟორდანიას ქ. №114</t>
  </si>
  <si>
    <t>01.06.2014 - 31.05.2016</t>
  </si>
  <si>
    <t>26001008890</t>
  </si>
  <si>
    <t xml:space="preserve">მანანა </t>
  </si>
  <si>
    <t>ჩხაიძე</t>
  </si>
  <si>
    <t>ოზურგეთი, დოლიძის ქ. №13</t>
  </si>
  <si>
    <t>13.04.2016 - 13.01.2017</t>
  </si>
  <si>
    <t xml:space="preserve">დავით </t>
  </si>
  <si>
    <t>ჩოხატაური, დუმბაძის ქ, №14</t>
  </si>
  <si>
    <t>15.02.2016 - 15.02.2018</t>
  </si>
  <si>
    <t>46001001923</t>
  </si>
  <si>
    <t>მურადი</t>
  </si>
  <si>
    <t>კვინტრაძე</t>
  </si>
  <si>
    <t>ახალქალაქი, თავისუფლების ქ. N54, II სართული</t>
  </si>
  <si>
    <t>01.11.2015 - 30.10.2016</t>
  </si>
  <si>
    <t>07701054031</t>
  </si>
  <si>
    <t xml:space="preserve">არუსიაკ </t>
  </si>
  <si>
    <t>გალუსტიანი</t>
  </si>
  <si>
    <t>ადიგენი, თამარ მეფის ქ. №3, 2 ოთახი</t>
  </si>
  <si>
    <t>10.03.2015 - 10.03.2017</t>
  </si>
  <si>
    <t>03001001833</t>
  </si>
  <si>
    <t xml:space="preserve">ნათელა </t>
  </si>
  <si>
    <t>მაჭარაშვილი</t>
  </si>
  <si>
    <t>ასპინძა, ერეკლე II-ს ქ. №4</t>
  </si>
  <si>
    <t>31.01.2014 - 31.01.2017</t>
  </si>
  <si>
    <t xml:space="preserve">ამირან </t>
  </si>
  <si>
    <t>ლონდარიძე</t>
  </si>
  <si>
    <t>ბორჯომი, რუსთაველის (კიროვის) ქ. 26</t>
  </si>
  <si>
    <t>11.03.2016 - 10.11.2016</t>
  </si>
  <si>
    <t>11001008640</t>
  </si>
  <si>
    <t>ლურსმანაშვილი</t>
  </si>
  <si>
    <t>ნინოწმინდა, თავისუფლების ქ. 19</t>
  </si>
  <si>
    <t>25.04.2015 - 24.04.2018</t>
  </si>
  <si>
    <t>32001010085</t>
  </si>
  <si>
    <t xml:space="preserve">ვაგინაკ </t>
  </si>
  <si>
    <t>არზუმანიან</t>
  </si>
  <si>
    <t>ბოლნისი, სულხან-საბა ორბელიანის ქ. №99</t>
  </si>
  <si>
    <t xml:space="preserve">01.06.2014 - 31.12.2016 </t>
  </si>
  <si>
    <t>225359046</t>
  </si>
  <si>
    <t>შპს ”ბოლნისის სტამბა”</t>
  </si>
  <si>
    <t>თეთრიწყარო, თამარ მეფის ქ. №22</t>
  </si>
  <si>
    <t>22.04.2015 - 31.12.2020</t>
  </si>
  <si>
    <t>01017003840</t>
  </si>
  <si>
    <t>ბოცვაძე</t>
  </si>
  <si>
    <t>დმანისი, წმ. ნინოს ქ. №52 ბ. 8</t>
  </si>
  <si>
    <t>228926062</t>
  </si>
  <si>
    <t>შპს „მარკშეიდერი"</t>
  </si>
  <si>
    <t>წალკა, არისტოტელეს ქ. 15</t>
  </si>
  <si>
    <t>01.06.2015 - 30.05.2016</t>
  </si>
  <si>
    <t>61009000888</t>
  </si>
  <si>
    <t xml:space="preserve">ანზორ </t>
  </si>
  <si>
    <t>ბოლქვაძე</t>
  </si>
  <si>
    <t>გორი, გარსევანიშვილის ქ. 1</t>
  </si>
  <si>
    <t>01.07.2015 - 05.11.2016</t>
  </si>
  <si>
    <t>59001049345</t>
  </si>
  <si>
    <t>ცერაძე</t>
  </si>
  <si>
    <t>გორი, ს. კარალეთი</t>
  </si>
  <si>
    <t>01.03.2016 - 01.01.2017</t>
  </si>
  <si>
    <t>18001002488</t>
  </si>
  <si>
    <t>შველიძე</t>
  </si>
  <si>
    <t>ქარელი, 9 აპრილის ქ. 9</t>
  </si>
  <si>
    <t>30.01.2015 - 30.01.2017</t>
  </si>
  <si>
    <t>43001014473</t>
  </si>
  <si>
    <t xml:space="preserve">ქეთევან </t>
  </si>
  <si>
    <t>აბაშიშვილი</t>
  </si>
  <si>
    <t>კასპი, მერაბ კოსტავას ქ. 10</t>
  </si>
  <si>
    <t>01.09.2015 - 30.08.2016</t>
  </si>
  <si>
    <t>01030030249</t>
  </si>
  <si>
    <t xml:space="preserve">გიორგი </t>
  </si>
  <si>
    <t>ქურდაძე</t>
  </si>
  <si>
    <t>დედოფლისწყარო, რუსთაველის ქ. №18</t>
  </si>
  <si>
    <t>01.05.2015 - 31.12.2016</t>
  </si>
  <si>
    <t>14001017747</t>
  </si>
  <si>
    <t xml:space="preserve">ვალერი </t>
  </si>
  <si>
    <t>ჩიბუხაშვილი</t>
  </si>
  <si>
    <t>ლაგოდეხი, წმინდა ნინოს ქუჩა 4</t>
  </si>
  <si>
    <t>02.08.2012 - 02.08.2016</t>
  </si>
  <si>
    <t>233144987</t>
  </si>
  <si>
    <t>მუნიციპალიტეტი, საკრებულო</t>
  </si>
  <si>
    <t>ახმეტა, რუსთაველის 60</t>
  </si>
  <si>
    <t xml:space="preserve">01.05.2013 - 31.12.2016 </t>
  </si>
  <si>
    <t>08001025021</t>
  </si>
  <si>
    <t xml:space="preserve">მარინე </t>
  </si>
  <si>
    <t>იდიძე</t>
  </si>
  <si>
    <t>ახმეტა, რუსთაველის ქ. 56</t>
  </si>
  <si>
    <t>01.04.2016 - 01.03.2017</t>
  </si>
  <si>
    <t>08001014947</t>
  </si>
  <si>
    <t>გივი</t>
  </si>
  <si>
    <t>შაშიაშვილი</t>
  </si>
  <si>
    <t>ყვარელი, ჭავჭავაძის ქუჩა N25</t>
  </si>
  <si>
    <t>31.03.2015 - 31.12.2016</t>
  </si>
  <si>
    <t>45001000755</t>
  </si>
  <si>
    <t>სეფაშვილი</t>
  </si>
  <si>
    <t>დუშეთი, რუსთაველის  ქ. №27</t>
  </si>
  <si>
    <t xml:space="preserve">12.12.2012 - 12.12.2017 </t>
  </si>
  <si>
    <t>229324451</t>
  </si>
  <si>
    <t>თბილისი, ბ. ხმელნიცკის ქ. 103</t>
  </si>
  <si>
    <t>01.06.2016 - 31.10.2016</t>
  </si>
  <si>
    <t>01011009924</t>
  </si>
  <si>
    <t>ელგუჯა</t>
  </si>
  <si>
    <t>ლეფსვერიძე</t>
  </si>
  <si>
    <t>თბილისი, ი. აბაშიძის ქ. 37</t>
  </si>
  <si>
    <t>01.06.2016 - 01.11.2016</t>
  </si>
  <si>
    <t>01017011395</t>
  </si>
  <si>
    <t>მედეა</t>
  </si>
  <si>
    <t>კენჭაძე</t>
  </si>
  <si>
    <t>თბილისი, გურამიშვილის 30 კორ. 1</t>
  </si>
  <si>
    <t>15.06.2016 - 31.10.2016</t>
  </si>
  <si>
    <t>01023001906</t>
  </si>
  <si>
    <t>რაფიელ</t>
  </si>
  <si>
    <t>აღვსებაძე</t>
  </si>
  <si>
    <t>თბილისი, გლდანი, მე-5 მ/რ, თელასის შენობის მომიჯნავედ</t>
  </si>
  <si>
    <t>16.06.2016 - 31.10.2016</t>
  </si>
  <si>
    <t>შპს "ფუძე"</t>
  </si>
  <si>
    <t>თბილისი, გლდანი, მე-2 მ/რ, კორ. 28</t>
  </si>
  <si>
    <t>20.06.2016 - 31.10.2016</t>
  </si>
  <si>
    <t>AI0399863</t>
  </si>
  <si>
    <t>დიმიტრიოს</t>
  </si>
  <si>
    <t>ტუნტურისი</t>
  </si>
  <si>
    <t>თბილისი, გორგასლის 51-53 N1</t>
  </si>
  <si>
    <t>20.06.2016 - 20.05.2017</t>
  </si>
  <si>
    <t>01017038889</t>
  </si>
  <si>
    <t>რამაზან</t>
  </si>
  <si>
    <t>აქთაში</t>
  </si>
  <si>
    <t>ბოლნისი, დაბა კაზრეთი, კორ. 99/1</t>
  </si>
  <si>
    <t>17.06.2016 - 31.10.2016</t>
  </si>
  <si>
    <t>10001022375</t>
  </si>
  <si>
    <t>ნათაძე</t>
  </si>
  <si>
    <t>სატელევიზიო რეკლამის ხარჯი</t>
  </si>
  <si>
    <t>მპგ "ერთიანი ნაციონალური მოძრაობა"</t>
  </si>
  <si>
    <t>წთ</t>
  </si>
  <si>
    <t>06/29/2016-07/19/2016</t>
  </si>
  <si>
    <t>07/19/2016</t>
  </si>
  <si>
    <t>400106960</t>
  </si>
  <si>
    <t>პოლიგრაფიული ხარჯი (დაბეჭდილი ბანერი)</t>
  </si>
  <si>
    <t>204488081</t>
  </si>
  <si>
    <t>შპს "კაბადონი"</t>
  </si>
  <si>
    <t>პოლიგრაფიული ხარჯი (სტიკერი, სავიზიტო ბარათი, ფლაერი)</t>
  </si>
  <si>
    <t>01.03.2016 წ.</t>
  </si>
  <si>
    <t>შპს "პროფილი"</t>
  </si>
  <si>
    <t>დროშის ტარი</t>
  </si>
  <si>
    <t>202177205</t>
  </si>
  <si>
    <t>04.08.2014 წ.</t>
  </si>
  <si>
    <t>შპს "ტრანსკავკასიური სადისტრიბუციო კომპანია"</t>
  </si>
  <si>
    <t>401949674</t>
  </si>
  <si>
    <t>29.06.2016</t>
  </si>
  <si>
    <t>მიხეილ მაჭავარიანი</t>
  </si>
  <si>
    <t>01017001871</t>
  </si>
  <si>
    <t>GE27TB1100000088179888</t>
  </si>
  <si>
    <t>01.07.2016</t>
  </si>
  <si>
    <t>ნიკოლოზ ყიფშიძე</t>
  </si>
  <si>
    <t>65002004977</t>
  </si>
  <si>
    <t>GE33BR0000010719766548</t>
  </si>
  <si>
    <t>ბანკი რესპუბლიკა</t>
  </si>
  <si>
    <t>06.07.2016</t>
  </si>
  <si>
    <t>ეკატერინე გაბაშვილი</t>
  </si>
  <si>
    <t>01008024761</t>
  </si>
  <si>
    <t>GE26TB7731145063300001</t>
  </si>
  <si>
    <t>07.07.2016</t>
  </si>
  <si>
    <t>08.07.2016</t>
  </si>
  <si>
    <t>გენადი</t>
  </si>
  <si>
    <t>სვანი</t>
  </si>
  <si>
    <t>12001002386</t>
  </si>
  <si>
    <t>შპს "ტელე-რადიო კომპანია იმპერია"</t>
  </si>
  <si>
    <t>224067907</t>
  </si>
  <si>
    <t>8 დღე</t>
  </si>
  <si>
    <t>თბილისი, დაბა ზაჰესი, ავჭალის 28-ს მიმდებარედ</t>
  </si>
  <si>
    <t>01.07.2016 - 31.10.2016</t>
  </si>
  <si>
    <t>01001007012</t>
  </si>
  <si>
    <t>ლუიზა</t>
  </si>
  <si>
    <t>წიკლაური</t>
  </si>
  <si>
    <t>თბილისი, ვაზისუბანი, ეშპის ქუჩის მიმდებარედ</t>
  </si>
  <si>
    <t>406121851</t>
  </si>
  <si>
    <t>შპს "ბაბილონი"</t>
  </si>
  <si>
    <t>თბილისი, პეტრე იბერის 16, მე-3 სართ. ბ. 66</t>
  </si>
  <si>
    <t>01024064078</t>
  </si>
  <si>
    <t>მეგი</t>
  </si>
  <si>
    <t>მუხიგულაშვილი</t>
  </si>
  <si>
    <t>თბილისი, დ. წყნეთი, დ. აღმაშენებლის 2ა</t>
  </si>
  <si>
    <t>01.07.2016 - 01.11.2016</t>
  </si>
  <si>
    <t>01035000565</t>
  </si>
  <si>
    <t>მარინა</t>
  </si>
  <si>
    <t>მათიაშვილი</t>
  </si>
  <si>
    <t>თბილისი, ლილოს დასახ. 1-ლი მ/რ კორ. 15 ბ. 15</t>
  </si>
  <si>
    <t>01.07.2016 - 01.06.2017</t>
  </si>
  <si>
    <t>01028003384</t>
  </si>
  <si>
    <t>გურამ</t>
  </si>
  <si>
    <t>კავლელაშვილი</t>
  </si>
  <si>
    <t>მცხეთა, სამხედროს ქუჩა, უსინათლოთა საზოგ. ს/ს კორპუსის მიმდებარედ</t>
  </si>
  <si>
    <t>15.07.2016 - 15.11.2016</t>
  </si>
  <si>
    <t>27001000033</t>
  </si>
  <si>
    <t>ჯოყოლა</t>
  </si>
  <si>
    <t>ჩეგიანი</t>
  </si>
  <si>
    <t>რუსთავი, მესხიშვილის ქ. 8</t>
  </si>
  <si>
    <t>35001014272</t>
  </si>
  <si>
    <t>თეიმურაზ</t>
  </si>
  <si>
    <t>ქოქიაშვილი</t>
  </si>
  <si>
    <t>რუსთავი, კლდიაშვილის ქ. 4</t>
  </si>
  <si>
    <t>35001001659</t>
  </si>
  <si>
    <t>რიტა</t>
  </si>
  <si>
    <t>კოხრეიძე</t>
  </si>
  <si>
    <t>რუსთავი, რჩეულიშვილის ქ. 10</t>
  </si>
  <si>
    <t>216315869</t>
  </si>
  <si>
    <t>სპს "კობრავა და კომპანია"</t>
  </si>
  <si>
    <t>რუსთავი, XVII მ/რ, კორ. 13 ბ. 19</t>
  </si>
  <si>
    <t>35001027221</t>
  </si>
  <si>
    <t>აზა</t>
  </si>
  <si>
    <t>დოლიძე</t>
  </si>
  <si>
    <t>წალკა, არისტოტელეს 15</t>
  </si>
  <si>
    <t>15.06.2016 - 15.11.2016</t>
  </si>
  <si>
    <t>კახა</t>
  </si>
  <si>
    <t>ქუთაისი, ავტომშენებლის 32</t>
  </si>
  <si>
    <t>15.07.2016 - 15.10.2016</t>
  </si>
  <si>
    <t>17001002551</t>
  </si>
  <si>
    <t>ხურციძე</t>
  </si>
  <si>
    <t>ქუთაისი, ნიკეას მე-2 შეს. 20 ბ. 21</t>
  </si>
  <si>
    <t>60001094029</t>
  </si>
  <si>
    <t>მადონა</t>
  </si>
  <si>
    <t>დათიაშვილი</t>
  </si>
  <si>
    <t>ქუთაისი, რუსთაველის გამზ. 8</t>
  </si>
  <si>
    <t>60001050611</t>
  </si>
  <si>
    <t>მარინე</t>
  </si>
  <si>
    <t>ჯებაშვილი</t>
  </si>
  <si>
    <t>ქუთაისი, თაბუკაშვილის 22</t>
  </si>
  <si>
    <t>60001028169</t>
  </si>
  <si>
    <t>შუქია</t>
  </si>
  <si>
    <t>დვალიშვილი</t>
  </si>
  <si>
    <t>ქუთაისი, რუსთაველის გამზ. 82/84</t>
  </si>
  <si>
    <t>60001006661</t>
  </si>
  <si>
    <t>თენგიზ</t>
  </si>
  <si>
    <t>ჯანელიძე</t>
  </si>
  <si>
    <t>სიღნაღი, წნორი, დ. აღმაშენებლის 15</t>
  </si>
  <si>
    <t>40001008452</t>
  </si>
  <si>
    <t>ია</t>
  </si>
  <si>
    <t>ჯალიაშვილი</t>
  </si>
  <si>
    <t>ინფორმაციის მიღების მოსაკრებელი</t>
  </si>
  <si>
    <t>1.6.4.4</t>
  </si>
  <si>
    <t>ასლის გადაღების მოსაკრებელი</t>
  </si>
  <si>
    <t>სისტემა კოდექსის განახლება</t>
  </si>
  <si>
    <t xml:space="preserve">საინფორმაციო მომსახურება </t>
  </si>
  <si>
    <t>საჯარო რეესტრის მომსახურება</t>
  </si>
  <si>
    <t>სახელმწიფო ბაჟი სარჩელზე</t>
  </si>
  <si>
    <t>სახელმწიფო ბაჟი სარჩელი</t>
  </si>
  <si>
    <t>ლიბერთი</t>
  </si>
  <si>
    <t>GE03LB0123113007326003</t>
  </si>
  <si>
    <t>ვანო მერაბიშვილი, "ყველანი არჩევნებზე"</t>
  </si>
</sst>
</file>

<file path=xl/styles.xml><?xml version="1.0" encoding="utf-8"?>
<styleSheet xmlns="http://schemas.openxmlformats.org/spreadsheetml/2006/main">
  <numFmts count="8">
    <numFmt numFmtId="164" formatCode="_(* #,##0.00_);_(* \(#,##0.00\);_(* &quot;-&quot;??_);_(@_)"/>
    <numFmt numFmtId="165" formatCode="00,000.00"/>
    <numFmt numFmtId="166" formatCode="0,000.00"/>
    <numFmt numFmtId="167" formatCode="0,000,000.00"/>
    <numFmt numFmtId="168" formatCode="dd/mm/yy;@"/>
    <numFmt numFmtId="169" formatCode="\ს\ა\ტ\ე\ლ\ე\ვ\ი\ზ\ი\ო\ \რ\ე\კ\ლ\ა\მ\ა"/>
    <numFmt numFmtId="170" formatCode="mm\/dd\/yyyy"/>
    <numFmt numFmtId="171" formatCode="#,##0.0"/>
  </numFmts>
  <fonts count="42">
    <font>
      <sz val="10"/>
      <name val="Arial"/>
      <charset val="1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b/>
      <sz val="9"/>
      <color theme="1"/>
      <name val="Sylfaen"/>
      <family val="1"/>
    </font>
    <font>
      <sz val="10"/>
      <color theme="0"/>
      <name val="Sylfaen"/>
      <family val="1"/>
    </font>
    <font>
      <sz val="9"/>
      <name val="Sylfaen"/>
      <family val="1"/>
    </font>
    <font>
      <sz val="10"/>
      <name val="AcadNusx"/>
    </font>
    <font>
      <sz val="9"/>
      <color theme="1"/>
      <name val="Sylfaen"/>
      <family val="1"/>
    </font>
    <font>
      <sz val="10"/>
      <name val="Arial"/>
      <family val="2"/>
    </font>
    <font>
      <b/>
      <sz val="10"/>
      <name val="Sylfaen"/>
      <family val="1"/>
      <charset val="204"/>
    </font>
    <font>
      <b/>
      <sz val="10"/>
      <color theme="1"/>
      <name val="Sylfaen"/>
      <family val="1"/>
      <charset val="204"/>
    </font>
    <font>
      <b/>
      <vertAlign val="superscript"/>
      <sz val="10"/>
      <color indexed="8"/>
      <name val="Sylfaen"/>
      <family val="1"/>
    </font>
    <font>
      <sz val="11"/>
      <color theme="1"/>
      <name val="Calibri"/>
      <family val="2"/>
      <charset val="204"/>
      <scheme val="minor"/>
    </font>
    <font>
      <b/>
      <sz val="10"/>
      <name val="Arial"/>
      <family val="2"/>
      <charset val="204"/>
    </font>
    <font>
      <sz val="10"/>
      <color theme="1"/>
      <name val="Sylfaen"/>
      <family val="1"/>
      <charset val="204"/>
    </font>
    <font>
      <sz val="10"/>
      <name val="Sylfaen"/>
      <family val="1"/>
      <charset val="204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</borders>
  <cellStyleXfs count="311">
    <xf numFmtId="0" fontId="0" fillId="0" borderId="0"/>
    <xf numFmtId="0" fontId="11" fillId="0" borderId="0"/>
    <xf numFmtId="0" fontId="13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34" fillId="0" borderId="0"/>
    <xf numFmtId="0" fontId="2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2" fillId="0" borderId="0"/>
    <xf numFmtId="0" fontId="2" fillId="0" borderId="0"/>
    <xf numFmtId="164" fontId="13" fillId="0" borderId="0" applyFont="0" applyFill="0" applyBorder="0" applyAlignment="0" applyProtection="0"/>
    <xf numFmtId="0" fontId="2" fillId="0" borderId="0"/>
    <xf numFmtId="0" fontId="2" fillId="0" borderId="0"/>
    <xf numFmtId="0" fontId="13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1" fillId="0" borderId="0"/>
    <xf numFmtId="0" fontId="13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1" fillId="0" borderId="0"/>
    <xf numFmtId="0" fontId="1" fillId="0" borderId="0"/>
    <xf numFmtId="0" fontId="38" fillId="0" borderId="0"/>
    <xf numFmtId="0" fontId="38" fillId="0" borderId="0"/>
    <xf numFmtId="0" fontId="13" fillId="0" borderId="0"/>
    <xf numFmtId="0" fontId="13" fillId="0" borderId="0"/>
    <xf numFmtId="0" fontId="13" fillId="0" borderId="0"/>
    <xf numFmtId="0" fontId="1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1" fillId="0" borderId="0"/>
    <xf numFmtId="0" fontId="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</cellStyleXfs>
  <cellXfs count="489">
    <xf numFmtId="0" fontId="0" fillId="0" borderId="0" xfId="0"/>
    <xf numFmtId="0" fontId="17" fillId="0" borderId="0" xfId="0" applyFont="1" applyProtection="1"/>
    <xf numFmtId="0" fontId="17" fillId="0" borderId="0" xfId="0" applyFont="1" applyProtection="1">
      <protection locked="0"/>
    </xf>
    <xf numFmtId="0" fontId="17" fillId="0" borderId="0" xfId="1" applyFont="1" applyAlignment="1" applyProtection="1">
      <alignment horizontal="center" vertical="center"/>
      <protection locked="0"/>
    </xf>
    <xf numFmtId="3" fontId="22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7" fillId="0" borderId="0" xfId="0" applyFont="1" applyAlignment="1" applyProtection="1">
      <alignment horizontal="center" vertical="center"/>
      <protection locked="0"/>
    </xf>
    <xf numFmtId="0" fontId="17" fillId="0" borderId="0" xfId="1" applyFont="1" applyProtection="1">
      <protection locked="0"/>
    </xf>
    <xf numFmtId="0" fontId="22" fillId="0" borderId="0" xfId="1" applyFont="1" applyAlignment="1" applyProtection="1">
      <alignment horizontal="center" vertical="center"/>
      <protection locked="0"/>
    </xf>
    <xf numFmtId="0" fontId="17" fillId="0" borderId="1" xfId="0" applyFont="1" applyBorder="1" applyProtection="1">
      <protection locked="0"/>
    </xf>
    <xf numFmtId="0" fontId="23" fillId="0" borderId="0" xfId="1" applyFont="1" applyAlignment="1" applyProtection="1">
      <alignment horizontal="center" vertical="center" wrapText="1"/>
      <protection locked="0"/>
    </xf>
    <xf numFmtId="0" fontId="17" fillId="0" borderId="0" xfId="1" applyFont="1" applyAlignment="1" applyProtection="1">
      <alignment horizontal="center" vertical="center" wrapText="1"/>
      <protection locked="0"/>
    </xf>
    <xf numFmtId="0" fontId="17" fillId="0" borderId="0" xfId="0" applyFont="1" applyAlignment="1" applyProtection="1">
      <alignment horizontal="right"/>
      <protection locked="0"/>
    </xf>
    <xf numFmtId="0" fontId="17" fillId="0" borderId="0" xfId="0" applyFont="1" applyBorder="1" applyProtection="1">
      <protection locked="0"/>
    </xf>
    <xf numFmtId="0" fontId="22" fillId="2" borderId="1" xfId="1" applyFont="1" applyFill="1" applyBorder="1" applyAlignment="1" applyProtection="1">
      <alignment horizontal="left" vertical="center" wrapText="1"/>
    </xf>
    <xf numFmtId="0" fontId="22" fillId="2" borderId="1" xfId="1" applyFont="1" applyFill="1" applyBorder="1" applyAlignment="1" applyProtection="1">
      <alignment horizontal="left" vertical="center" wrapText="1" indent="1"/>
    </xf>
    <xf numFmtId="0" fontId="17" fillId="2" borderId="1" xfId="1" applyFont="1" applyFill="1" applyBorder="1" applyAlignment="1" applyProtection="1">
      <alignment horizontal="left" vertical="center" wrapText="1" indent="1"/>
    </xf>
    <xf numFmtId="0" fontId="17" fillId="2" borderId="1" xfId="1" applyFont="1" applyFill="1" applyBorder="1" applyAlignment="1" applyProtection="1">
      <alignment horizontal="left" vertical="center" wrapText="1" indent="2"/>
    </xf>
    <xf numFmtId="0" fontId="17" fillId="2" borderId="1" xfId="1" applyFont="1" applyFill="1" applyBorder="1" applyAlignment="1" applyProtection="1">
      <alignment horizontal="left" vertical="center" wrapText="1" indent="3"/>
    </xf>
    <xf numFmtId="0" fontId="17" fillId="2" borderId="1" xfId="1" applyFont="1" applyFill="1" applyBorder="1" applyAlignment="1" applyProtection="1">
      <alignment horizontal="left" vertical="center" wrapText="1" indent="4"/>
    </xf>
    <xf numFmtId="0" fontId="17" fillId="0" borderId="0" xfId="3" applyFont="1" applyAlignment="1" applyProtection="1">
      <alignment horizontal="center" vertical="center"/>
      <protection locked="0"/>
    </xf>
    <xf numFmtId="0" fontId="18" fillId="0" borderId="0" xfId="3" applyFont="1" applyAlignment="1" applyProtection="1">
      <alignment horizontal="center" vertical="center"/>
      <protection locked="0"/>
    </xf>
    <xf numFmtId="0" fontId="17" fillId="0" borderId="0" xfId="3" applyFont="1" applyProtection="1">
      <protection locked="0"/>
    </xf>
    <xf numFmtId="0" fontId="17" fillId="0" borderId="4" xfId="0" applyFont="1" applyBorder="1" applyProtection="1">
      <protection locked="0"/>
    </xf>
    <xf numFmtId="0" fontId="0" fillId="0" borderId="0" xfId="0" applyProtection="1">
      <protection locked="0"/>
    </xf>
    <xf numFmtId="0" fontId="19" fillId="0" borderId="1" xfId="4" applyFont="1" applyBorder="1" applyAlignment="1" applyProtection="1">
      <alignment vertical="center" wrapText="1"/>
      <protection locked="0"/>
    </xf>
    <xf numFmtId="0" fontId="17" fillId="0" borderId="0" xfId="0" applyFont="1" applyFill="1" applyProtection="1">
      <protection locked="0"/>
    </xf>
    <xf numFmtId="0" fontId="25" fillId="0" borderId="6" xfId="2" applyFont="1" applyFill="1" applyBorder="1" applyAlignment="1" applyProtection="1">
      <alignment horizontal="right" vertical="top" wrapText="1"/>
      <protection locked="0"/>
    </xf>
    <xf numFmtId="3" fontId="22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22" fillId="2" borderId="1" xfId="1" applyNumberFormat="1" applyFont="1" applyFill="1" applyBorder="1" applyAlignment="1" applyProtection="1">
      <alignment horizontal="right" vertical="center"/>
      <protection locked="0"/>
    </xf>
    <xf numFmtId="3" fontId="17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7" fillId="2" borderId="1" xfId="1" applyNumberFormat="1" applyFont="1" applyFill="1" applyBorder="1" applyAlignment="1" applyProtection="1">
      <alignment horizontal="right" vertical="center"/>
      <protection locked="0"/>
    </xf>
    <xf numFmtId="0" fontId="17" fillId="0" borderId="1" xfId="2" applyFont="1" applyFill="1" applyBorder="1" applyAlignment="1" applyProtection="1">
      <alignment horizontal="right" vertical="top"/>
      <protection locked="0"/>
    </xf>
    <xf numFmtId="166" fontId="17" fillId="0" borderId="1" xfId="2" applyNumberFormat="1" applyFont="1" applyFill="1" applyBorder="1" applyAlignment="1" applyProtection="1">
      <alignment horizontal="right" vertical="center"/>
      <protection locked="0"/>
    </xf>
    <xf numFmtId="167" fontId="17" fillId="0" borderId="1" xfId="2" applyNumberFormat="1" applyFont="1" applyFill="1" applyBorder="1" applyAlignment="1" applyProtection="1">
      <alignment horizontal="right" vertical="center"/>
      <protection locked="0"/>
    </xf>
    <xf numFmtId="4" fontId="17" fillId="0" borderId="1" xfId="2" applyNumberFormat="1" applyFont="1" applyFill="1" applyBorder="1" applyAlignment="1" applyProtection="1">
      <alignment horizontal="right" vertical="center"/>
      <protection locked="0"/>
    </xf>
    <xf numFmtId="165" fontId="17" fillId="0" borderId="1" xfId="2" applyNumberFormat="1" applyFont="1" applyFill="1" applyBorder="1" applyAlignment="1" applyProtection="1">
      <alignment horizontal="right" vertical="center"/>
      <protection locked="0"/>
    </xf>
    <xf numFmtId="0" fontId="17" fillId="0" borderId="4" xfId="3" applyFont="1" applyFill="1" applyBorder="1" applyAlignment="1" applyProtection="1">
      <alignment horizontal="right"/>
      <protection locked="0"/>
    </xf>
    <xf numFmtId="0" fontId="17" fillId="0" borderId="4" xfId="3" applyFont="1" applyBorder="1" applyAlignment="1" applyProtection="1">
      <alignment horizontal="right"/>
      <protection locked="0"/>
    </xf>
    <xf numFmtId="0" fontId="22" fillId="0" borderId="0" xfId="0" applyFont="1" applyAlignment="1" applyProtection="1">
      <alignment horizontal="left"/>
      <protection locked="0"/>
    </xf>
    <xf numFmtId="0" fontId="22" fillId="0" borderId="1" xfId="2" applyFont="1" applyFill="1" applyBorder="1" applyAlignment="1" applyProtection="1">
      <alignment horizontal="left" vertical="top" indent="1"/>
    </xf>
    <xf numFmtId="0" fontId="17" fillId="0" borderId="1" xfId="2" applyFont="1" applyFill="1" applyBorder="1" applyAlignment="1" applyProtection="1">
      <alignment horizontal="left" vertical="center" wrapText="1" indent="2"/>
    </xf>
    <xf numFmtId="0" fontId="22" fillId="2" borderId="5" xfId="1" applyFont="1" applyFill="1" applyBorder="1" applyAlignment="1" applyProtection="1">
      <alignment horizontal="left" vertical="center" wrapText="1"/>
    </xf>
    <xf numFmtId="0" fontId="17" fillId="0" borderId="5" xfId="3" applyFont="1" applyBorder="1" applyAlignment="1" applyProtection="1">
      <alignment horizontal="left" vertical="center" indent="1"/>
    </xf>
    <xf numFmtId="0" fontId="17" fillId="0" borderId="0" xfId="0" applyFont="1" applyFill="1" applyProtection="1"/>
    <xf numFmtId="15" fontId="0" fillId="0" borderId="0" xfId="0" applyNumberFormat="1"/>
    <xf numFmtId="0" fontId="27" fillId="0" borderId="2" xfId="5" applyFont="1" applyBorder="1" applyAlignment="1" applyProtection="1">
      <alignment wrapText="1"/>
      <protection locked="0"/>
    </xf>
    <xf numFmtId="0" fontId="19" fillId="0" borderId="0" xfId="4" applyFont="1" applyBorder="1" applyAlignment="1" applyProtection="1">
      <alignment vertical="center"/>
    </xf>
    <xf numFmtId="0" fontId="16" fillId="0" borderId="0" xfId="0" applyFont="1"/>
    <xf numFmtId="0" fontId="17" fillId="0" borderId="0" xfId="1" applyFont="1" applyBorder="1" applyAlignment="1" applyProtection="1">
      <alignment vertical="center"/>
      <protection locked="0"/>
    </xf>
    <xf numFmtId="0" fontId="19" fillId="0" borderId="1" xfId="4" applyFont="1" applyBorder="1" applyAlignment="1" applyProtection="1">
      <alignment horizontal="center" vertical="center" wrapText="1"/>
      <protection locked="0"/>
    </xf>
    <xf numFmtId="3" fontId="17" fillId="0" borderId="0" xfId="1" applyNumberFormat="1" applyFont="1" applyAlignment="1" applyProtection="1">
      <alignment horizontal="center" vertical="center" wrapText="1"/>
      <protection locked="0"/>
    </xf>
    <xf numFmtId="0" fontId="22" fillId="0" borderId="0" xfId="0" applyFont="1" applyProtection="1">
      <protection locked="0"/>
    </xf>
    <xf numFmtId="0" fontId="22" fillId="5" borderId="0" xfId="0" applyFont="1" applyFill="1" applyProtection="1"/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0" applyFont="1" applyFill="1" applyProtection="1"/>
    <xf numFmtId="0" fontId="17" fillId="5" borderId="0" xfId="0" applyFont="1" applyFill="1" applyBorder="1" applyProtection="1"/>
    <xf numFmtId="0" fontId="17" fillId="5" borderId="0" xfId="1" applyFont="1" applyFill="1" applyAlignment="1" applyProtection="1">
      <alignment vertical="center"/>
    </xf>
    <xf numFmtId="3" fontId="22" fillId="5" borderId="1" xfId="1" applyNumberFormat="1" applyFont="1" applyFill="1" applyBorder="1" applyAlignment="1" applyProtection="1">
      <alignment horizontal="center" vertical="center" wrapText="1"/>
    </xf>
    <xf numFmtId="0" fontId="17" fillId="2" borderId="0" xfId="0" applyFont="1" applyFill="1" applyBorder="1" applyProtection="1"/>
    <xf numFmtId="0" fontId="17" fillId="2" borderId="0" xfId="0" applyFont="1" applyFill="1" applyProtection="1"/>
    <xf numFmtId="3" fontId="22" fillId="5" borderId="1" xfId="1" applyNumberFormat="1" applyFont="1" applyFill="1" applyBorder="1" applyAlignment="1" applyProtection="1">
      <alignment horizontal="right" vertical="center"/>
    </xf>
    <xf numFmtId="3" fontId="17" fillId="5" borderId="1" xfId="1" applyNumberFormat="1" applyFont="1" applyFill="1" applyBorder="1" applyAlignment="1" applyProtection="1">
      <alignment horizontal="right" vertical="center" wrapText="1"/>
    </xf>
    <xf numFmtId="3" fontId="22" fillId="5" borderId="1" xfId="1" applyNumberFormat="1" applyFont="1" applyFill="1" applyBorder="1" applyAlignment="1" applyProtection="1">
      <alignment horizontal="right" vertical="center" wrapText="1"/>
    </xf>
    <xf numFmtId="0" fontId="22" fillId="5" borderId="1" xfId="0" applyFont="1" applyFill="1" applyBorder="1" applyProtection="1"/>
    <xf numFmtId="3" fontId="22" fillId="5" borderId="1" xfId="0" applyNumberFormat="1" applyFont="1" applyFill="1" applyBorder="1" applyProtection="1"/>
    <xf numFmtId="0" fontId="22" fillId="0" borderId="1" xfId="1" applyFont="1" applyFill="1" applyBorder="1" applyAlignment="1" applyProtection="1">
      <alignment horizontal="left" vertical="center" wrapText="1" indent="1"/>
    </xf>
    <xf numFmtId="0" fontId="17" fillId="0" borderId="1" xfId="1" applyFont="1" applyFill="1" applyBorder="1" applyAlignment="1" applyProtection="1">
      <alignment horizontal="left" vertical="center" wrapText="1" indent="2"/>
    </xf>
    <xf numFmtId="3" fontId="22" fillId="6" borderId="1" xfId="1" applyNumberFormat="1" applyFont="1" applyFill="1" applyBorder="1" applyAlignment="1" applyProtection="1">
      <alignment horizontal="left" vertical="center" wrapText="1"/>
    </xf>
    <xf numFmtId="3" fontId="22" fillId="6" borderId="1" xfId="1" applyNumberFormat="1" applyFont="1" applyFill="1" applyBorder="1" applyAlignment="1" applyProtection="1">
      <alignment horizontal="center" vertical="center" wrapText="1"/>
    </xf>
    <xf numFmtId="0" fontId="17" fillId="6" borderId="0" xfId="1" applyFont="1" applyFill="1" applyProtection="1">
      <protection locked="0"/>
    </xf>
    <xf numFmtId="0" fontId="17" fillId="6" borderId="0" xfId="0" applyFont="1" applyFill="1" applyAlignment="1" applyProtection="1">
      <alignment horizontal="center" vertical="center"/>
      <protection locked="0"/>
    </xf>
    <xf numFmtId="0" fontId="23" fillId="6" borderId="0" xfId="1" applyFont="1" applyFill="1" applyAlignment="1" applyProtection="1">
      <alignment horizontal="center" vertical="center" wrapText="1"/>
      <protection locked="0"/>
    </xf>
    <xf numFmtId="0" fontId="17" fillId="6" borderId="0" xfId="1" applyFont="1" applyFill="1" applyAlignment="1" applyProtection="1">
      <alignment horizontal="center" vertical="center" wrapText="1"/>
      <protection locked="0"/>
    </xf>
    <xf numFmtId="0" fontId="17" fillId="6" borderId="0" xfId="1" applyFont="1" applyFill="1" applyAlignment="1" applyProtection="1">
      <alignment horizontal="center" vertical="center"/>
      <protection locked="0"/>
    </xf>
    <xf numFmtId="0" fontId="17" fillId="6" borderId="0" xfId="0" applyFont="1" applyFill="1" applyProtection="1">
      <protection locked="0"/>
    </xf>
    <xf numFmtId="0" fontId="17" fillId="0" borderId="1" xfId="1" applyFont="1" applyFill="1" applyBorder="1" applyAlignment="1" applyProtection="1">
      <alignment horizontal="left" vertical="center" wrapText="1" indent="3"/>
    </xf>
    <xf numFmtId="0" fontId="17" fillId="0" borderId="1" xfId="1" applyFont="1" applyFill="1" applyBorder="1" applyAlignment="1" applyProtection="1">
      <alignment horizontal="left" vertical="center" wrapText="1" indent="1"/>
    </xf>
    <xf numFmtId="0" fontId="22" fillId="0" borderId="1" xfId="0" applyFont="1" applyFill="1" applyBorder="1" applyProtection="1">
      <protection locked="0"/>
    </xf>
    <xf numFmtId="0" fontId="17" fillId="5" borderId="0" xfId="1" applyFont="1" applyFill="1" applyAlignment="1" applyProtection="1">
      <alignment horizontal="center" vertical="center"/>
    </xf>
    <xf numFmtId="0" fontId="0" fillId="5" borderId="0" xfId="0" applyFill="1" applyBorder="1"/>
    <xf numFmtId="0" fontId="17" fillId="5" borderId="0" xfId="1" applyFont="1" applyFill="1" applyBorder="1" applyAlignment="1" applyProtection="1">
      <alignment horizontal="right" vertical="center"/>
    </xf>
    <xf numFmtId="0" fontId="17" fillId="5" borderId="0" xfId="1" applyFont="1" applyFill="1" applyBorder="1" applyAlignment="1" applyProtection="1">
      <alignment horizontal="left" vertical="center"/>
    </xf>
    <xf numFmtId="0" fontId="17" fillId="5" borderId="0" xfId="0" applyFont="1" applyFill="1" applyBorder="1" applyProtection="1">
      <protection locked="0"/>
    </xf>
    <xf numFmtId="0" fontId="17" fillId="5" borderId="0" xfId="0" applyFont="1" applyFill="1" applyProtection="1">
      <protection locked="0"/>
    </xf>
    <xf numFmtId="3" fontId="22" fillId="5" borderId="1" xfId="1" applyNumberFormat="1" applyFont="1" applyFill="1" applyBorder="1" applyAlignment="1" applyProtection="1">
      <alignment horizontal="left" vertical="center" wrapText="1"/>
    </xf>
    <xf numFmtId="0" fontId="17" fillId="5" borderId="1" xfId="0" applyFont="1" applyFill="1" applyBorder="1" applyProtection="1"/>
    <xf numFmtId="0" fontId="17" fillId="5" borderId="0" xfId="0" applyFont="1" applyFill="1" applyAlignment="1" applyProtection="1">
      <alignment horizontal="center" vertical="center"/>
      <protection locked="0"/>
    </xf>
    <xf numFmtId="0" fontId="17" fillId="0" borderId="0" xfId="0" applyFont="1" applyFill="1" applyAlignment="1" applyProtection="1">
      <alignment horizontal="center" vertical="center"/>
      <protection locked="0"/>
    </xf>
    <xf numFmtId="0" fontId="0" fillId="0" borderId="0" xfId="0" applyFill="1"/>
    <xf numFmtId="0" fontId="17" fillId="0" borderId="0" xfId="0" applyFont="1" applyFill="1" applyBorder="1" applyProtection="1">
      <protection locked="0"/>
    </xf>
    <xf numFmtId="0" fontId="18" fillId="5" borderId="0" xfId="3" applyFont="1" applyFill="1" applyAlignment="1" applyProtection="1">
      <alignment horizontal="center" vertical="center" wrapText="1"/>
    </xf>
    <xf numFmtId="0" fontId="17" fillId="5" borderId="0" xfId="3" applyFont="1" applyFill="1" applyAlignment="1" applyProtection="1">
      <alignment horizontal="center" vertical="center"/>
      <protection locked="0"/>
    </xf>
    <xf numFmtId="0" fontId="17" fillId="5" borderId="0" xfId="3" applyFont="1" applyFill="1" applyProtection="1"/>
    <xf numFmtId="0" fontId="17" fillId="5" borderId="1" xfId="2" applyFont="1" applyFill="1" applyBorder="1" applyAlignment="1" applyProtection="1">
      <alignment horizontal="right" vertical="top"/>
    </xf>
    <xf numFmtId="0" fontId="22" fillId="5" borderId="4" xfId="3" applyFont="1" applyFill="1" applyBorder="1" applyAlignment="1" applyProtection="1">
      <alignment horizontal="right"/>
    </xf>
    <xf numFmtId="0" fontId="17" fillId="5" borderId="3" xfId="0" applyFont="1" applyFill="1" applyBorder="1" applyProtection="1"/>
    <xf numFmtId="0" fontId="17" fillId="5" borderId="0" xfId="0" applyFont="1" applyFill="1" applyAlignment="1" applyProtection="1">
      <alignment horizontal="center" vertical="center"/>
    </xf>
    <xf numFmtId="0" fontId="17" fillId="5" borderId="3" xfId="1" applyFont="1" applyFill="1" applyBorder="1" applyAlignment="1" applyProtection="1">
      <alignment horizontal="left" vertical="center"/>
    </xf>
    <xf numFmtId="0" fontId="24" fillId="5" borderId="8" xfId="2" applyFont="1" applyFill="1" applyBorder="1" applyAlignment="1" applyProtection="1">
      <alignment horizontal="center" vertical="top" wrapText="1"/>
    </xf>
    <xf numFmtId="0" fontId="24" fillId="5" borderId="22" xfId="2" applyFont="1" applyFill="1" applyBorder="1" applyAlignment="1" applyProtection="1">
      <alignment horizontal="center" vertical="top" wrapText="1"/>
    </xf>
    <xf numFmtId="1" fontId="24" fillId="5" borderId="22" xfId="2" applyNumberFormat="1" applyFont="1" applyFill="1" applyBorder="1" applyAlignment="1" applyProtection="1">
      <alignment horizontal="center" vertical="top" wrapText="1"/>
    </xf>
    <xf numFmtId="1" fontId="24" fillId="5" borderId="8" xfId="2" applyNumberFormat="1" applyFont="1" applyFill="1" applyBorder="1" applyAlignment="1" applyProtection="1">
      <alignment horizontal="center" vertical="top" wrapText="1"/>
    </xf>
    <xf numFmtId="0" fontId="21" fillId="5" borderId="5" xfId="4" applyFont="1" applyFill="1" applyBorder="1" applyAlignment="1" applyProtection="1">
      <alignment horizontal="center" vertical="center" wrapText="1"/>
    </xf>
    <xf numFmtId="0" fontId="21" fillId="5" borderId="1" xfId="4" applyFont="1" applyFill="1" applyBorder="1" applyAlignment="1" applyProtection="1">
      <alignment horizontal="center" vertical="center" wrapText="1"/>
    </xf>
    <xf numFmtId="0" fontId="16" fillId="5" borderId="0" xfId="0" applyFont="1" applyFill="1" applyProtection="1"/>
    <xf numFmtId="0" fontId="0" fillId="5" borderId="0" xfId="0" applyFill="1" applyProtection="1"/>
    <xf numFmtId="14" fontId="17" fillId="5" borderId="0" xfId="1" applyNumberFormat="1" applyFont="1" applyFill="1" applyBorder="1" applyAlignment="1" applyProtection="1">
      <alignment vertical="center"/>
    </xf>
    <xf numFmtId="0" fontId="17" fillId="5" borderId="0" xfId="1" applyFont="1" applyFill="1" applyBorder="1" applyAlignment="1" applyProtection="1">
      <alignment vertical="center"/>
    </xf>
    <xf numFmtId="14" fontId="17" fillId="5" borderId="0" xfId="1" applyNumberFormat="1" applyFont="1" applyFill="1" applyBorder="1" applyAlignment="1" applyProtection="1">
      <alignment horizontal="center" vertical="center"/>
    </xf>
    <xf numFmtId="0" fontId="12" fillId="5" borderId="0" xfId="1" applyFont="1" applyFill="1" applyAlignment="1" applyProtection="1">
      <alignment horizontal="left" vertical="center"/>
    </xf>
    <xf numFmtId="0" fontId="11" fillId="5" borderId="0" xfId="0" applyFont="1" applyFill="1" applyProtection="1"/>
    <xf numFmtId="0" fontId="0" fillId="5" borderId="0" xfId="0" applyFill="1" applyProtection="1">
      <protection locked="0"/>
    </xf>
    <xf numFmtId="0" fontId="0" fillId="5" borderId="0" xfId="0" applyFill="1" applyBorder="1" applyProtection="1"/>
    <xf numFmtId="0" fontId="21" fillId="5" borderId="5" xfId="4" applyFont="1" applyFill="1" applyBorder="1" applyAlignment="1" applyProtection="1">
      <alignment horizontal="left" vertical="center" wrapText="1"/>
    </xf>
    <xf numFmtId="0" fontId="17" fillId="5" borderId="0" xfId="1" applyFont="1" applyFill="1" applyBorder="1" applyAlignment="1" applyProtection="1">
      <alignment vertical="center"/>
      <protection locked="0"/>
    </xf>
    <xf numFmtId="0" fontId="17" fillId="5" borderId="0" xfId="3" applyFont="1" applyFill="1" applyProtection="1">
      <protection locked="0"/>
    </xf>
    <xf numFmtId="0" fontId="17" fillId="5" borderId="0" xfId="1" applyFont="1" applyFill="1" applyProtection="1">
      <protection locked="0"/>
    </xf>
    <xf numFmtId="0" fontId="23" fillId="5" borderId="0" xfId="1" applyFont="1" applyFill="1" applyAlignment="1" applyProtection="1">
      <alignment horizontal="center" vertical="center" wrapText="1"/>
      <protection locked="0"/>
    </xf>
    <xf numFmtId="14" fontId="27" fillId="0" borderId="2" xfId="5" applyNumberFormat="1" applyFont="1" applyBorder="1" applyAlignment="1" applyProtection="1">
      <alignment wrapText="1"/>
      <protection locked="0"/>
    </xf>
    <xf numFmtId="0" fontId="24" fillId="0" borderId="23" xfId="2" applyFont="1" applyFill="1" applyBorder="1" applyAlignment="1" applyProtection="1">
      <alignment horizontal="center" vertical="top" wrapText="1"/>
      <protection locked="0"/>
    </xf>
    <xf numFmtId="1" fontId="24" fillId="0" borderId="2" xfId="2" applyNumberFormat="1" applyFont="1" applyFill="1" applyBorder="1" applyAlignment="1" applyProtection="1">
      <alignment horizontal="left" vertical="top" wrapText="1"/>
      <protection locked="0"/>
    </xf>
    <xf numFmtId="1" fontId="24" fillId="0" borderId="24" xfId="2" applyNumberFormat="1" applyFont="1" applyFill="1" applyBorder="1" applyAlignment="1" applyProtection="1">
      <alignment horizontal="left" vertical="top" wrapText="1"/>
      <protection locked="0"/>
    </xf>
    <xf numFmtId="0" fontId="26" fillId="5" borderId="1" xfId="2" applyFont="1" applyFill="1" applyBorder="1" applyAlignment="1" applyProtection="1">
      <alignment horizontal="center" vertical="top" wrapText="1"/>
    </xf>
    <xf numFmtId="1" fontId="26" fillId="5" borderId="1" xfId="2" applyNumberFormat="1" applyFont="1" applyFill="1" applyBorder="1" applyAlignment="1" applyProtection="1">
      <alignment horizontal="center" vertical="top" wrapText="1"/>
    </xf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right" vertical="center"/>
    </xf>
    <xf numFmtId="0" fontId="17" fillId="5" borderId="0" xfId="1" applyFont="1" applyFill="1" applyBorder="1" applyAlignment="1" applyProtection="1">
      <alignment horizontal="center" vertical="center"/>
      <protection locked="0"/>
    </xf>
    <xf numFmtId="0" fontId="26" fillId="5" borderId="6" xfId="2" applyFont="1" applyFill="1" applyBorder="1" applyAlignment="1" applyProtection="1">
      <alignment horizontal="center" vertical="top" wrapText="1"/>
    </xf>
    <xf numFmtId="1" fontId="26" fillId="5" borderId="6" xfId="2" applyNumberFormat="1" applyFont="1" applyFill="1" applyBorder="1" applyAlignment="1" applyProtection="1">
      <alignment horizontal="center" vertical="top" wrapText="1"/>
    </xf>
    <xf numFmtId="0" fontId="26" fillId="0" borderId="6" xfId="2" applyFont="1" applyFill="1" applyBorder="1" applyAlignment="1" applyProtection="1">
      <alignment horizontal="left" vertical="top"/>
    </xf>
    <xf numFmtId="0" fontId="24" fillId="0" borderId="6" xfId="2" applyFont="1" applyFill="1" applyBorder="1" applyAlignment="1" applyProtection="1">
      <alignment horizontal="center" vertical="top" wrapText="1"/>
      <protection locked="0"/>
    </xf>
    <xf numFmtId="0" fontId="24" fillId="0" borderId="0" xfId="2" applyFont="1" applyFill="1" applyBorder="1" applyAlignment="1" applyProtection="1">
      <alignment horizontal="center" vertical="top" wrapText="1"/>
      <protection locked="0"/>
    </xf>
    <xf numFmtId="1" fontId="24" fillId="0" borderId="0" xfId="2" applyNumberFormat="1" applyFont="1" applyFill="1" applyBorder="1" applyAlignment="1" applyProtection="1">
      <alignment horizontal="center" vertical="top" wrapText="1"/>
      <protection locked="0"/>
    </xf>
    <xf numFmtId="1" fontId="24" fillId="5" borderId="6" xfId="2" applyNumberFormat="1" applyFont="1" applyFill="1" applyBorder="1" applyAlignment="1" applyProtection="1">
      <alignment horizontal="center" vertical="top" wrapText="1"/>
      <protection locked="0"/>
    </xf>
    <xf numFmtId="0" fontId="24" fillId="0" borderId="6" xfId="2" applyFont="1" applyFill="1" applyBorder="1" applyAlignment="1" applyProtection="1">
      <alignment horizontal="left" vertical="top" wrapText="1"/>
      <protection locked="0"/>
    </xf>
    <xf numFmtId="1" fontId="24" fillId="0" borderId="6" xfId="2" applyNumberFormat="1" applyFont="1" applyFill="1" applyBorder="1" applyAlignment="1" applyProtection="1">
      <alignment horizontal="left" vertical="top" wrapText="1"/>
      <protection locked="0"/>
    </xf>
    <xf numFmtId="0" fontId="25" fillId="5" borderId="6" xfId="2" applyFont="1" applyFill="1" applyBorder="1" applyAlignment="1" applyProtection="1">
      <alignment horizontal="right" vertical="top" wrapText="1"/>
      <protection locked="0"/>
    </xf>
    <xf numFmtId="0" fontId="24" fillId="0" borderId="7" xfId="2" applyFont="1" applyFill="1" applyBorder="1" applyAlignment="1" applyProtection="1">
      <alignment horizontal="left" vertical="top" wrapText="1"/>
      <protection locked="0"/>
    </xf>
    <xf numFmtId="1" fontId="24" fillId="0" borderId="7" xfId="2" applyNumberFormat="1" applyFont="1" applyFill="1" applyBorder="1" applyAlignment="1" applyProtection="1">
      <alignment horizontal="left" vertical="top" wrapText="1"/>
      <protection locked="0"/>
    </xf>
    <xf numFmtId="0" fontId="26" fillId="5" borderId="25" xfId="2" applyFont="1" applyFill="1" applyBorder="1" applyAlignment="1" applyProtection="1">
      <alignment horizontal="left" vertical="top"/>
      <protection locked="0"/>
    </xf>
    <xf numFmtId="0" fontId="24" fillId="5" borderId="25" xfId="2" applyFont="1" applyFill="1" applyBorder="1" applyAlignment="1" applyProtection="1">
      <alignment horizontal="left" vertical="top" wrapText="1"/>
      <protection locked="0"/>
    </xf>
    <xf numFmtId="0" fontId="24" fillId="5" borderId="26" xfId="2" applyFont="1" applyFill="1" applyBorder="1" applyAlignment="1" applyProtection="1">
      <alignment horizontal="left" vertical="top" wrapText="1"/>
      <protection locked="0"/>
    </xf>
    <xf numFmtId="1" fontId="24" fillId="5" borderId="26" xfId="2" applyNumberFormat="1" applyFont="1" applyFill="1" applyBorder="1" applyAlignment="1" applyProtection="1">
      <alignment horizontal="left" vertical="top" wrapText="1"/>
      <protection locked="0"/>
    </xf>
    <xf numFmtId="1" fontId="24" fillId="5" borderId="27" xfId="2" applyNumberFormat="1" applyFont="1" applyFill="1" applyBorder="1" applyAlignment="1" applyProtection="1">
      <alignment horizontal="left" vertical="top" wrapText="1"/>
      <protection locked="0"/>
    </xf>
    <xf numFmtId="0" fontId="17" fillId="2" borderId="0" xfId="0" applyFont="1" applyFill="1" applyProtection="1">
      <protection locked="0"/>
    </xf>
    <xf numFmtId="0" fontId="0" fillId="2" borderId="0" xfId="0" applyFill="1"/>
    <xf numFmtId="0" fontId="22" fillId="2" borderId="0" xfId="0" applyFont="1" applyFill="1" applyAlignment="1" applyProtection="1">
      <alignment horizontal="center"/>
      <protection locked="0"/>
    </xf>
    <xf numFmtId="0" fontId="17" fillId="2" borderId="0" xfId="0" applyFont="1" applyFill="1" applyAlignment="1" applyProtection="1">
      <alignment horizontal="center" vertical="center"/>
      <protection locked="0"/>
    </xf>
    <xf numFmtId="0" fontId="17" fillId="2" borderId="3" xfId="0" applyFont="1" applyFill="1" applyBorder="1" applyProtection="1">
      <protection locked="0"/>
    </xf>
    <xf numFmtId="0" fontId="0" fillId="2" borderId="0" xfId="0" applyFill="1" applyBorder="1"/>
    <xf numFmtId="0" fontId="22" fillId="2" borderId="0" xfId="0" applyFont="1" applyFill="1" applyProtection="1">
      <protection locked="0"/>
    </xf>
    <xf numFmtId="0" fontId="17" fillId="2" borderId="0" xfId="0" applyFont="1" applyFill="1" applyBorder="1" applyProtection="1">
      <protection locked="0"/>
    </xf>
    <xf numFmtId="0" fontId="16" fillId="2" borderId="0" xfId="0" applyFont="1" applyFill="1"/>
    <xf numFmtId="0" fontId="16" fillId="5" borderId="0" xfId="3" applyFont="1" applyFill="1" applyProtection="1"/>
    <xf numFmtId="0" fontId="11" fillId="5" borderId="0" xfId="3" applyFill="1" applyProtection="1"/>
    <xf numFmtId="0" fontId="11" fillId="5" borderId="0" xfId="3" applyFill="1" applyBorder="1" applyProtection="1"/>
    <xf numFmtId="0" fontId="11" fillId="0" borderId="0" xfId="3" applyProtection="1">
      <protection locked="0"/>
    </xf>
    <xf numFmtId="0" fontId="11" fillId="5" borderId="0" xfId="3" applyFill="1" applyProtection="1">
      <protection locked="0"/>
    </xf>
    <xf numFmtId="0" fontId="11" fillId="5" borderId="0" xfId="3" applyFill="1" applyBorder="1" applyProtection="1">
      <protection locked="0"/>
    </xf>
    <xf numFmtId="0" fontId="11" fillId="0" borderId="0" xfId="3" applyFill="1" applyProtection="1"/>
    <xf numFmtId="0" fontId="11" fillId="0" borderId="0" xfId="3" applyFill="1" applyBorder="1" applyProtection="1"/>
    <xf numFmtId="0" fontId="11" fillId="5" borderId="3" xfId="3" applyFill="1" applyBorder="1" applyProtection="1"/>
    <xf numFmtId="0" fontId="16" fillId="5" borderId="1" xfId="3" applyFont="1" applyFill="1" applyBorder="1" applyAlignment="1" applyProtection="1">
      <alignment horizontal="center" vertical="center"/>
    </xf>
    <xf numFmtId="0" fontId="16" fillId="5" borderId="1" xfId="3" applyFont="1" applyFill="1" applyBorder="1" applyAlignment="1" applyProtection="1">
      <alignment horizontal="center" vertical="center" wrapText="1"/>
    </xf>
    <xf numFmtId="0" fontId="16" fillId="5" borderId="2" xfId="3" applyFont="1" applyFill="1" applyBorder="1" applyAlignment="1" applyProtection="1">
      <alignment horizontal="center" vertical="center" wrapText="1"/>
    </xf>
    <xf numFmtId="0" fontId="11" fillId="0" borderId="1" xfId="3" applyBorder="1" applyProtection="1">
      <protection locked="0"/>
    </xf>
    <xf numFmtId="14" fontId="11" fillId="0" borderId="1" xfId="3" applyNumberFormat="1" applyBorder="1" applyProtection="1">
      <protection locked="0"/>
    </xf>
    <xf numFmtId="0" fontId="22" fillId="0" borderId="0" xfId="3" applyFont="1" applyProtection="1">
      <protection locked="0"/>
    </xf>
    <xf numFmtId="0" fontId="17" fillId="0" borderId="0" xfId="3" applyFont="1" applyBorder="1" applyProtection="1">
      <protection locked="0"/>
    </xf>
    <xf numFmtId="0" fontId="17" fillId="0" borderId="3" xfId="3" applyFont="1" applyBorder="1" applyProtection="1">
      <protection locked="0"/>
    </xf>
    <xf numFmtId="0" fontId="22" fillId="0" borderId="0" xfId="3" applyFont="1" applyAlignment="1" applyProtection="1">
      <alignment horizontal="left"/>
      <protection locked="0"/>
    </xf>
    <xf numFmtId="0" fontId="17" fillId="0" borderId="0" xfId="3" applyFont="1" applyAlignment="1" applyProtection="1">
      <alignment horizontal="left"/>
      <protection locked="0"/>
    </xf>
    <xf numFmtId="0" fontId="11" fillId="0" borderId="0" xfId="3"/>
    <xf numFmtId="0" fontId="11" fillId="0" borderId="0" xfId="3" applyBorder="1" applyProtection="1">
      <protection locked="0"/>
    </xf>
    <xf numFmtId="0" fontId="11" fillId="0" borderId="1" xfId="3" applyBorder="1" applyAlignment="1" applyProtection="1">
      <alignment horizontal="center"/>
      <protection locked="0"/>
    </xf>
    <xf numFmtId="0" fontId="17" fillId="0" borderId="0" xfId="0" applyFont="1" applyAlignment="1" applyProtection="1">
      <alignment horizontal="left"/>
      <protection locked="0"/>
    </xf>
    <xf numFmtId="0" fontId="17" fillId="0" borderId="5" xfId="2" applyFont="1" applyFill="1" applyBorder="1" applyAlignment="1" applyProtection="1">
      <alignment horizontal="left" vertical="center" wrapText="1" indent="2"/>
    </xf>
    <xf numFmtId="4" fontId="17" fillId="0" borderId="4" xfId="2" applyNumberFormat="1" applyFont="1" applyFill="1" applyBorder="1" applyAlignment="1" applyProtection="1">
      <alignment horizontal="right" vertical="center"/>
      <protection locked="0"/>
    </xf>
    <xf numFmtId="0" fontId="19" fillId="0" borderId="2" xfId="4" applyFont="1" applyBorder="1" applyAlignment="1" applyProtection="1">
      <alignment vertical="center" wrapText="1"/>
      <protection locked="0"/>
    </xf>
    <xf numFmtId="0" fontId="22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0" fontId="0" fillId="2" borderId="0" xfId="0" applyFill="1" applyProtection="1">
      <protection locked="0"/>
    </xf>
    <xf numFmtId="0" fontId="20" fillId="2" borderId="0" xfId="4" applyFont="1" applyFill="1" applyProtection="1">
      <protection locked="0"/>
    </xf>
    <xf numFmtId="0" fontId="22" fillId="2" borderId="0" xfId="0" applyFont="1" applyFill="1" applyAlignment="1" applyProtection="1">
      <alignment horizontal="left"/>
      <protection locked="0"/>
    </xf>
    <xf numFmtId="0" fontId="17" fillId="2" borderId="0" xfId="0" applyFont="1" applyFill="1" applyAlignment="1" applyProtection="1">
      <alignment horizontal="left"/>
      <protection locked="0"/>
    </xf>
    <xf numFmtId="0" fontId="11" fillId="2" borderId="0" xfId="0" applyFont="1" applyFill="1"/>
    <xf numFmtId="0" fontId="0" fillId="2" borderId="3" xfId="0" applyFill="1" applyBorder="1"/>
    <xf numFmtId="0" fontId="16" fillId="5" borderId="2" xfId="3" applyFont="1" applyFill="1" applyBorder="1" applyAlignment="1" applyProtection="1">
      <alignment horizontal="center" vertical="center"/>
    </xf>
    <xf numFmtId="0" fontId="22" fillId="5" borderId="0" xfId="0" applyFont="1" applyFill="1" applyBorder="1" applyAlignment="1" applyProtection="1">
      <alignment horizontal="center"/>
      <protection locked="0"/>
    </xf>
    <xf numFmtId="0" fontId="17" fillId="5" borderId="0" xfId="0" applyFont="1" applyFill="1" applyBorder="1" applyAlignment="1" applyProtection="1">
      <alignment horizontal="center" vertical="center"/>
      <protection locked="0"/>
    </xf>
    <xf numFmtId="0" fontId="22" fillId="5" borderId="0" xfId="0" applyFont="1" applyFill="1" applyBorder="1" applyProtection="1">
      <protection locked="0"/>
    </xf>
    <xf numFmtId="0" fontId="16" fillId="5" borderId="0" xfId="0" applyFont="1" applyFill="1" applyBorder="1"/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22" fillId="0" borderId="1" xfId="1" applyFont="1" applyFill="1" applyBorder="1" applyAlignment="1" applyProtection="1">
      <alignment horizontal="left" vertical="center" wrapText="1"/>
    </xf>
    <xf numFmtId="0" fontId="22" fillId="6" borderId="0" xfId="1" applyFont="1" applyFill="1" applyAlignment="1" applyProtection="1">
      <alignment horizontal="center" vertical="center"/>
      <protection locked="0"/>
    </xf>
    <xf numFmtId="3" fontId="22" fillId="2" borderId="1" xfId="1" applyNumberFormat="1" applyFont="1" applyFill="1" applyBorder="1" applyAlignment="1" applyProtection="1">
      <alignment horizontal="center" vertical="center"/>
      <protection locked="0"/>
    </xf>
    <xf numFmtId="3" fontId="17" fillId="6" borderId="0" xfId="1" applyNumberFormat="1" applyFont="1" applyFill="1" applyAlignment="1" applyProtection="1">
      <alignment horizontal="center" vertical="center"/>
      <protection locked="0"/>
    </xf>
    <xf numFmtId="3" fontId="17" fillId="0" borderId="0" xfId="1" applyNumberFormat="1" applyFont="1" applyAlignment="1" applyProtection="1">
      <alignment horizontal="center" vertical="center"/>
      <protection locked="0"/>
    </xf>
    <xf numFmtId="0" fontId="17" fillId="0" borderId="1" xfId="2" applyFont="1" applyFill="1" applyBorder="1" applyAlignment="1" applyProtection="1">
      <alignment horizontal="left" vertical="top"/>
      <protection locked="0"/>
    </xf>
    <xf numFmtId="0" fontId="31" fillId="6" borderId="0" xfId="0" applyFont="1" applyFill="1" applyAlignment="1" applyProtection="1">
      <alignment vertical="center"/>
      <protection locked="0"/>
    </xf>
    <xf numFmtId="0" fontId="31" fillId="0" borderId="0" xfId="0" applyFont="1" applyAlignment="1" applyProtection="1">
      <alignment vertical="center"/>
      <protection locked="0"/>
    </xf>
    <xf numFmtId="0" fontId="17" fillId="0" borderId="1" xfId="1" applyFont="1" applyFill="1" applyBorder="1" applyAlignment="1" applyProtection="1">
      <alignment horizontal="left" vertical="center" wrapText="1" indent="4"/>
    </xf>
    <xf numFmtId="0" fontId="17" fillId="5" borderId="1" xfId="0" applyFont="1" applyFill="1" applyBorder="1" applyAlignment="1" applyProtection="1">
      <alignment horizontal="center"/>
    </xf>
    <xf numFmtId="0" fontId="17" fillId="0" borderId="5" xfId="0" applyFont="1" applyFill="1" applyBorder="1" applyAlignment="1" applyProtection="1">
      <alignment horizontal="left" vertical="center" indent="1"/>
    </xf>
    <xf numFmtId="0" fontId="17" fillId="5" borderId="29" xfId="0" applyFont="1" applyFill="1" applyBorder="1" applyAlignment="1" applyProtection="1">
      <alignment horizontal="center"/>
    </xf>
    <xf numFmtId="0" fontId="17" fillId="5" borderId="2" xfId="0" applyFont="1" applyFill="1" applyBorder="1" applyAlignment="1" applyProtection="1">
      <alignment horizontal="center"/>
    </xf>
    <xf numFmtId="0" fontId="17" fillId="5" borderId="0" xfId="1" applyFont="1" applyFill="1" applyAlignment="1" applyProtection="1">
      <alignment wrapText="1"/>
    </xf>
    <xf numFmtId="0" fontId="17" fillId="5" borderId="0" xfId="0" applyFont="1" applyFill="1" applyBorder="1" applyAlignment="1" applyProtection="1">
      <alignment wrapText="1"/>
    </xf>
    <xf numFmtId="0" fontId="17" fillId="0" borderId="0" xfId="0" applyFont="1" applyFill="1" applyBorder="1" applyAlignment="1" applyProtection="1">
      <alignment wrapText="1"/>
      <protection locked="0"/>
    </xf>
    <xf numFmtId="0" fontId="17" fillId="0" borderId="0" xfId="0" applyFont="1" applyAlignment="1" applyProtection="1">
      <alignment wrapText="1"/>
      <protection locked="0"/>
    </xf>
    <xf numFmtId="0" fontId="17" fillId="0" borderId="0" xfId="3" applyFont="1" applyAlignment="1" applyProtection="1">
      <alignment wrapText="1"/>
      <protection locked="0"/>
    </xf>
    <xf numFmtId="0" fontId="22" fillId="0" borderId="0" xfId="0" applyFont="1" applyAlignment="1" applyProtection="1">
      <alignment wrapText="1"/>
      <protection locked="0"/>
    </xf>
    <xf numFmtId="0" fontId="16" fillId="0" borderId="0" xfId="0" applyFont="1" applyAlignment="1">
      <alignment wrapText="1"/>
    </xf>
    <xf numFmtId="0" fontId="0" fillId="0" borderId="0" xfId="0" applyAlignment="1">
      <alignment wrapText="1"/>
    </xf>
    <xf numFmtId="0" fontId="17" fillId="0" borderId="1" xfId="0" applyFont="1" applyFill="1" applyBorder="1" applyAlignment="1" applyProtection="1">
      <alignment horizontal="left" vertical="center" wrapText="1" indent="2"/>
    </xf>
    <xf numFmtId="0" fontId="32" fillId="5" borderId="0" xfId="1" applyFont="1" applyFill="1" applyAlignment="1" applyProtection="1">
      <alignment horizontal="right" vertical="center"/>
    </xf>
    <xf numFmtId="0" fontId="11" fillId="5" borderId="0" xfId="3" applyFill="1" applyBorder="1" applyAlignment="1" applyProtection="1">
      <alignment horizontal="left"/>
      <protection locked="0"/>
    </xf>
    <xf numFmtId="0" fontId="11" fillId="5" borderId="30" xfId="3" applyFill="1" applyBorder="1" applyProtection="1"/>
    <xf numFmtId="0" fontId="11" fillId="5" borderId="1" xfId="3" applyFont="1" applyFill="1" applyBorder="1" applyAlignment="1" applyProtection="1">
      <alignment horizontal="center" vertical="center"/>
    </xf>
    <xf numFmtId="0" fontId="11" fillId="5" borderId="1" xfId="3" applyFill="1" applyBorder="1" applyAlignment="1" applyProtection="1">
      <alignment horizontal="center" vertical="center" wrapText="1"/>
    </xf>
    <xf numFmtId="0" fontId="11" fillId="5" borderId="2" xfId="3" applyFill="1" applyBorder="1" applyAlignment="1" applyProtection="1">
      <alignment horizontal="center" vertical="center" wrapText="1"/>
    </xf>
    <xf numFmtId="0" fontId="11" fillId="5" borderId="1" xfId="3" applyFont="1" applyFill="1" applyBorder="1" applyAlignment="1" applyProtection="1">
      <alignment horizontal="center" vertical="center" wrapText="1"/>
    </xf>
    <xf numFmtId="0" fontId="11" fillId="5" borderId="2" xfId="3" applyFont="1" applyFill="1" applyBorder="1" applyAlignment="1" applyProtection="1">
      <alignment horizontal="center" vertical="center" wrapText="1"/>
    </xf>
    <xf numFmtId="0" fontId="27" fillId="0" borderId="1" xfId="7" applyFont="1" applyBorder="1" applyAlignment="1" applyProtection="1">
      <alignment wrapText="1"/>
      <protection locked="0"/>
    </xf>
    <xf numFmtId="14" fontId="11" fillId="5" borderId="1" xfId="3" applyNumberFormat="1" applyFill="1" applyBorder="1" applyProtection="1"/>
    <xf numFmtId="0" fontId="11" fillId="0" borderId="1" xfId="3" applyBorder="1" applyAlignment="1" applyProtection="1">
      <alignment horizontal="left" vertical="center"/>
      <protection locked="0"/>
    </xf>
    <xf numFmtId="0" fontId="24" fillId="0" borderId="28" xfId="2" applyFont="1" applyFill="1" applyBorder="1" applyAlignment="1" applyProtection="1">
      <alignment horizontal="left" vertical="top" wrapText="1"/>
      <protection locked="0"/>
    </xf>
    <xf numFmtId="0" fontId="17" fillId="5" borderId="1" xfId="0" applyFont="1" applyFill="1" applyBorder="1" applyProtection="1">
      <protection locked="0"/>
    </xf>
    <xf numFmtId="0" fontId="22" fillId="2" borderId="1" xfId="1" applyFont="1" applyFill="1" applyBorder="1" applyAlignment="1" applyProtection="1">
      <alignment vertical="center" wrapText="1"/>
    </xf>
    <xf numFmtId="0" fontId="17" fillId="0" borderId="1" xfId="0" applyFont="1" applyFill="1" applyBorder="1" applyAlignment="1" applyProtection="1">
      <alignment horizontal="center"/>
    </xf>
    <xf numFmtId="0" fontId="22" fillId="0" borderId="5" xfId="1" applyFont="1" applyFill="1" applyBorder="1" applyAlignment="1" applyProtection="1">
      <alignment horizontal="left" vertical="center" wrapText="1"/>
    </xf>
    <xf numFmtId="0" fontId="22" fillId="2" borderId="4" xfId="0" applyFont="1" applyFill="1" applyBorder="1" applyProtection="1"/>
    <xf numFmtId="3" fontId="17" fillId="5" borderId="31" xfId="1" applyNumberFormat="1" applyFont="1" applyFill="1" applyBorder="1" applyAlignment="1" applyProtection="1">
      <alignment horizontal="right" vertical="center" wrapText="1"/>
    </xf>
    <xf numFmtId="0" fontId="22" fillId="5" borderId="2" xfId="0" applyFont="1" applyFill="1" applyBorder="1" applyProtection="1"/>
    <xf numFmtId="3" fontId="17" fillId="5" borderId="29" xfId="1" applyNumberFormat="1" applyFont="1" applyFill="1" applyBorder="1" applyAlignment="1" applyProtection="1">
      <alignment horizontal="right" vertical="center" wrapText="1"/>
    </xf>
    <xf numFmtId="0" fontId="26" fillId="0" borderId="1" xfId="2" applyFont="1" applyFill="1" applyBorder="1" applyAlignment="1" applyProtection="1">
      <alignment horizontal="left" vertical="top" wrapText="1"/>
      <protection locked="0"/>
    </xf>
    <xf numFmtId="0" fontId="17" fillId="5" borderId="3" xfId="0" applyFont="1" applyFill="1" applyBorder="1" applyProtection="1">
      <protection locked="0"/>
    </xf>
    <xf numFmtId="0" fontId="0" fillId="5" borderId="3" xfId="0" applyFill="1" applyBorder="1"/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11" fillId="0" borderId="0" xfId="3" applyAlignment="1" applyProtection="1">
      <alignment vertical="center"/>
      <protection locked="0"/>
    </xf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17" fillId="2" borderId="0" xfId="1" applyFont="1" applyFill="1" applyBorder="1" applyAlignment="1" applyProtection="1">
      <alignment horizontal="left" vertical="center" wrapText="1" indent="1"/>
    </xf>
    <xf numFmtId="0" fontId="22" fillId="5" borderId="1" xfId="1" applyFont="1" applyFill="1" applyBorder="1" applyAlignment="1" applyProtection="1">
      <alignment horizontal="left" vertical="center" wrapText="1" indent="1"/>
    </xf>
    <xf numFmtId="0" fontId="26" fillId="5" borderId="6" xfId="2" applyFont="1" applyFill="1" applyBorder="1" applyAlignment="1" applyProtection="1">
      <alignment horizontal="center" vertical="center" wrapText="1"/>
    </xf>
    <xf numFmtId="1" fontId="26" fillId="5" borderId="6" xfId="2" applyNumberFormat="1" applyFont="1" applyFill="1" applyBorder="1" applyAlignment="1" applyProtection="1">
      <alignment horizontal="center" vertical="center" wrapText="1"/>
    </xf>
    <xf numFmtId="0" fontId="30" fillId="2" borderId="0" xfId="0" applyFont="1" applyFill="1" applyBorder="1" applyProtection="1"/>
    <xf numFmtId="0" fontId="30" fillId="2" borderId="0" xfId="0" applyFont="1" applyFill="1" applyBorder="1" applyAlignment="1" applyProtection="1">
      <alignment horizontal="center" vertical="center"/>
    </xf>
    <xf numFmtId="2" fontId="24" fillId="0" borderId="21" xfId="2" applyNumberFormat="1" applyFont="1" applyFill="1" applyBorder="1" applyAlignment="1" applyProtection="1">
      <alignment horizontal="left" vertical="top" wrapText="1"/>
    </xf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3" applyFont="1" applyFill="1" applyBorder="1" applyProtection="1"/>
    <xf numFmtId="0" fontId="17" fillId="5" borderId="0" xfId="3" applyFont="1" applyFill="1" applyAlignment="1" applyProtection="1">
      <alignment horizontal="center" vertical="center"/>
    </xf>
    <xf numFmtId="0" fontId="22" fillId="0" borderId="0" xfId="3" applyFont="1" applyFill="1" applyBorder="1" applyAlignment="1" applyProtection="1">
      <alignment horizontal="left"/>
      <protection locked="0"/>
    </xf>
    <xf numFmtId="0" fontId="17" fillId="0" borderId="0" xfId="3" applyFont="1" applyFill="1" applyBorder="1" applyProtection="1"/>
    <xf numFmtId="0" fontId="17" fillId="0" borderId="0" xfId="3" applyFont="1" applyFill="1" applyProtection="1"/>
    <xf numFmtId="0" fontId="17" fillId="0" borderId="0" xfId="3" applyFont="1" applyFill="1" applyAlignment="1" applyProtection="1">
      <alignment horizontal="center" vertical="center"/>
    </xf>
    <xf numFmtId="0" fontId="11" fillId="5" borderId="0" xfId="3" applyFont="1" applyFill="1" applyProtection="1"/>
    <xf numFmtId="0" fontId="19" fillId="5" borderId="1" xfId="15" applyFont="1" applyFill="1" applyBorder="1" applyAlignment="1" applyProtection="1">
      <alignment vertical="center" wrapText="1"/>
    </xf>
    <xf numFmtId="0" fontId="19" fillId="5" borderId="1" xfId="15" applyFont="1" applyFill="1" applyBorder="1" applyAlignment="1" applyProtection="1">
      <alignment horizontal="center" vertical="center" wrapText="1"/>
    </xf>
    <xf numFmtId="0" fontId="20" fillId="5" borderId="0" xfId="15" applyFont="1" applyFill="1" applyProtection="1">
      <protection locked="0"/>
    </xf>
    <xf numFmtId="0" fontId="20" fillId="0" borderId="0" xfId="15" applyFont="1" applyProtection="1">
      <protection locked="0"/>
    </xf>
    <xf numFmtId="0" fontId="21" fillId="5" borderId="5" xfId="15" applyFont="1" applyFill="1" applyBorder="1" applyAlignment="1" applyProtection="1">
      <alignment horizontal="center" vertical="center" wrapText="1"/>
    </xf>
    <xf numFmtId="0" fontId="21" fillId="5" borderId="4" xfId="15" applyFont="1" applyFill="1" applyBorder="1" applyAlignment="1" applyProtection="1">
      <alignment horizontal="center" vertical="center" wrapText="1"/>
    </xf>
    <xf numFmtId="0" fontId="21" fillId="5" borderId="1" xfId="15" applyFont="1" applyFill="1" applyBorder="1" applyAlignment="1" applyProtection="1">
      <alignment horizontal="center" vertical="center" wrapText="1"/>
    </xf>
    <xf numFmtId="0" fontId="21" fillId="0" borderId="1" xfId="15" applyFont="1" applyBorder="1" applyAlignment="1" applyProtection="1">
      <alignment vertical="center" wrapText="1"/>
    </xf>
    <xf numFmtId="0" fontId="19" fillId="0" borderId="1" xfId="15" applyFont="1" applyBorder="1" applyAlignment="1" applyProtection="1">
      <alignment vertical="center" wrapText="1"/>
    </xf>
    <xf numFmtId="0" fontId="19" fillId="0" borderId="1" xfId="15" applyFont="1" applyBorder="1" applyAlignment="1" applyProtection="1">
      <alignment vertical="center" wrapText="1"/>
      <protection locked="0"/>
    </xf>
    <xf numFmtId="2" fontId="19" fillId="0" borderId="1" xfId="15" applyNumberFormat="1" applyFont="1" applyBorder="1" applyAlignment="1" applyProtection="1">
      <alignment vertical="center" wrapText="1"/>
      <protection locked="0"/>
    </xf>
    <xf numFmtId="0" fontId="19" fillId="0" borderId="0" xfId="15" applyFont="1" applyAlignment="1" applyProtection="1">
      <alignment vertical="center" wrapText="1"/>
      <protection locked="0"/>
    </xf>
    <xf numFmtId="0" fontId="22" fillId="0" borderId="0" xfId="3" applyFont="1" applyAlignment="1" applyProtection="1">
      <alignment horizontal="center"/>
      <protection locked="0"/>
    </xf>
    <xf numFmtId="0" fontId="11" fillId="0" borderId="3" xfId="3" applyBorder="1"/>
    <xf numFmtId="0" fontId="11" fillId="0" borderId="0" xfId="3" applyBorder="1"/>
    <xf numFmtId="0" fontId="16" fillId="0" borderId="0" xfId="3" applyFont="1"/>
    <xf numFmtId="0" fontId="17" fillId="0" borderId="0" xfId="3" applyFont="1" applyAlignment="1" applyProtection="1">
      <alignment horizontal="right"/>
      <protection locked="0"/>
    </xf>
    <xf numFmtId="0" fontId="16" fillId="5" borderId="0" xfId="16" applyFont="1" applyFill="1" applyProtection="1"/>
    <xf numFmtId="0" fontId="11" fillId="5" borderId="0" xfId="16" applyFont="1" applyFill="1" applyProtection="1"/>
    <xf numFmtId="0" fontId="11" fillId="5" borderId="0" xfId="16" applyFont="1" applyFill="1" applyProtection="1">
      <protection locked="0"/>
    </xf>
    <xf numFmtId="0" fontId="11" fillId="0" borderId="0" xfId="16" applyFont="1" applyProtection="1">
      <protection locked="0"/>
    </xf>
    <xf numFmtId="0" fontId="17" fillId="5" borderId="0" xfId="16" applyFont="1" applyFill="1" applyProtection="1">
      <protection locked="0"/>
    </xf>
    <xf numFmtId="0" fontId="11" fillId="5" borderId="0" xfId="16" applyFont="1" applyFill="1" applyBorder="1" applyProtection="1">
      <protection locked="0"/>
    </xf>
    <xf numFmtId="0" fontId="17" fillId="5" borderId="0" xfId="16" applyFont="1" applyFill="1" applyProtection="1"/>
    <xf numFmtId="0" fontId="11" fillId="0" borderId="0" xfId="16" applyFont="1" applyBorder="1" applyProtection="1">
      <protection locked="0"/>
    </xf>
    <xf numFmtId="0" fontId="17" fillId="0" borderId="0" xfId="16" applyFont="1" applyProtection="1">
      <protection locked="0"/>
    </xf>
    <xf numFmtId="0" fontId="35" fillId="0" borderId="35" xfId="16" applyFont="1" applyFill="1" applyBorder="1" applyAlignment="1">
      <alignment vertical="center"/>
    </xf>
    <xf numFmtId="0" fontId="35" fillId="0" borderId="0" xfId="16" applyFont="1" applyFill="1" applyBorder="1" applyAlignment="1">
      <alignment vertical="center"/>
    </xf>
    <xf numFmtId="0" fontId="36" fillId="0" borderId="0" xfId="17" applyFont="1" applyFill="1" applyBorder="1" applyAlignment="1" applyProtection="1">
      <alignment vertical="center"/>
      <protection locked="0"/>
    </xf>
    <xf numFmtId="0" fontId="11" fillId="0" borderId="0" xfId="16" applyFont="1" applyFill="1" applyProtection="1"/>
    <xf numFmtId="0" fontId="17" fillId="0" borderId="0" xfId="16" applyFont="1" applyBorder="1" applyProtection="1">
      <protection locked="0"/>
    </xf>
    <xf numFmtId="0" fontId="21" fillId="5" borderId="5" xfId="18" applyFont="1" applyFill="1" applyBorder="1" applyAlignment="1" applyProtection="1">
      <alignment horizontal="center" vertical="center" wrapText="1"/>
    </xf>
    <xf numFmtId="0" fontId="21" fillId="5" borderId="1" xfId="18" applyFont="1" applyFill="1" applyBorder="1" applyAlignment="1" applyProtection="1">
      <alignment horizontal="center" vertical="center" wrapText="1"/>
    </xf>
    <xf numFmtId="0" fontId="20" fillId="0" borderId="0" xfId="18" applyFont="1" applyBorder="1" applyProtection="1">
      <protection locked="0"/>
    </xf>
    <xf numFmtId="0" fontId="20" fillId="0" borderId="0" xfId="18" applyFont="1" applyProtection="1">
      <protection locked="0"/>
    </xf>
    <xf numFmtId="0" fontId="19" fillId="0" borderId="1" xfId="18" applyFont="1" applyBorder="1" applyAlignment="1" applyProtection="1">
      <alignment horizontal="center" vertical="center" wrapText="1"/>
      <protection locked="0"/>
    </xf>
    <xf numFmtId="0" fontId="19" fillId="0" borderId="1" xfId="18" applyFont="1" applyBorder="1" applyAlignment="1" applyProtection="1">
      <alignment vertical="center" wrapText="1"/>
      <protection locked="0"/>
    </xf>
    <xf numFmtId="14" fontId="19" fillId="0" borderId="2" xfId="17" applyNumberFormat="1" applyFont="1" applyBorder="1" applyAlignment="1" applyProtection="1">
      <alignment wrapText="1"/>
      <protection locked="0"/>
    </xf>
    <xf numFmtId="0" fontId="22" fillId="0" borderId="0" xfId="16" applyFont="1" applyAlignment="1" applyProtection="1">
      <alignment horizontal="center"/>
      <protection locked="0"/>
    </xf>
    <xf numFmtId="0" fontId="17" fillId="0" borderId="0" xfId="16" applyFont="1" applyAlignment="1" applyProtection="1">
      <alignment horizontal="center" vertical="center"/>
      <protection locked="0"/>
    </xf>
    <xf numFmtId="0" fontId="17" fillId="0" borderId="3" xfId="16" applyFont="1" applyBorder="1" applyProtection="1">
      <protection locked="0"/>
    </xf>
    <xf numFmtId="0" fontId="11" fillId="0" borderId="3" xfId="16" applyFont="1" applyBorder="1"/>
    <xf numFmtId="0" fontId="11" fillId="0" borderId="0" xfId="16" applyFont="1"/>
    <xf numFmtId="0" fontId="22" fillId="0" borderId="0" xfId="16" applyFont="1" applyProtection="1">
      <protection locked="0"/>
    </xf>
    <xf numFmtId="0" fontId="11" fillId="0" borderId="0" xfId="16" applyFont="1" applyBorder="1"/>
    <xf numFmtId="0" fontId="16" fillId="0" borderId="0" xfId="16" applyFont="1"/>
    <xf numFmtId="0" fontId="11" fillId="5" borderId="0" xfId="16" applyFill="1" applyProtection="1"/>
    <xf numFmtId="0" fontId="11" fillId="5" borderId="0" xfId="16" applyFill="1" applyProtection="1">
      <protection locked="0"/>
    </xf>
    <xf numFmtId="0" fontId="11" fillId="0" borderId="0" xfId="16" applyProtection="1">
      <protection locked="0"/>
    </xf>
    <xf numFmtId="0" fontId="17" fillId="5" borderId="0" xfId="16" applyFont="1" applyFill="1" applyBorder="1" applyProtection="1"/>
    <xf numFmtId="0" fontId="11" fillId="5" borderId="0" xfId="16" applyFill="1" applyBorder="1" applyProtection="1"/>
    <xf numFmtId="0" fontId="17" fillId="5" borderId="0" xfId="16" applyFont="1" applyFill="1" applyBorder="1" applyProtection="1">
      <protection locked="0"/>
    </xf>
    <xf numFmtId="0" fontId="17" fillId="0" borderId="0" xfId="16" applyFont="1" applyFill="1" applyBorder="1" applyProtection="1"/>
    <xf numFmtId="0" fontId="11" fillId="0" borderId="0" xfId="16" applyFill="1" applyBorder="1" applyProtection="1"/>
    <xf numFmtId="0" fontId="11" fillId="0" borderId="0" xfId="16" applyFill="1" applyProtection="1"/>
    <xf numFmtId="0" fontId="11" fillId="5" borderId="0" xfId="16" applyFill="1" applyBorder="1" applyProtection="1">
      <protection locked="0"/>
    </xf>
    <xf numFmtId="0" fontId="21" fillId="5" borderId="5" xfId="15" applyFont="1" applyFill="1" applyBorder="1" applyAlignment="1" applyProtection="1">
      <alignment horizontal="left" vertical="center" wrapText="1"/>
    </xf>
    <xf numFmtId="0" fontId="20" fillId="5" borderId="0" xfId="15" applyFont="1" applyFill="1" applyBorder="1" applyProtection="1">
      <protection locked="0"/>
    </xf>
    <xf numFmtId="0" fontId="19" fillId="0" borderId="1" xfId="15" applyFont="1" applyBorder="1" applyAlignment="1" applyProtection="1">
      <alignment horizontal="center" vertical="center" wrapText="1"/>
      <protection locked="0"/>
    </xf>
    <xf numFmtId="170" fontId="19" fillId="0" borderId="2" xfId="19" applyNumberFormat="1" applyFont="1" applyBorder="1" applyAlignment="1" applyProtection="1">
      <alignment wrapText="1"/>
      <protection locked="0"/>
    </xf>
    <xf numFmtId="170" fontId="19" fillId="0" borderId="2" xfId="19" applyNumberFormat="1" applyFont="1" applyBorder="1" applyAlignment="1" applyProtection="1">
      <alignment horizontal="right" wrapText="1"/>
      <protection locked="0"/>
    </xf>
    <xf numFmtId="14" fontId="19" fillId="0" borderId="2" xfId="19" applyNumberFormat="1" applyFont="1" applyBorder="1" applyAlignment="1" applyProtection="1">
      <alignment horizontal="right" wrapText="1"/>
      <protection locked="0"/>
    </xf>
    <xf numFmtId="14" fontId="27" fillId="0" borderId="2" xfId="19" applyNumberFormat="1" applyFont="1" applyBorder="1" applyAlignment="1" applyProtection="1">
      <alignment wrapText="1"/>
      <protection locked="0"/>
    </xf>
    <xf numFmtId="0" fontId="11" fillId="0" borderId="0" xfId="16" applyBorder="1" applyProtection="1">
      <protection locked="0"/>
    </xf>
    <xf numFmtId="0" fontId="11" fillId="0" borderId="3" xfId="16" applyBorder="1"/>
    <xf numFmtId="0" fontId="11" fillId="0" borderId="0" xfId="16"/>
    <xf numFmtId="0" fontId="11" fillId="0" borderId="0" xfId="16" applyBorder="1"/>
    <xf numFmtId="0" fontId="20" fillId="0" borderId="0" xfId="15" applyFont="1" applyBorder="1" applyProtection="1">
      <protection locked="0"/>
    </xf>
    <xf numFmtId="0" fontId="22" fillId="0" borderId="0" xfId="16" applyFont="1" applyFill="1" applyBorder="1" applyAlignment="1" applyProtection="1">
      <alignment horizontal="left"/>
      <protection locked="0"/>
    </xf>
    <xf numFmtId="0" fontId="22" fillId="5" borderId="0" xfId="16" applyFont="1" applyFill="1" applyProtection="1"/>
    <xf numFmtId="0" fontId="17" fillId="5" borderId="0" xfId="16" applyFont="1" applyFill="1" applyBorder="1" applyAlignment="1" applyProtection="1">
      <alignment horizontal="left" wrapText="1"/>
    </xf>
    <xf numFmtId="0" fontId="17" fillId="5" borderId="0" xfId="16" applyFont="1" applyFill="1" applyBorder="1" applyAlignment="1" applyProtection="1">
      <alignment horizontal="left"/>
    </xf>
    <xf numFmtId="0" fontId="17" fillId="5" borderId="0" xfId="16" applyFont="1" applyFill="1" applyAlignment="1" applyProtection="1">
      <alignment horizontal="center" vertical="center"/>
      <protection locked="0"/>
    </xf>
    <xf numFmtId="0" fontId="17" fillId="0" borderId="0" xfId="16" applyFont="1" applyFill="1" applyProtection="1"/>
    <xf numFmtId="0" fontId="17" fillId="5" borderId="3" xfId="16" applyFont="1" applyFill="1" applyBorder="1" applyAlignment="1" applyProtection="1">
      <alignment horizontal="left"/>
    </xf>
    <xf numFmtId="0" fontId="17" fillId="5" borderId="3" xfId="16" applyFont="1" applyFill="1" applyBorder="1" applyAlignment="1" applyProtection="1">
      <alignment horizontal="left" wrapText="1"/>
    </xf>
    <xf numFmtId="0" fontId="17" fillId="5" borderId="3" xfId="16" applyFont="1" applyFill="1" applyBorder="1" applyProtection="1"/>
    <xf numFmtId="0" fontId="22" fillId="5" borderId="3" xfId="16" applyFont="1" applyFill="1" applyBorder="1" applyAlignment="1" applyProtection="1">
      <alignment horizontal="center" vertical="center" wrapText="1"/>
    </xf>
    <xf numFmtId="0" fontId="22" fillId="0" borderId="0" xfId="16" applyFont="1" applyFill="1" applyBorder="1" applyAlignment="1" applyProtection="1">
      <alignment horizontal="center" wrapText="1"/>
    </xf>
    <xf numFmtId="0" fontId="22" fillId="0" borderId="0" xfId="16" applyFont="1" applyAlignment="1" applyProtection="1">
      <alignment horizontal="center" vertical="center" wrapText="1"/>
    </xf>
    <xf numFmtId="14" fontId="22" fillId="0" borderId="0" xfId="16" applyNumberFormat="1" applyFont="1" applyFill="1" applyBorder="1" applyAlignment="1" applyProtection="1">
      <alignment horizontal="center" vertical="center" wrapText="1"/>
    </xf>
    <xf numFmtId="0" fontId="22" fillId="0" borderId="1" xfId="16" applyFont="1" applyFill="1" applyBorder="1" applyAlignment="1" applyProtection="1">
      <alignment horizontal="left"/>
    </xf>
    <xf numFmtId="0" fontId="22" fillId="0" borderId="1" xfId="16" applyFont="1" applyBorder="1" applyAlignment="1" applyProtection="1">
      <alignment horizontal="center" vertical="center" wrapText="1"/>
    </xf>
    <xf numFmtId="0" fontId="22" fillId="5" borderId="1" xfId="16" applyFont="1" applyFill="1" applyBorder="1" applyAlignment="1" applyProtection="1">
      <alignment horizontal="right" vertical="center" wrapText="1"/>
    </xf>
    <xf numFmtId="0" fontId="22" fillId="0" borderId="1" xfId="16" applyFont="1" applyFill="1" applyBorder="1" applyAlignment="1" applyProtection="1">
      <alignment horizontal="left" indent="1"/>
    </xf>
    <xf numFmtId="0" fontId="17" fillId="0" borderId="1" xfId="16" applyFont="1" applyBorder="1" applyAlignment="1" applyProtection="1">
      <alignment wrapText="1"/>
    </xf>
    <xf numFmtId="0" fontId="22" fillId="5" borderId="1" xfId="16" applyFont="1" applyFill="1" applyBorder="1" applyProtection="1"/>
    <xf numFmtId="0" fontId="17" fillId="0" borderId="1" xfId="16" applyFont="1" applyFill="1" applyBorder="1" applyAlignment="1" applyProtection="1">
      <alignment horizontal="left" vertical="center"/>
    </xf>
    <xf numFmtId="0" fontId="17" fillId="0" borderId="1" xfId="16" applyFont="1" applyFill="1" applyBorder="1" applyAlignment="1" applyProtection="1">
      <alignment horizontal="left" wrapText="1"/>
    </xf>
    <xf numFmtId="0" fontId="17" fillId="0" borderId="1" xfId="16" applyFont="1" applyBorder="1" applyProtection="1">
      <protection locked="0"/>
    </xf>
    <xf numFmtId="0" fontId="22" fillId="0" borderId="0" xfId="16" applyFont="1" applyFill="1" applyBorder="1" applyAlignment="1" applyProtection="1">
      <alignment horizontal="left" indent="1"/>
      <protection locked="0"/>
    </xf>
    <xf numFmtId="0" fontId="17" fillId="0" borderId="0" xfId="16" applyFont="1" applyFill="1" applyBorder="1" applyAlignment="1" applyProtection="1">
      <alignment horizontal="left" wrapText="1"/>
      <protection locked="0"/>
    </xf>
    <xf numFmtId="0" fontId="22" fillId="0" borderId="1" xfId="16" applyFont="1" applyFill="1" applyBorder="1" applyAlignment="1" applyProtection="1">
      <alignment horizontal="left" vertical="center" indent="1"/>
    </xf>
    <xf numFmtId="0" fontId="22" fillId="0" borderId="0" xfId="16" applyFont="1" applyFill="1" applyBorder="1" applyAlignment="1" applyProtection="1">
      <alignment horizontal="left" vertical="center" indent="1"/>
      <protection locked="0"/>
    </xf>
    <xf numFmtId="0" fontId="22" fillId="0" borderId="1" xfId="16" applyFont="1" applyFill="1" applyBorder="1" applyAlignment="1" applyProtection="1">
      <alignment horizontal="left" vertical="center"/>
    </xf>
    <xf numFmtId="0" fontId="17" fillId="0" borderId="0" xfId="16" applyFont="1" applyFill="1" applyBorder="1" applyAlignment="1" applyProtection="1">
      <alignment horizontal="left" vertical="center"/>
      <protection locked="0"/>
    </xf>
    <xf numFmtId="0" fontId="17" fillId="0" borderId="0" xfId="16" applyFont="1" applyFill="1" applyBorder="1" applyAlignment="1" applyProtection="1">
      <alignment horizontal="left"/>
      <protection locked="0"/>
    </xf>
    <xf numFmtId="0" fontId="19" fillId="5" borderId="0" xfId="285" applyFont="1" applyFill="1" applyBorder="1" applyAlignment="1" applyProtection="1">
      <alignment vertical="center"/>
    </xf>
    <xf numFmtId="0" fontId="19" fillId="5" borderId="0" xfId="285" applyFont="1" applyFill="1" applyBorder="1" applyAlignment="1" applyProtection="1">
      <alignment vertical="center"/>
      <protection locked="0"/>
    </xf>
    <xf numFmtId="0" fontId="19" fillId="5" borderId="34" xfId="285" applyFont="1" applyFill="1" applyBorder="1" applyAlignment="1" applyProtection="1">
      <alignment horizontal="right" vertical="center"/>
    </xf>
    <xf numFmtId="0" fontId="19" fillId="0" borderId="0" xfId="285" applyFont="1" applyAlignment="1" applyProtection="1">
      <alignment vertical="center"/>
      <protection locked="0"/>
    </xf>
    <xf numFmtId="0" fontId="19" fillId="5" borderId="35" xfId="285" applyFont="1" applyFill="1" applyBorder="1" applyAlignment="1" applyProtection="1">
      <alignment vertical="center"/>
    </xf>
    <xf numFmtId="0" fontId="21" fillId="5" borderId="0" xfId="285" applyFont="1" applyFill="1" applyBorder="1" applyAlignment="1" applyProtection="1">
      <alignment horizontal="right" vertical="center"/>
    </xf>
    <xf numFmtId="168" fontId="19" fillId="5" borderId="0" xfId="285" applyNumberFormat="1" applyFont="1" applyFill="1" applyBorder="1" applyAlignment="1" applyProtection="1">
      <alignment vertical="center"/>
    </xf>
    <xf numFmtId="14" fontId="19" fillId="5" borderId="0" xfId="285" applyNumberFormat="1" applyFont="1" applyFill="1" applyBorder="1" applyAlignment="1" applyProtection="1">
      <alignment vertical="center"/>
    </xf>
    <xf numFmtId="0" fontId="19" fillId="5" borderId="34" xfId="285" applyFont="1" applyFill="1" applyBorder="1" applyAlignment="1" applyProtection="1">
      <alignment vertical="center"/>
      <protection locked="0"/>
    </xf>
    <xf numFmtId="0" fontId="22" fillId="0" borderId="0" xfId="16" applyFont="1" applyBorder="1" applyProtection="1">
      <protection locked="0"/>
    </xf>
    <xf numFmtId="14" fontId="21" fillId="2" borderId="0" xfId="285" applyNumberFormat="1" applyFont="1" applyFill="1" applyBorder="1" applyAlignment="1" applyProtection="1">
      <alignment vertical="center"/>
    </xf>
    <xf numFmtId="49" fontId="19" fillId="2" borderId="0" xfId="285" applyNumberFormat="1" applyFont="1" applyFill="1" applyBorder="1" applyAlignment="1" applyProtection="1">
      <alignment vertical="center"/>
      <protection locked="0"/>
    </xf>
    <xf numFmtId="0" fontId="19" fillId="2" borderId="0" xfId="285" applyFont="1" applyFill="1" applyBorder="1" applyAlignment="1" applyProtection="1">
      <alignment vertical="center"/>
      <protection locked="0"/>
    </xf>
    <xf numFmtId="0" fontId="19" fillId="2" borderId="0" xfId="285" applyFont="1" applyFill="1" applyBorder="1" applyAlignment="1" applyProtection="1">
      <alignment horizontal="left" vertical="center"/>
    </xf>
    <xf numFmtId="0" fontId="19" fillId="2" borderId="0" xfId="285" applyFont="1" applyFill="1" applyBorder="1" applyAlignment="1" applyProtection="1">
      <alignment vertical="center"/>
    </xf>
    <xf numFmtId="0" fontId="19" fillId="2" borderId="34" xfId="285" applyFont="1" applyFill="1" applyBorder="1" applyAlignment="1" applyProtection="1">
      <alignment vertical="center"/>
      <protection locked="0"/>
    </xf>
    <xf numFmtId="0" fontId="21" fillId="5" borderId="0" xfId="285" applyFont="1" applyFill="1" applyBorder="1" applyAlignment="1" applyProtection="1">
      <alignment horizontal="right" vertical="center"/>
      <protection locked="0"/>
    </xf>
    <xf numFmtId="168" fontId="19" fillId="5" borderId="0" xfId="285" applyNumberFormat="1" applyFont="1" applyFill="1" applyBorder="1" applyAlignment="1" applyProtection="1">
      <alignment vertical="center"/>
      <protection locked="0"/>
    </xf>
    <xf numFmtId="49" fontId="19" fillId="5" borderId="0" xfId="285" applyNumberFormat="1" applyFont="1" applyFill="1" applyBorder="1" applyAlignment="1" applyProtection="1">
      <alignment vertical="center"/>
      <protection locked="0"/>
    </xf>
    <xf numFmtId="0" fontId="27" fillId="5" borderId="35" xfId="285" applyFont="1" applyFill="1" applyBorder="1" applyAlignment="1" applyProtection="1">
      <alignment vertical="center"/>
    </xf>
    <xf numFmtId="0" fontId="28" fillId="5" borderId="0" xfId="285" applyFont="1" applyFill="1" applyBorder="1" applyAlignment="1" applyProtection="1">
      <alignment vertical="center"/>
    </xf>
    <xf numFmtId="0" fontId="27" fillId="5" borderId="0" xfId="285" applyFont="1" applyFill="1" applyBorder="1" applyAlignment="1" applyProtection="1">
      <alignment vertical="center"/>
    </xf>
    <xf numFmtId="0" fontId="27" fillId="5" borderId="34" xfId="285" applyFont="1" applyFill="1" applyBorder="1" applyAlignment="1" applyProtection="1">
      <alignment vertical="center"/>
    </xf>
    <xf numFmtId="0" fontId="27" fillId="0" borderId="0" xfId="285" applyFont="1" applyAlignment="1" applyProtection="1">
      <alignment vertical="center"/>
      <protection locked="0"/>
    </xf>
    <xf numFmtId="0" fontId="29" fillId="5" borderId="12" xfId="285" applyFont="1" applyFill="1" applyBorder="1" applyAlignment="1" applyProtection="1">
      <alignment horizontal="center" vertical="center" wrapText="1"/>
    </xf>
    <xf numFmtId="0" fontId="29" fillId="5" borderId="13" xfId="285" applyFont="1" applyFill="1" applyBorder="1" applyAlignment="1" applyProtection="1">
      <alignment horizontal="center" vertical="center" wrapText="1"/>
    </xf>
    <xf numFmtId="0" fontId="29" fillId="5" borderId="14" xfId="285" applyFont="1" applyFill="1" applyBorder="1" applyAlignment="1" applyProtection="1">
      <alignment horizontal="center" vertical="center" wrapText="1"/>
    </xf>
    <xf numFmtId="0" fontId="29" fillId="3" borderId="9" xfId="285" applyFont="1" applyFill="1" applyBorder="1" applyAlignment="1" applyProtection="1">
      <alignment horizontal="center" vertical="center" wrapText="1"/>
    </xf>
    <xf numFmtId="49" fontId="29" fillId="3" borderId="13" xfId="285" applyNumberFormat="1" applyFont="1" applyFill="1" applyBorder="1" applyAlignment="1" applyProtection="1">
      <alignment horizontal="center" vertical="center" wrapText="1"/>
    </xf>
    <xf numFmtId="0" fontId="29" fillId="3" borderId="16" xfId="285" applyFont="1" applyFill="1" applyBorder="1" applyAlignment="1" applyProtection="1">
      <alignment horizontal="center" vertical="center" wrapText="1"/>
    </xf>
    <xf numFmtId="0" fontId="29" fillId="3" borderId="15" xfId="285" applyFont="1" applyFill="1" applyBorder="1" applyAlignment="1" applyProtection="1">
      <alignment horizontal="center" vertical="center" wrapText="1"/>
    </xf>
    <xf numFmtId="0" fontId="29" fillId="4" borderId="12" xfId="285" applyFont="1" applyFill="1" applyBorder="1" applyAlignment="1" applyProtection="1">
      <alignment horizontal="center" vertical="center" wrapText="1"/>
    </xf>
    <xf numFmtId="0" fontId="29" fillId="4" borderId="13" xfId="285" applyFont="1" applyFill="1" applyBorder="1" applyAlignment="1" applyProtection="1">
      <alignment horizontal="center" vertical="center" wrapText="1"/>
    </xf>
    <xf numFmtId="0" fontId="29" fillId="4" borderId="15" xfId="285" applyFont="1" applyFill="1" applyBorder="1" applyAlignment="1" applyProtection="1">
      <alignment horizontal="center" vertical="center" wrapText="1"/>
    </xf>
    <xf numFmtId="0" fontId="29" fillId="5" borderId="10" xfId="285" applyFont="1" applyFill="1" applyBorder="1" applyAlignment="1" applyProtection="1">
      <alignment horizontal="center" vertical="center" wrapText="1"/>
    </xf>
    <xf numFmtId="0" fontId="29" fillId="0" borderId="0" xfId="285" applyFont="1" applyAlignment="1" applyProtection="1">
      <alignment horizontal="center" vertical="center" wrapText="1"/>
      <protection locked="0"/>
    </xf>
    <xf numFmtId="0" fontId="29" fillId="5" borderId="12" xfId="285" applyFont="1" applyFill="1" applyBorder="1" applyAlignment="1" applyProtection="1">
      <alignment horizontal="center" vertical="center"/>
    </xf>
    <xf numFmtId="0" fontId="29" fillId="5" borderId="14" xfId="285" applyFont="1" applyFill="1" applyBorder="1" applyAlignment="1" applyProtection="1">
      <alignment horizontal="center" vertical="center"/>
    </xf>
    <xf numFmtId="0" fontId="29" fillId="5" borderId="13" xfId="285" applyFont="1" applyFill="1" applyBorder="1" applyAlignment="1" applyProtection="1">
      <alignment horizontal="center" vertical="center"/>
    </xf>
    <xf numFmtId="0" fontId="29" fillId="5" borderId="15" xfId="285" applyFont="1" applyFill="1" applyBorder="1" applyAlignment="1" applyProtection="1">
      <alignment horizontal="center" vertical="center"/>
    </xf>
    <xf numFmtId="0" fontId="29" fillId="5" borderId="11" xfId="285" applyFont="1" applyFill="1" applyBorder="1" applyAlignment="1" applyProtection="1">
      <alignment horizontal="center" vertical="center"/>
    </xf>
    <xf numFmtId="0" fontId="27" fillId="0" borderId="0" xfId="285" applyFont="1" applyAlignment="1" applyProtection="1">
      <alignment horizontal="center" vertical="center"/>
      <protection locked="0"/>
    </xf>
    <xf numFmtId="0" fontId="33" fillId="0" borderId="17" xfId="17" applyFont="1" applyFill="1" applyBorder="1" applyAlignment="1" applyProtection="1">
      <alignment horizontal="center" vertical="center"/>
      <protection locked="0"/>
    </xf>
    <xf numFmtId="14" fontId="33" fillId="0" borderId="2" xfId="17" applyNumberFormat="1" applyFont="1" applyFill="1" applyBorder="1" applyAlignment="1" applyProtection="1">
      <alignment vertical="center" wrapText="1"/>
      <protection locked="0"/>
    </xf>
    <xf numFmtId="0" fontId="33" fillId="0" borderId="2" xfId="17" applyFont="1" applyFill="1" applyBorder="1" applyAlignment="1" applyProtection="1">
      <alignment vertical="center" wrapText="1"/>
      <protection locked="0"/>
    </xf>
    <xf numFmtId="0" fontId="33" fillId="0" borderId="18" xfId="17" applyFont="1" applyFill="1" applyBorder="1" applyAlignment="1" applyProtection="1">
      <alignment horizontal="right" vertical="center"/>
      <protection locked="0"/>
    </xf>
    <xf numFmtId="0" fontId="33" fillId="0" borderId="17" xfId="17" applyFont="1" applyFill="1" applyBorder="1" applyAlignment="1" applyProtection="1">
      <alignment vertical="center" wrapText="1"/>
      <protection locked="0"/>
    </xf>
    <xf numFmtId="49" fontId="33" fillId="0" borderId="1" xfId="17" applyNumberFormat="1" applyFont="1" applyFill="1" applyBorder="1" applyAlignment="1" applyProtection="1">
      <alignment vertical="center"/>
      <protection locked="0"/>
    </xf>
    <xf numFmtId="49" fontId="33" fillId="0" borderId="2" xfId="17" applyNumberFormat="1" applyFont="1" applyFill="1" applyBorder="1" applyAlignment="1" applyProtection="1">
      <alignment vertical="center"/>
      <protection locked="0"/>
    </xf>
    <xf numFmtId="0" fontId="33" fillId="4" borderId="19" xfId="285" applyFont="1" applyFill="1" applyBorder="1" applyAlignment="1" applyProtection="1">
      <alignment vertical="center" wrapText="1"/>
      <protection locked="0"/>
    </xf>
    <xf numFmtId="0" fontId="33" fillId="4" borderId="1" xfId="285" applyFont="1" applyFill="1" applyBorder="1" applyAlignment="1" applyProtection="1">
      <alignment vertical="center" wrapText="1"/>
      <protection locked="0"/>
    </xf>
    <xf numFmtId="0" fontId="33" fillId="4" borderId="20" xfId="285" applyFont="1" applyFill="1" applyBorder="1" applyAlignment="1" applyProtection="1">
      <alignment vertical="center"/>
      <protection locked="0"/>
    </xf>
    <xf numFmtId="0" fontId="33" fillId="0" borderId="33" xfId="17" applyFont="1" applyFill="1" applyBorder="1" applyAlignment="1" applyProtection="1">
      <alignment vertical="center" wrapText="1"/>
      <protection locked="0"/>
    </xf>
    <xf numFmtId="0" fontId="27" fillId="0" borderId="0" xfId="17" applyFont="1" applyFill="1" applyAlignment="1" applyProtection="1">
      <alignment vertical="center"/>
      <protection locked="0"/>
    </xf>
    <xf numFmtId="14" fontId="19" fillId="2" borderId="0" xfId="285" applyNumberFormat="1" applyFont="1" applyFill="1" applyBorder="1" applyAlignment="1" applyProtection="1">
      <alignment vertical="center"/>
    </xf>
    <xf numFmtId="14" fontId="19" fillId="2" borderId="3" xfId="285" applyNumberFormat="1" applyFont="1" applyFill="1" applyBorder="1" applyAlignment="1" applyProtection="1">
      <alignment vertical="center"/>
    </xf>
    <xf numFmtId="0" fontId="19" fillId="2" borderId="3" xfId="285" applyFont="1" applyFill="1" applyBorder="1" applyAlignment="1" applyProtection="1">
      <alignment vertical="center"/>
      <protection locked="0"/>
    </xf>
    <xf numFmtId="14" fontId="19" fillId="2" borderId="3" xfId="285" applyNumberFormat="1" applyFont="1" applyFill="1" applyBorder="1" applyAlignment="1" applyProtection="1">
      <alignment horizontal="center" vertical="center"/>
    </xf>
    <xf numFmtId="14" fontId="21" fillId="2" borderId="0" xfId="285" applyNumberFormat="1" applyFont="1" applyFill="1" applyBorder="1" applyAlignment="1" applyProtection="1">
      <alignment vertical="center" wrapText="1"/>
    </xf>
    <xf numFmtId="49" fontId="27" fillId="0" borderId="0" xfId="285" applyNumberFormat="1" applyFont="1" applyAlignment="1" applyProtection="1">
      <alignment vertical="center"/>
      <protection locked="0"/>
    </xf>
    <xf numFmtId="0" fontId="11" fillId="2" borderId="0" xfId="16" applyFill="1"/>
    <xf numFmtId="0" fontId="17" fillId="2" borderId="0" xfId="16" applyFont="1" applyFill="1" applyBorder="1" applyProtection="1"/>
    <xf numFmtId="0" fontId="17" fillId="2" borderId="0" xfId="16" applyFont="1" applyFill="1" applyProtection="1"/>
    <xf numFmtId="3" fontId="22" fillId="0" borderId="1" xfId="1" applyNumberFormat="1" applyFont="1" applyFill="1" applyBorder="1" applyAlignment="1" applyProtection="1">
      <alignment horizontal="center" vertical="center" wrapText="1"/>
      <protection locked="0"/>
    </xf>
    <xf numFmtId="0" fontId="22" fillId="0" borderId="1" xfId="16" applyFont="1" applyFill="1" applyBorder="1" applyProtection="1">
      <protection locked="0"/>
    </xf>
    <xf numFmtId="3" fontId="22" fillId="5" borderId="1" xfId="16" applyNumberFormat="1" applyFont="1" applyFill="1" applyBorder="1" applyProtection="1"/>
    <xf numFmtId="0" fontId="22" fillId="2" borderId="0" xfId="16" applyFont="1" applyFill="1" applyAlignment="1" applyProtection="1">
      <alignment horizontal="left"/>
      <protection locked="0"/>
    </xf>
    <xf numFmtId="0" fontId="17" fillId="2" borderId="0" xfId="16" applyFont="1" applyFill="1" applyProtection="1">
      <protection locked="0"/>
    </xf>
    <xf numFmtId="0" fontId="17" fillId="2" borderId="0" xfId="16" applyFont="1" applyFill="1" applyAlignment="1" applyProtection="1">
      <alignment horizontal="left"/>
      <protection locked="0"/>
    </xf>
    <xf numFmtId="0" fontId="11" fillId="2" borderId="0" xfId="16" applyFill="1" applyProtection="1">
      <protection locked="0"/>
    </xf>
    <xf numFmtId="4" fontId="23" fillId="0" borderId="0" xfId="1" applyNumberFormat="1" applyFont="1" applyAlignment="1" applyProtection="1">
      <alignment horizontal="center" vertical="center" wrapText="1"/>
      <protection locked="0"/>
    </xf>
    <xf numFmtId="0" fontId="16" fillId="5" borderId="1" xfId="16" applyFont="1" applyFill="1" applyBorder="1" applyAlignment="1">
      <alignment horizontal="center" vertical="center"/>
    </xf>
    <xf numFmtId="0" fontId="16" fillId="0" borderId="1" xfId="16" applyFont="1" applyFill="1" applyBorder="1" applyAlignment="1">
      <alignment horizontal="center" vertical="center"/>
    </xf>
    <xf numFmtId="0" fontId="35" fillId="0" borderId="1" xfId="1" applyFont="1" applyFill="1" applyBorder="1" applyAlignment="1" applyProtection="1">
      <alignment horizontal="left" vertical="center" wrapText="1" indent="1"/>
    </xf>
    <xf numFmtId="0" fontId="11" fillId="0" borderId="0" xfId="16" applyFill="1"/>
    <xf numFmtId="0" fontId="16" fillId="5" borderId="1" xfId="16" applyFont="1" applyFill="1" applyBorder="1"/>
    <xf numFmtId="0" fontId="22" fillId="5" borderId="1" xfId="16" applyFont="1" applyFill="1" applyBorder="1" applyProtection="1">
      <protection locked="0"/>
    </xf>
    <xf numFmtId="0" fontId="22" fillId="0" borderId="0" xfId="16" applyFont="1" applyAlignment="1" applyProtection="1">
      <alignment horizontal="left"/>
      <protection locked="0"/>
    </xf>
    <xf numFmtId="0" fontId="17" fillId="0" borderId="0" xfId="16" applyFont="1" applyAlignment="1" applyProtection="1">
      <alignment horizontal="left"/>
      <protection locked="0"/>
    </xf>
    <xf numFmtId="0" fontId="19" fillId="0" borderId="1" xfId="15" applyFont="1" applyFill="1" applyBorder="1" applyAlignment="1" applyProtection="1">
      <alignment vertical="center" wrapText="1"/>
      <protection locked="0"/>
    </xf>
    <xf numFmtId="0" fontId="19" fillId="0" borderId="2" xfId="15" applyFont="1" applyBorder="1" applyAlignment="1" applyProtection="1">
      <alignment vertical="center" wrapText="1"/>
      <protection locked="0"/>
    </xf>
    <xf numFmtId="0" fontId="19" fillId="0" borderId="2" xfId="15" applyFont="1" applyFill="1" applyBorder="1" applyAlignment="1" applyProtection="1">
      <alignment vertical="center" wrapText="1"/>
      <protection locked="0"/>
    </xf>
    <xf numFmtId="0" fontId="19" fillId="0" borderId="1" xfId="15" applyFont="1" applyFill="1" applyBorder="1" applyAlignment="1" applyProtection="1">
      <alignment horizontal="center" vertical="center" wrapText="1"/>
      <protection locked="0"/>
    </xf>
    <xf numFmtId="0" fontId="22" fillId="0" borderId="0" xfId="0" applyFont="1" applyBorder="1" applyProtection="1">
      <protection locked="0"/>
    </xf>
    <xf numFmtId="169" fontId="33" fillId="2" borderId="2" xfId="285" applyNumberFormat="1" applyFont="1" applyFill="1" applyBorder="1" applyAlignment="1" applyProtection="1">
      <alignment horizontal="left" vertical="center" wrapText="1"/>
      <protection locked="0"/>
    </xf>
    <xf numFmtId="14" fontId="19" fillId="2" borderId="0" xfId="285" applyNumberFormat="1" applyFont="1" applyFill="1" applyBorder="1" applyAlignment="1" applyProtection="1">
      <alignment horizontal="center" vertical="center"/>
    </xf>
    <xf numFmtId="171" fontId="23" fillId="0" borderId="0" xfId="1" applyNumberFormat="1" applyFont="1" applyAlignment="1" applyProtection="1">
      <alignment horizontal="center" vertical="center" wrapText="1"/>
      <protection locked="0"/>
    </xf>
    <xf numFmtId="14" fontId="21" fillId="2" borderId="0" xfId="285" applyNumberFormat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center" vertical="center"/>
    </xf>
    <xf numFmtId="0" fontId="17" fillId="0" borderId="0" xfId="0" applyFont="1" applyAlignment="1" applyProtection="1">
      <alignment horizontal="center" vertical="center"/>
      <protection locked="0"/>
    </xf>
    <xf numFmtId="0" fontId="22" fillId="5" borderId="0" xfId="16" applyFont="1" applyFill="1" applyAlignment="1" applyProtection="1">
      <alignment horizontal="left" vertical="center"/>
    </xf>
    <xf numFmtId="0" fontId="17" fillId="5" borderId="0" xfId="1" applyFont="1" applyFill="1" applyAlignment="1" applyProtection="1">
      <alignment horizontal="right" vertical="center"/>
    </xf>
    <xf numFmtId="0" fontId="17" fillId="5" borderId="0" xfId="1" applyFont="1" applyFill="1" applyBorder="1" applyAlignment="1" applyProtection="1">
      <alignment horizontal="center" vertical="center"/>
    </xf>
    <xf numFmtId="3" fontId="17" fillId="0" borderId="0" xfId="3" applyNumberFormat="1" applyFont="1" applyProtection="1">
      <protection locked="0"/>
    </xf>
    <xf numFmtId="0" fontId="22" fillId="5" borderId="35" xfId="0" applyFont="1" applyFill="1" applyBorder="1" applyAlignment="1" applyProtection="1">
      <alignment vertical="center"/>
    </xf>
    <xf numFmtId="0" fontId="17" fillId="5" borderId="0" xfId="0" applyFont="1" applyFill="1" applyBorder="1" applyAlignment="1">
      <alignment vertical="center"/>
    </xf>
    <xf numFmtId="0" fontId="22" fillId="5" borderId="0" xfId="0" applyFont="1" applyFill="1" applyBorder="1" applyAlignment="1" applyProtection="1">
      <alignment vertical="center"/>
    </xf>
    <xf numFmtId="0" fontId="17" fillId="5" borderId="35" xfId="0" applyFont="1" applyFill="1" applyBorder="1" applyAlignment="1" applyProtection="1">
      <alignment vertical="center"/>
    </xf>
    <xf numFmtId="0" fontId="17" fillId="5" borderId="0" xfId="0" applyFont="1" applyFill="1" applyBorder="1" applyAlignment="1" applyProtection="1">
      <alignment vertical="center"/>
    </xf>
    <xf numFmtId="0" fontId="31" fillId="5" borderId="35" xfId="0" applyFont="1" applyFill="1" applyBorder="1" applyAlignment="1">
      <alignment vertical="center"/>
    </xf>
    <xf numFmtId="0" fontId="17" fillId="0" borderId="0" xfId="0" applyFont="1" applyAlignment="1" applyProtection="1">
      <alignment vertical="center"/>
      <protection locked="0"/>
    </xf>
    <xf numFmtId="0" fontId="17" fillId="0" borderId="0" xfId="0" applyFont="1" applyAlignment="1">
      <alignment vertical="center"/>
    </xf>
    <xf numFmtId="0" fontId="16" fillId="0" borderId="0" xfId="0" applyFont="1" applyFill="1"/>
    <xf numFmtId="0" fontId="39" fillId="0" borderId="0" xfId="0" applyFont="1" applyFill="1"/>
    <xf numFmtId="0" fontId="40" fillId="0" borderId="1" xfId="0" applyFont="1" applyFill="1" applyBorder="1" applyAlignment="1">
      <alignment horizontal="left" vertical="center" wrapText="1"/>
    </xf>
    <xf numFmtId="0" fontId="41" fillId="0" borderId="1" xfId="0" applyFont="1" applyFill="1" applyBorder="1" applyAlignment="1">
      <alignment horizontal="left" vertical="center" wrapText="1"/>
    </xf>
    <xf numFmtId="0" fontId="22" fillId="0" borderId="0" xfId="0" applyFont="1" applyAlignment="1" applyProtection="1">
      <alignment horizontal="center"/>
      <protection locked="0"/>
    </xf>
    <xf numFmtId="0" fontId="17" fillId="0" borderId="3" xfId="0" applyFont="1" applyBorder="1" applyProtection="1">
      <protection locked="0"/>
    </xf>
    <xf numFmtId="0" fontId="0" fillId="0" borderId="3" xfId="0" applyBorder="1"/>
    <xf numFmtId="1" fontId="25" fillId="5" borderId="7" xfId="2" applyNumberFormat="1" applyFont="1" applyFill="1" applyBorder="1" applyAlignment="1" applyProtection="1">
      <alignment horizontal="center" vertical="top" wrapText="1"/>
      <protection locked="0"/>
    </xf>
    <xf numFmtId="14" fontId="21" fillId="2" borderId="0" xfId="285" applyNumberFormat="1" applyFont="1" applyFill="1" applyBorder="1" applyAlignment="1" applyProtection="1">
      <alignment horizontal="left" vertical="center" wrapText="1"/>
    </xf>
    <xf numFmtId="14" fontId="21" fillId="2" borderId="0" xfId="285" applyNumberFormat="1" applyFont="1" applyFill="1" applyBorder="1" applyAlignment="1" applyProtection="1">
      <alignment horizontal="center" vertical="center"/>
    </xf>
    <xf numFmtId="14" fontId="21" fillId="2" borderId="32" xfId="285" applyNumberFormat="1" applyFont="1" applyFill="1" applyBorder="1" applyAlignment="1" applyProtection="1">
      <alignment horizontal="center" vertical="center" wrapText="1"/>
    </xf>
    <xf numFmtId="14" fontId="21" fillId="2" borderId="0" xfId="285" applyNumberFormat="1" applyFont="1" applyFill="1" applyBorder="1" applyAlignment="1" applyProtection="1">
      <alignment horizontal="center" vertical="center" wrapText="1"/>
    </xf>
    <xf numFmtId="14" fontId="17" fillId="0" borderId="0" xfId="1" applyNumberFormat="1" applyFont="1" applyBorder="1" applyAlignment="1" applyProtection="1">
      <alignment horizontal="center" vertical="center"/>
    </xf>
    <xf numFmtId="0" fontId="17" fillId="0" borderId="0" xfId="1" applyFont="1" applyBorder="1" applyAlignment="1" applyProtection="1">
      <alignment horizontal="center" vertical="center"/>
    </xf>
    <xf numFmtId="0" fontId="29" fillId="4" borderId="9" xfId="285" applyFont="1" applyFill="1" applyBorder="1" applyAlignment="1" applyProtection="1">
      <alignment horizontal="center" vertical="center"/>
    </xf>
    <xf numFmtId="0" fontId="29" fillId="4" borderId="11" xfId="285" applyFont="1" applyFill="1" applyBorder="1" applyAlignment="1" applyProtection="1">
      <alignment horizontal="center" vertical="center"/>
    </xf>
    <xf numFmtId="0" fontId="29" fillId="4" borderId="10" xfId="285" applyFont="1" applyFill="1" applyBorder="1" applyAlignment="1" applyProtection="1">
      <alignment horizontal="center" vertical="center"/>
    </xf>
    <xf numFmtId="0" fontId="19" fillId="2" borderId="0" xfId="285" applyFont="1" applyFill="1" applyBorder="1" applyAlignment="1" applyProtection="1">
      <alignment horizontal="left" vertical="center" wrapText="1"/>
      <protection locked="0"/>
    </xf>
    <xf numFmtId="0" fontId="17" fillId="5" borderId="0" xfId="1" applyFont="1" applyFill="1" applyAlignment="1" applyProtection="1">
      <alignment horizontal="center" vertical="center"/>
    </xf>
    <xf numFmtId="0" fontId="17" fillId="2" borderId="0" xfId="1" applyFont="1" applyFill="1" applyBorder="1" applyAlignment="1" applyProtection="1">
      <alignment horizontal="left" vertical="center" wrapText="1"/>
    </xf>
    <xf numFmtId="0" fontId="17" fillId="0" borderId="0" xfId="0" applyFont="1" applyAlignment="1" applyProtection="1">
      <alignment horizontal="center" vertical="center"/>
      <protection locked="0"/>
    </xf>
    <xf numFmtId="0" fontId="22" fillId="5" borderId="0" xfId="16" applyFont="1" applyFill="1" applyAlignment="1" applyProtection="1">
      <alignment horizontal="left" vertical="center"/>
    </xf>
    <xf numFmtId="14" fontId="21" fillId="2" borderId="32" xfId="285" applyNumberFormat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right" vertical="center"/>
    </xf>
    <xf numFmtId="170" fontId="17" fillId="0" borderId="0" xfId="1" applyNumberFormat="1" applyFont="1" applyFill="1" applyBorder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19" fillId="5" borderId="1" xfId="15" applyFont="1" applyFill="1" applyBorder="1" applyAlignment="1" applyProtection="1">
      <alignment horizontal="center" vertical="center" wrapText="1"/>
    </xf>
    <xf numFmtId="0" fontId="17" fillId="0" borderId="3" xfId="0" applyFont="1" applyBorder="1" applyAlignment="1" applyProtection="1">
      <alignment horizontal="center"/>
      <protection locked="0"/>
    </xf>
  </cellXfs>
  <cellStyles count="311">
    <cellStyle name="Comma 2" xfId="20"/>
    <cellStyle name="Normal" xfId="0" builtinId="0"/>
    <cellStyle name="Normal 10" xfId="21"/>
    <cellStyle name="Normal 11" xfId="22"/>
    <cellStyle name="Normal 12" xfId="23"/>
    <cellStyle name="Normal 13" xfId="16"/>
    <cellStyle name="Normal 13 10" xfId="24"/>
    <cellStyle name="Normal 13 11" xfId="25"/>
    <cellStyle name="Normal 13 2" xfId="26"/>
    <cellStyle name="Normal 13 3" xfId="27"/>
    <cellStyle name="Normal 13 4" xfId="28"/>
    <cellStyle name="Normal 13 5" xfId="29"/>
    <cellStyle name="Normal 13 6" xfId="30"/>
    <cellStyle name="Normal 13 7" xfId="31"/>
    <cellStyle name="Normal 13 8" xfId="32"/>
    <cellStyle name="Normal 13 9" xfId="33"/>
    <cellStyle name="Normal 14" xfId="34"/>
    <cellStyle name="Normal 14 10" xfId="35"/>
    <cellStyle name="Normal 14 10 2" xfId="36"/>
    <cellStyle name="Normal 14 10 2 2" xfId="37"/>
    <cellStyle name="Normal 14 10 3" xfId="38"/>
    <cellStyle name="Normal 14 10 3 2" xfId="39"/>
    <cellStyle name="Normal 14 10 4" xfId="40"/>
    <cellStyle name="Normal 14 10 4 2" xfId="41"/>
    <cellStyle name="Normal 14 10 5" xfId="42"/>
    <cellStyle name="Normal 14 10 5 2" xfId="43"/>
    <cellStyle name="Normal 14 10 6" xfId="44"/>
    <cellStyle name="Normal 14 11" xfId="45"/>
    <cellStyle name="Normal 14 11 2" xfId="46"/>
    <cellStyle name="Normal 14 11 2 2" xfId="47"/>
    <cellStyle name="Normal 14 11 3" xfId="48"/>
    <cellStyle name="Normal 14 11 3 2" xfId="49"/>
    <cellStyle name="Normal 14 11 4" xfId="50"/>
    <cellStyle name="Normal 14 11 4 2" xfId="51"/>
    <cellStyle name="Normal 14 11 5" xfId="52"/>
    <cellStyle name="Normal 14 11 5 2" xfId="53"/>
    <cellStyle name="Normal 14 11 6" xfId="54"/>
    <cellStyle name="Normal 14 12" xfId="55"/>
    <cellStyle name="Normal 14 2" xfId="56"/>
    <cellStyle name="Normal 14 3" xfId="57"/>
    <cellStyle name="Normal 14 3 2" xfId="58"/>
    <cellStyle name="Normal 14 3 2 2" xfId="59"/>
    <cellStyle name="Normal 14 3 3" xfId="60"/>
    <cellStyle name="Normal 14 3 3 2" xfId="61"/>
    <cellStyle name="Normal 14 3 4" xfId="62"/>
    <cellStyle name="Normal 14 3 4 2" xfId="63"/>
    <cellStyle name="Normal 14 3 5" xfId="64"/>
    <cellStyle name="Normal 14 3 5 2" xfId="65"/>
    <cellStyle name="Normal 14 3 6" xfId="66"/>
    <cellStyle name="Normal 14 4" xfId="67"/>
    <cellStyle name="Normal 14 4 2" xfId="68"/>
    <cellStyle name="Normal 14 4 2 2" xfId="69"/>
    <cellStyle name="Normal 14 4 3" xfId="70"/>
    <cellStyle name="Normal 14 4 3 2" xfId="71"/>
    <cellStyle name="Normal 14 4 4" xfId="72"/>
    <cellStyle name="Normal 14 4 4 2" xfId="73"/>
    <cellStyle name="Normal 14 4 5" xfId="74"/>
    <cellStyle name="Normal 14 4 5 2" xfId="75"/>
    <cellStyle name="Normal 14 4 6" xfId="76"/>
    <cellStyle name="Normal 14 5" xfId="77"/>
    <cellStyle name="Normal 14 5 2" xfId="78"/>
    <cellStyle name="Normal 14 5 2 2" xfId="79"/>
    <cellStyle name="Normal 14 5 3" xfId="80"/>
    <cellStyle name="Normal 14 5 3 2" xfId="81"/>
    <cellStyle name="Normal 14 5 4" xfId="82"/>
    <cellStyle name="Normal 14 5 4 2" xfId="83"/>
    <cellStyle name="Normal 14 5 5" xfId="84"/>
    <cellStyle name="Normal 14 5 5 2" xfId="85"/>
    <cellStyle name="Normal 14 5 6" xfId="86"/>
    <cellStyle name="Normal 14 6" xfId="87"/>
    <cellStyle name="Normal 14 6 2" xfId="88"/>
    <cellStyle name="Normal 14 6 2 2" xfId="89"/>
    <cellStyle name="Normal 14 6 3" xfId="90"/>
    <cellStyle name="Normal 14 6 3 2" xfId="91"/>
    <cellStyle name="Normal 14 6 4" xfId="92"/>
    <cellStyle name="Normal 14 6 4 2" xfId="93"/>
    <cellStyle name="Normal 14 6 5" xfId="94"/>
    <cellStyle name="Normal 14 6 5 2" xfId="95"/>
    <cellStyle name="Normal 14 6 6" xfId="96"/>
    <cellStyle name="Normal 14 7" xfId="97"/>
    <cellStyle name="Normal 14 7 2" xfId="98"/>
    <cellStyle name="Normal 14 7 2 2" xfId="99"/>
    <cellStyle name="Normal 14 7 3" xfId="100"/>
    <cellStyle name="Normal 14 7 3 2" xfId="101"/>
    <cellStyle name="Normal 14 7 4" xfId="102"/>
    <cellStyle name="Normal 14 7 4 2" xfId="103"/>
    <cellStyle name="Normal 14 7 5" xfId="104"/>
    <cellStyle name="Normal 14 7 5 2" xfId="105"/>
    <cellStyle name="Normal 14 7 6" xfId="106"/>
    <cellStyle name="Normal 14 8" xfId="107"/>
    <cellStyle name="Normal 14 8 2" xfId="108"/>
    <cellStyle name="Normal 14 8 2 2" xfId="109"/>
    <cellStyle name="Normal 14 8 3" xfId="110"/>
    <cellStyle name="Normal 14 8 3 2" xfId="111"/>
    <cellStyle name="Normal 14 8 4" xfId="112"/>
    <cellStyle name="Normal 14 8 4 2" xfId="113"/>
    <cellStyle name="Normal 14 8 5" xfId="114"/>
    <cellStyle name="Normal 14 8 5 2" xfId="115"/>
    <cellStyle name="Normal 14 8 6" xfId="116"/>
    <cellStyle name="Normal 14 9" xfId="117"/>
    <cellStyle name="Normal 14 9 2" xfId="118"/>
    <cellStyle name="Normal 14 9 2 2" xfId="119"/>
    <cellStyle name="Normal 14 9 3" xfId="120"/>
    <cellStyle name="Normal 14 9 3 2" xfId="121"/>
    <cellStyle name="Normal 14 9 4" xfId="122"/>
    <cellStyle name="Normal 14 9 4 2" xfId="123"/>
    <cellStyle name="Normal 14 9 5" xfId="124"/>
    <cellStyle name="Normal 14 9 5 2" xfId="125"/>
    <cellStyle name="Normal 14 9 6" xfId="126"/>
    <cellStyle name="Normal 15" xfId="127"/>
    <cellStyle name="Normal 15 10" xfId="128"/>
    <cellStyle name="Normal 15 2" xfId="129"/>
    <cellStyle name="Normal 15 3" xfId="130"/>
    <cellStyle name="Normal 15 4" xfId="131"/>
    <cellStyle name="Normal 15 5" xfId="132"/>
    <cellStyle name="Normal 15 6" xfId="133"/>
    <cellStyle name="Normal 15 7" xfId="134"/>
    <cellStyle name="Normal 15 8" xfId="135"/>
    <cellStyle name="Normal 15 9" xfId="136"/>
    <cellStyle name="Normal 16" xfId="137"/>
    <cellStyle name="Normal 17" xfId="138"/>
    <cellStyle name="Normal 18" xfId="139"/>
    <cellStyle name="Normal 19" xfId="140"/>
    <cellStyle name="Normal 19 2" xfId="141"/>
    <cellStyle name="Normal 19 2 2" xfId="142"/>
    <cellStyle name="Normal 2" xfId="2"/>
    <cellStyle name="Normal 2 10" xfId="143"/>
    <cellStyle name="Normal 2 11" xfId="144"/>
    <cellStyle name="Normal 2 12" xfId="145"/>
    <cellStyle name="Normal 2 13" xfId="146"/>
    <cellStyle name="Normal 2 14" xfId="147"/>
    <cellStyle name="Normal 2 15" xfId="148"/>
    <cellStyle name="Normal 2 16" xfId="149"/>
    <cellStyle name="Normal 2 17" xfId="150"/>
    <cellStyle name="Normal 2 2" xfId="151"/>
    <cellStyle name="Normal 2 3" xfId="152"/>
    <cellStyle name="Normal 2 4" xfId="153"/>
    <cellStyle name="Normal 2 5" xfId="154"/>
    <cellStyle name="Normal 2 6" xfId="155"/>
    <cellStyle name="Normal 2 7" xfId="156"/>
    <cellStyle name="Normal 2 8" xfId="157"/>
    <cellStyle name="Normal 2 9" xfId="158"/>
    <cellStyle name="Normal 2_ფორმა N5" xfId="159"/>
    <cellStyle name="Normal 20" xfId="160"/>
    <cellStyle name="Normal 21" xfId="161"/>
    <cellStyle name="Normal 21 2" xfId="162"/>
    <cellStyle name="Normal 22" xfId="163"/>
    <cellStyle name="Normal 23" xfId="164"/>
    <cellStyle name="Normal 24" xfId="165"/>
    <cellStyle name="Normal 25" xfId="166"/>
    <cellStyle name="Normal 26" xfId="167"/>
    <cellStyle name="Normal 27" xfId="168"/>
    <cellStyle name="Normal 28" xfId="169"/>
    <cellStyle name="Normal 3" xfId="3"/>
    <cellStyle name="Normal 4" xfId="4"/>
    <cellStyle name="Normal 4 10" xfId="15"/>
    <cellStyle name="Normal 4 11" xfId="170"/>
    <cellStyle name="Normal 4 12" xfId="171"/>
    <cellStyle name="Normal 4 13" xfId="172"/>
    <cellStyle name="Normal 4 14" xfId="173"/>
    <cellStyle name="Normal 4 15" xfId="174"/>
    <cellStyle name="Normal 4 16" xfId="175"/>
    <cellStyle name="Normal 4 17" xfId="176"/>
    <cellStyle name="Normal 4 18" xfId="177"/>
    <cellStyle name="Normal 4 19" xfId="178"/>
    <cellStyle name="Normal 4 2" xfId="18"/>
    <cellStyle name="Normal 4 2 2" xfId="179"/>
    <cellStyle name="Normal 4 2 2 2" xfId="180"/>
    <cellStyle name="Normal 4 2 2 3" xfId="181"/>
    <cellStyle name="Normal 4 2 2 4" xfId="182"/>
    <cellStyle name="Normal 4 2 2 5" xfId="183"/>
    <cellStyle name="Normal 4 2 2_ფორმა N5" xfId="184"/>
    <cellStyle name="Normal 4 2 3" xfId="185"/>
    <cellStyle name="Normal 4 2 4" xfId="186"/>
    <cellStyle name="Normal 4 2 5" xfId="187"/>
    <cellStyle name="Normal 4 2 6" xfId="188"/>
    <cellStyle name="Normal 4 2 7" xfId="189"/>
    <cellStyle name="Normal 4 2 8" xfId="190"/>
    <cellStyle name="Normal 4 2_ფორმა N5" xfId="191"/>
    <cellStyle name="Normal 4 20" xfId="192"/>
    <cellStyle name="Normal 4 21" xfId="193"/>
    <cellStyle name="Normal 4 22" xfId="194"/>
    <cellStyle name="Normal 4 23" xfId="195"/>
    <cellStyle name="Normal 4 24" xfId="196"/>
    <cellStyle name="Normal 4 25" xfId="197"/>
    <cellStyle name="Normal 4 3" xfId="198"/>
    <cellStyle name="Normal 4 3 2" xfId="199"/>
    <cellStyle name="Normal 4 3 3" xfId="200"/>
    <cellStyle name="Normal 4 3 4" xfId="201"/>
    <cellStyle name="Normal 4 3_ფორმა N5" xfId="202"/>
    <cellStyle name="Normal 4 4" xfId="203"/>
    <cellStyle name="Normal 4 4 2" xfId="204"/>
    <cellStyle name="Normal 4 4 2 2" xfId="205"/>
    <cellStyle name="Normal 4 4 2 3" xfId="206"/>
    <cellStyle name="Normal 4 4 2 4" xfId="207"/>
    <cellStyle name="Normal 4 4 2 5" xfId="208"/>
    <cellStyle name="Normal 4 4 2_ფორმა N5" xfId="209"/>
    <cellStyle name="Normal 4 4 3" xfId="210"/>
    <cellStyle name="Normal 4 4 4" xfId="211"/>
    <cellStyle name="Normal 4 4 5" xfId="212"/>
    <cellStyle name="Normal 4 4 6" xfId="213"/>
    <cellStyle name="Normal 4 4_ფორმა N5" xfId="214"/>
    <cellStyle name="Normal 4 5" xfId="215"/>
    <cellStyle name="Normal 4 5 2" xfId="216"/>
    <cellStyle name="Normal 4 5 3" xfId="217"/>
    <cellStyle name="Normal 4 5 4" xfId="218"/>
    <cellStyle name="Normal 4 5_ფორმა N5" xfId="219"/>
    <cellStyle name="Normal 4 6" xfId="220"/>
    <cellStyle name="Normal 4 7" xfId="221"/>
    <cellStyle name="Normal 4 8" xfId="222"/>
    <cellStyle name="Normal 4 9" xfId="223"/>
    <cellStyle name="Normal 4 9 2" xfId="224"/>
    <cellStyle name="Normal 4 9_ფორმა N5" xfId="225"/>
    <cellStyle name="Normal 4_ფორმა N 8.1" xfId="226"/>
    <cellStyle name="Normal 5" xfId="5"/>
    <cellStyle name="Normal 5 10" xfId="19"/>
    <cellStyle name="Normal 5 11" xfId="227"/>
    <cellStyle name="Normal 5 12" xfId="228"/>
    <cellStyle name="Normal 5 13" xfId="229"/>
    <cellStyle name="Normal 5 14" xfId="230"/>
    <cellStyle name="Normal 5 15" xfId="231"/>
    <cellStyle name="Normal 5 16" xfId="232"/>
    <cellStyle name="Normal 5 17" xfId="233"/>
    <cellStyle name="Normal 5 18" xfId="234"/>
    <cellStyle name="Normal 5 19" xfId="235"/>
    <cellStyle name="Normal 5 2" xfId="6"/>
    <cellStyle name="Normal 5 2 10" xfId="236"/>
    <cellStyle name="Normal 5 2 11" xfId="237"/>
    <cellStyle name="Normal 5 2 12" xfId="238"/>
    <cellStyle name="Normal 5 2 13" xfId="239"/>
    <cellStyle name="Normal 5 2 14" xfId="240"/>
    <cellStyle name="Normal 5 2 15" xfId="241"/>
    <cellStyle name="Normal 5 2 16" xfId="242"/>
    <cellStyle name="Normal 5 2 17" xfId="243"/>
    <cellStyle name="Normal 5 2 18" xfId="244"/>
    <cellStyle name="Normal 5 2 19" xfId="245"/>
    <cellStyle name="Normal 5 2 2" xfId="7"/>
    <cellStyle name="Normal 5 2 2 10" xfId="246"/>
    <cellStyle name="Normal 5 2 2 11" xfId="247"/>
    <cellStyle name="Normal 5 2 2 12" xfId="248"/>
    <cellStyle name="Normal 5 2 2 13" xfId="249"/>
    <cellStyle name="Normal 5 2 2 14" xfId="250"/>
    <cellStyle name="Normal 5 2 2 15" xfId="251"/>
    <cellStyle name="Normal 5 2 2 16" xfId="252"/>
    <cellStyle name="Normal 5 2 2 17" xfId="253"/>
    <cellStyle name="Normal 5 2 2 18" xfId="254"/>
    <cellStyle name="Normal 5 2 2 19" xfId="255"/>
    <cellStyle name="Normal 5 2 2 2" xfId="14"/>
    <cellStyle name="Normal 5 2 2 20" xfId="256"/>
    <cellStyle name="Normal 5 2 2 3" xfId="257"/>
    <cellStyle name="Normal 5 2 2 4" xfId="258"/>
    <cellStyle name="Normal 5 2 2 5" xfId="259"/>
    <cellStyle name="Normal 5 2 2 6" xfId="260"/>
    <cellStyle name="Normal 5 2 2 7" xfId="261"/>
    <cellStyle name="Normal 5 2 2 8" xfId="262"/>
    <cellStyle name="Normal 5 2 2 9" xfId="263"/>
    <cellStyle name="Normal 5 2 2_ფორმა N5" xfId="264"/>
    <cellStyle name="Normal 5 2 20" xfId="265"/>
    <cellStyle name="Normal 5 2 21" xfId="266"/>
    <cellStyle name="Normal 5 2 22" xfId="267"/>
    <cellStyle name="Normal 5 2 3" xfId="8"/>
    <cellStyle name="Normal 5 2 3 2" xfId="11"/>
    <cellStyle name="Normal 5 2 3 3" xfId="268"/>
    <cellStyle name="Normal 5 2 3 4" xfId="269"/>
    <cellStyle name="Normal 5 2 3_ფორმა N5" xfId="270"/>
    <cellStyle name="Normal 5 2 4" xfId="271"/>
    <cellStyle name="Normal 5 2 5" xfId="272"/>
    <cellStyle name="Normal 5 2 6" xfId="273"/>
    <cellStyle name="Normal 5 2 7" xfId="274"/>
    <cellStyle name="Normal 5 2 8" xfId="275"/>
    <cellStyle name="Normal 5 2 9" xfId="276"/>
    <cellStyle name="Normal 5 2_ფორმა N 8.1" xfId="277"/>
    <cellStyle name="Normal 5 20" xfId="278"/>
    <cellStyle name="Normal 5 21" xfId="279"/>
    <cellStyle name="Normal 5 22" xfId="280"/>
    <cellStyle name="Normal 5 23" xfId="281"/>
    <cellStyle name="Normal 5 24" xfId="282"/>
    <cellStyle name="Normal 5 25" xfId="283"/>
    <cellStyle name="Normal 5 26" xfId="284"/>
    <cellStyle name="Normal 5 3" xfId="9"/>
    <cellStyle name="Normal 5 3 2" xfId="10"/>
    <cellStyle name="Normal 5 3 2 2" xfId="285"/>
    <cellStyle name="Normal 5 3 3" xfId="17"/>
    <cellStyle name="Normal 5 3 4" xfId="286"/>
    <cellStyle name="Normal 5 3_ფორმა N5" xfId="287"/>
    <cellStyle name="Normal 5 4" xfId="288"/>
    <cellStyle name="Normal 5 4 2" xfId="289"/>
    <cellStyle name="Normal 5 4 3" xfId="290"/>
    <cellStyle name="Normal 5 4 4" xfId="291"/>
    <cellStyle name="Normal 5 4_ფორმა N5" xfId="292"/>
    <cellStyle name="Normal 5 5" xfId="293"/>
    <cellStyle name="Normal 5 6" xfId="294"/>
    <cellStyle name="Normal 5 7" xfId="295"/>
    <cellStyle name="Normal 5 8" xfId="296"/>
    <cellStyle name="Normal 5 9" xfId="297"/>
    <cellStyle name="Normal 5_ფორმა N 8.1" xfId="298"/>
    <cellStyle name="Normal 6" xfId="12"/>
    <cellStyle name="Normal 6 2" xfId="299"/>
    <cellStyle name="Normal 6 3" xfId="300"/>
    <cellStyle name="Normal 6 4" xfId="301"/>
    <cellStyle name="Normal 6 5" xfId="302"/>
    <cellStyle name="Normal 7" xfId="13"/>
    <cellStyle name="Normal 7 2" xfId="303"/>
    <cellStyle name="Normal 7 3" xfId="304"/>
    <cellStyle name="Normal 7 4" xfId="305"/>
    <cellStyle name="Normal 8" xfId="306"/>
    <cellStyle name="Normal 8 2" xfId="307"/>
    <cellStyle name="Normal 8 3" xfId="308"/>
    <cellStyle name="Normal 8 4" xfId="309"/>
    <cellStyle name="Normal 9" xfId="310"/>
    <cellStyle name="Normal_FORMEBI" xfId="1"/>
  </cellStyles>
  <dxfs count="0"/>
  <tableStyles count="0" defaultTableStyle="TableStyleMedium9" defaultPivotStyle="PivotStyleLight16"/>
  <colors>
    <mruColors>
      <color rgb="FFF3F3F3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2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4.xml"/><Relationship Id="rId30" Type="http://schemas.openxmlformats.org/officeDocument/2006/relationships/externalLink" Target="externalLinks/externalLink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3" name="Straight Connector 2"/>
        <xdr:cNvCxnSpPr/>
      </xdr:nvCxnSpPr>
      <xdr:spPr>
        <a:xfrm>
          <a:off x="952500" y="11087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41</xdr:row>
      <xdr:rowOff>180975</xdr:rowOff>
    </xdr:from>
    <xdr:to>
      <xdr:col>2</xdr:col>
      <xdr:colOff>545037</xdr:colOff>
      <xdr:row>41</xdr:row>
      <xdr:rowOff>182563</xdr:rowOff>
    </xdr:to>
    <xdr:cxnSp macro="">
      <xdr:nvCxnSpPr>
        <xdr:cNvPr id="17" name="Straight Connector 16"/>
        <xdr:cNvCxnSpPr/>
      </xdr:nvCxnSpPr>
      <xdr:spPr>
        <a:xfrm>
          <a:off x="3696225" y="10334625"/>
          <a:ext cx="26400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41</xdr:row>
      <xdr:rowOff>180975</xdr:rowOff>
    </xdr:from>
    <xdr:to>
      <xdr:col>2</xdr:col>
      <xdr:colOff>554556</xdr:colOff>
      <xdr:row>41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84</xdr:row>
      <xdr:rowOff>171450</xdr:rowOff>
    </xdr:from>
    <xdr:to>
      <xdr:col>1</xdr:col>
      <xdr:colOff>1495425</xdr:colOff>
      <xdr:row>84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404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84</xdr:row>
      <xdr:rowOff>180975</xdr:rowOff>
    </xdr:from>
    <xdr:to>
      <xdr:col>2</xdr:col>
      <xdr:colOff>554556</xdr:colOff>
      <xdr:row>84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500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775607</xdr:colOff>
      <xdr:row>81</xdr:row>
      <xdr:rowOff>171450</xdr:rowOff>
    </xdr:from>
    <xdr:to>
      <xdr:col>1</xdr:col>
      <xdr:colOff>1318532</xdr:colOff>
      <xdr:row>81</xdr:row>
      <xdr:rowOff>171450</xdr:rowOff>
    </xdr:to>
    <xdr:cxnSp macro="">
      <xdr:nvCxnSpPr>
        <xdr:cNvPr id="2" name="Straight Connector 1"/>
        <xdr:cNvCxnSpPr/>
      </xdr:nvCxnSpPr>
      <xdr:spPr>
        <a:xfrm>
          <a:off x="775607" y="172974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2086495</xdr:colOff>
      <xdr:row>81</xdr:row>
      <xdr:rowOff>180975</xdr:rowOff>
    </xdr:from>
    <xdr:to>
      <xdr:col>1</xdr:col>
      <xdr:colOff>4827200</xdr:colOff>
      <xdr:row>81</xdr:row>
      <xdr:rowOff>182563</xdr:rowOff>
    </xdr:to>
    <xdr:cxnSp macro="">
      <xdr:nvCxnSpPr>
        <xdr:cNvPr id="3" name="Straight Connector 2"/>
        <xdr:cNvCxnSpPr/>
      </xdr:nvCxnSpPr>
      <xdr:spPr>
        <a:xfrm>
          <a:off x="3038995" y="17306925"/>
          <a:ext cx="274070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29</xdr:row>
      <xdr:rowOff>171450</xdr:rowOff>
    </xdr:from>
    <xdr:to>
      <xdr:col>1</xdr:col>
      <xdr:colOff>1495425</xdr:colOff>
      <xdr:row>29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29</xdr:row>
      <xdr:rowOff>180975</xdr:rowOff>
    </xdr:from>
    <xdr:to>
      <xdr:col>2</xdr:col>
      <xdr:colOff>554556</xdr:colOff>
      <xdr:row>29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21</xdr:row>
      <xdr:rowOff>171450</xdr:rowOff>
    </xdr:from>
    <xdr:to>
      <xdr:col>2</xdr:col>
      <xdr:colOff>1495425</xdr:colOff>
      <xdr:row>21</xdr:row>
      <xdr:rowOff>171450</xdr:rowOff>
    </xdr:to>
    <xdr:cxnSp macro="">
      <xdr:nvCxnSpPr>
        <xdr:cNvPr id="2" name="Straight Connector 1"/>
        <xdr:cNvCxnSpPr/>
      </xdr:nvCxnSpPr>
      <xdr:spPr>
        <a:xfrm>
          <a:off x="1828800" y="49053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19</xdr:row>
      <xdr:rowOff>171450</xdr:rowOff>
    </xdr:from>
    <xdr:to>
      <xdr:col>1</xdr:col>
      <xdr:colOff>1495425</xdr:colOff>
      <xdr:row>19</xdr:row>
      <xdr:rowOff>171450</xdr:rowOff>
    </xdr:to>
    <xdr:cxnSp macro="">
      <xdr:nvCxnSpPr>
        <xdr:cNvPr id="2" name="Straight Connector 1"/>
        <xdr:cNvCxnSpPr/>
      </xdr:nvCxnSpPr>
      <xdr:spPr>
        <a:xfrm>
          <a:off x="295275" y="4524375"/>
          <a:ext cx="12096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838200</xdr:colOff>
      <xdr:row>19</xdr:row>
      <xdr:rowOff>180975</xdr:rowOff>
    </xdr:from>
    <xdr:to>
      <xdr:col>6</xdr:col>
      <xdr:colOff>219075</xdr:colOff>
      <xdr:row>19</xdr:row>
      <xdr:rowOff>180975</xdr:rowOff>
    </xdr:to>
    <xdr:cxnSp macro="">
      <xdr:nvCxnSpPr>
        <xdr:cNvPr id="3" name="Straight Connector 2"/>
        <xdr:cNvCxnSpPr/>
      </xdr:nvCxnSpPr>
      <xdr:spPr>
        <a:xfrm>
          <a:off x="3695700" y="4533900"/>
          <a:ext cx="31718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28</xdr:row>
      <xdr:rowOff>171450</xdr:rowOff>
    </xdr:from>
    <xdr:to>
      <xdr:col>2</xdr:col>
      <xdr:colOff>1495425</xdr:colOff>
      <xdr:row>28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3343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28</xdr:row>
      <xdr:rowOff>152400</xdr:rowOff>
    </xdr:from>
    <xdr:to>
      <xdr:col>7</xdr:col>
      <xdr:colOff>9525</xdr:colOff>
      <xdr:row>28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33147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857250" y="175069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610494" y="17516475"/>
          <a:ext cx="21732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zaalishvili/AppData/Local/Microsoft/Windows/Temporary%20Internet%20Files/Content.Outlook/NKXX6P1B/Users/lmerabishvili/AppData/Local/Microsoft/Windows/Temporary%20Internet%20Files/Content.Outlook/DELNJLCD/axali%20formebiV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aarchevnoperiodisdeklaraciisformebi%20%20%2029.06.2016-19.07.2016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Excel%20Doc/cliuri%20deklaraciis%20formebi%20-UNM%2001.01.2015-31.12.2015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Temur%20Chilindrishvili/&#4318;&#4304;&#4320;&#4322;&#4312;&#4308;&#4305;&#4312;&#4321;%20&#4324;&#4317;&#4320;&#4315;&#4308;&#4305;&#4312;/&#4318;&#4317;&#4314;&#4312;&#4322;&#4318;&#4304;&#4320;&#4322;&#4312;&#4308;&#4305;&#4312;&#4321;%20&#4324;&#4317;&#4320;&#4315;&#4308;&#4305;&#4310;&#4308;%20&#4315;&#4323;&#4328;&#4304;&#4317;&#4305;&#4312;&#4321;%20&#4312;&#4321;&#4322;&#4317;&#4320;&#4312;&#4304;/&#4318;&#4304;&#4320;&#4322;&#4312;&#4308;&#4305;&#4312;&#4321;%20&#4324;&#4317;&#4320;&#4315;&#4308;&#4305;&#4312;%20&#4307;&#4304;%20&#4312;&#4316;&#4321;&#4322;&#4320;&#4323;&#4325;&#4330;&#4312;&#4304;%2016.01.2012&#4332;/forman-n1-10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Excel%20Doc/3%20kviriani/UNM/2014%20anagariSi/Attachments_2014125/Documents%20and%20Settings/d.jagash/Desktop/Axali%20Angarishi/Angarishgeba%202012/cliuri%20deklaraciis%20formebi%202011-12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Excel%20Doc/3%20kviriani/UNM/2014%20anagariSi/saarchevno%20periodis%20deklaraciis%20formebi%2014.04-04.05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angarishi%2001.04.-07.06.2016/saarchevno-periodis_deklaraciis_formebi-04.05.16-22.05.16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&gt;&gt;&gt;&gt; 3 დღიანი"/>
      <sheetName val="ფორმა N10"/>
      <sheetName val="ფორმა N11"/>
      <sheetName val="ფორმა N12"/>
      <sheetName val="ფორმა N13"/>
      <sheetName val="ფორმა N14"/>
      <sheetName val="ფორმა 15"/>
      <sheetName val="Validation"/>
    </sheetNames>
    <sheetDataSet>
      <sheetData sheetId="0">
        <row r="4">
          <cell r="D4" t="str">
            <v xml:space="preserve"> </v>
          </cell>
        </row>
      </sheetData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5"/>
      <sheetName val="ფორმა N5.1"/>
      <sheetName val="ფორმა 5.2"/>
      <sheetName val="ფორმა N5.3"/>
      <sheetName val="ფორმა 5.4"/>
      <sheetName val="ფორმა 5.5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ფორმა N9.7.1"/>
      <sheetName val="Validation"/>
    </sheetNames>
    <sheetDataSet>
      <sheetData sheetId="0"/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N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ფორმა N9.7.1"/>
      <sheetName val="Validation"/>
    </sheetNames>
    <sheetDataSet>
      <sheetData sheetId="0"/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ფორმა N9.7.1"/>
      <sheetName val="Validation"/>
    </sheetNames>
    <sheetDataSet>
      <sheetData sheetId="0"/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5"/>
      <sheetName val="ფორმა N5.1"/>
      <sheetName val="ფორმა 5.2"/>
      <sheetName val="ფორმა N5.3"/>
      <sheetName val="ფორმა 5.4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ფორმა N9.7.1"/>
      <sheetName val="Validation"/>
    </sheetNames>
    <sheetDataSet>
      <sheetData sheetId="0"/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5.1"/>
      <sheetName val="ფორმა 5.2"/>
      <sheetName val="ფორმა N5.3"/>
      <sheetName val="ფორმა 5.4"/>
      <sheetName val="ფორმა 5.5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ფორმა N9.7.1"/>
      <sheetName val="Validation"/>
    </sheetNames>
    <sheetDataSet>
      <sheetData sheetId="0" refreshError="1"/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37"/>
  <sheetViews>
    <sheetView showGridLines="0" view="pageBreakPreview" zoomScale="80" zoomScaleNormal="100" zoomScaleSheetLayoutView="80" workbookViewId="0">
      <selection activeCell="A15" sqref="A15:XFD18"/>
    </sheetView>
  </sheetViews>
  <sheetFormatPr defaultRowHeight="15"/>
  <cols>
    <col min="1" max="1" width="6.28515625" style="382" bestFit="1" customWidth="1"/>
    <col min="2" max="2" width="13.140625" style="382" customWidth="1"/>
    <col min="3" max="3" width="17.85546875" style="382" customWidth="1"/>
    <col min="4" max="4" width="15.140625" style="382" customWidth="1"/>
    <col min="5" max="5" width="24.5703125" style="382" customWidth="1"/>
    <col min="6" max="6" width="19.140625" style="418" customWidth="1"/>
    <col min="7" max="7" width="22.42578125" style="418" customWidth="1"/>
    <col min="8" max="8" width="19.140625" style="418" customWidth="1"/>
    <col min="9" max="9" width="16.42578125" style="382" bestFit="1" customWidth="1"/>
    <col min="10" max="10" width="17.42578125" style="382" customWidth="1"/>
    <col min="11" max="11" width="13.140625" style="382" bestFit="1" customWidth="1"/>
    <col min="12" max="12" width="23.7109375" style="382" customWidth="1"/>
    <col min="13" max="13" width="9.140625" style="382" hidden="1" customWidth="1"/>
    <col min="14" max="16384" width="9.140625" style="382"/>
  </cols>
  <sheetData>
    <row r="1" spans="1:13" s="362" customFormat="1">
      <c r="A1" s="453" t="s">
        <v>294</v>
      </c>
      <c r="B1" s="359"/>
      <c r="C1" s="359"/>
      <c r="D1" s="359"/>
      <c r="E1" s="360"/>
      <c r="F1" s="454"/>
      <c r="G1" s="360"/>
      <c r="H1" s="455"/>
      <c r="I1" s="359"/>
      <c r="J1" s="360"/>
      <c r="K1" s="360"/>
      <c r="L1" s="361" t="s">
        <v>97</v>
      </c>
    </row>
    <row r="2" spans="1:13" s="362" customFormat="1">
      <c r="A2" s="456" t="s">
        <v>128</v>
      </c>
      <c r="B2" s="359"/>
      <c r="C2" s="359"/>
      <c r="D2" s="359"/>
      <c r="E2" s="360"/>
      <c r="F2" s="454"/>
      <c r="G2" s="360"/>
      <c r="H2" s="457"/>
      <c r="I2" s="359"/>
      <c r="J2" s="360"/>
      <c r="K2" s="360"/>
      <c r="L2" s="473" t="s">
        <v>866</v>
      </c>
      <c r="M2" s="474"/>
    </row>
    <row r="3" spans="1:13" s="362" customFormat="1">
      <c r="A3" s="363"/>
      <c r="B3" s="359"/>
      <c r="C3" s="364"/>
      <c r="D3" s="365"/>
      <c r="E3" s="360"/>
      <c r="F3" s="366"/>
      <c r="G3" s="360"/>
      <c r="H3" s="360"/>
      <c r="I3" s="454"/>
      <c r="J3" s="359"/>
      <c r="K3" s="359"/>
      <c r="L3" s="367"/>
    </row>
    <row r="4" spans="1:13" s="362" customFormat="1">
      <c r="A4" s="458" t="s">
        <v>261</v>
      </c>
      <c r="B4" s="454"/>
      <c r="C4" s="454"/>
      <c r="E4" s="369"/>
      <c r="F4" s="370"/>
      <c r="G4" s="371"/>
      <c r="H4" s="372"/>
      <c r="I4" s="369"/>
      <c r="J4" s="373"/>
      <c r="K4" s="371"/>
      <c r="L4" s="374"/>
    </row>
    <row r="5" spans="1:13" s="362" customFormat="1" ht="15.75" thickBot="1">
      <c r="A5" s="442" t="s">
        <v>478</v>
      </c>
      <c r="B5" s="360"/>
      <c r="C5" s="375"/>
      <c r="D5" s="376"/>
      <c r="E5" s="360"/>
      <c r="F5" s="377"/>
      <c r="G5" s="377"/>
      <c r="H5" s="377"/>
      <c r="I5" s="360"/>
      <c r="J5" s="359"/>
      <c r="K5" s="359"/>
      <c r="L5" s="367"/>
    </row>
    <row r="6" spans="1:13" ht="15.75" thickBot="1">
      <c r="A6" s="378"/>
      <c r="B6" s="379"/>
      <c r="C6" s="380"/>
      <c r="D6" s="380"/>
      <c r="E6" s="380"/>
      <c r="F6" s="454"/>
      <c r="G6" s="454"/>
      <c r="H6" s="454"/>
      <c r="I6" s="475" t="s">
        <v>441</v>
      </c>
      <c r="J6" s="476"/>
      <c r="K6" s="477"/>
      <c r="L6" s="381"/>
    </row>
    <row r="7" spans="1:13" s="394" customFormat="1" ht="51.75" thickBot="1">
      <c r="A7" s="383" t="s">
        <v>64</v>
      </c>
      <c r="B7" s="384" t="s">
        <v>129</v>
      </c>
      <c r="C7" s="384" t="s">
        <v>440</v>
      </c>
      <c r="D7" s="385" t="s">
        <v>267</v>
      </c>
      <c r="E7" s="386" t="s">
        <v>439</v>
      </c>
      <c r="F7" s="387" t="s">
        <v>438</v>
      </c>
      <c r="G7" s="388" t="s">
        <v>216</v>
      </c>
      <c r="H7" s="389" t="s">
        <v>213</v>
      </c>
      <c r="I7" s="390" t="s">
        <v>437</v>
      </c>
      <c r="J7" s="391" t="s">
        <v>264</v>
      </c>
      <c r="K7" s="392" t="s">
        <v>217</v>
      </c>
      <c r="L7" s="393" t="s">
        <v>218</v>
      </c>
    </row>
    <row r="8" spans="1:13" s="400" customFormat="1" ht="15.75" thickBot="1">
      <c r="A8" s="395">
        <v>1</v>
      </c>
      <c r="B8" s="396">
        <v>2</v>
      </c>
      <c r="C8" s="397">
        <v>3</v>
      </c>
      <c r="D8" s="397">
        <v>4</v>
      </c>
      <c r="E8" s="395">
        <v>5</v>
      </c>
      <c r="F8" s="396">
        <v>6</v>
      </c>
      <c r="G8" s="397">
        <v>7</v>
      </c>
      <c r="H8" s="396">
        <v>8</v>
      </c>
      <c r="I8" s="395">
        <v>9</v>
      </c>
      <c r="J8" s="396">
        <v>10</v>
      </c>
      <c r="K8" s="398">
        <v>11</v>
      </c>
      <c r="L8" s="399">
        <v>12</v>
      </c>
    </row>
    <row r="9" spans="1:13" s="412" customFormat="1" ht="32.25" customHeight="1">
      <c r="A9" s="401">
        <v>1</v>
      </c>
      <c r="B9" s="402" t="s">
        <v>880</v>
      </c>
      <c r="C9" s="403" t="s">
        <v>554</v>
      </c>
      <c r="D9" s="404">
        <v>100</v>
      </c>
      <c r="E9" s="405" t="s">
        <v>881</v>
      </c>
      <c r="F9" s="406" t="s">
        <v>882</v>
      </c>
      <c r="G9" s="407" t="s">
        <v>883</v>
      </c>
      <c r="H9" s="407" t="s">
        <v>559</v>
      </c>
      <c r="I9" s="408"/>
      <c r="J9" s="409"/>
      <c r="K9" s="410"/>
      <c r="L9" s="411"/>
    </row>
    <row r="10" spans="1:13" s="412" customFormat="1" ht="32.25" customHeight="1">
      <c r="A10" s="401">
        <v>2</v>
      </c>
      <c r="B10" s="402" t="s">
        <v>884</v>
      </c>
      <c r="C10" s="403" t="s">
        <v>554</v>
      </c>
      <c r="D10" s="404">
        <v>100</v>
      </c>
      <c r="E10" s="405" t="s">
        <v>885</v>
      </c>
      <c r="F10" s="406" t="s">
        <v>886</v>
      </c>
      <c r="G10" s="407" t="s">
        <v>887</v>
      </c>
      <c r="H10" s="407" t="s">
        <v>888</v>
      </c>
      <c r="I10" s="408"/>
      <c r="J10" s="409"/>
      <c r="K10" s="410"/>
      <c r="L10" s="411"/>
    </row>
    <row r="11" spans="1:13" s="412" customFormat="1" ht="32.25" customHeight="1">
      <c r="A11" s="401">
        <v>3</v>
      </c>
      <c r="B11" s="402" t="s">
        <v>889</v>
      </c>
      <c r="C11" s="403" t="s">
        <v>554</v>
      </c>
      <c r="D11" s="404">
        <v>480</v>
      </c>
      <c r="E11" s="405" t="s">
        <v>890</v>
      </c>
      <c r="F11" s="406" t="s">
        <v>891</v>
      </c>
      <c r="G11" s="407" t="s">
        <v>892</v>
      </c>
      <c r="H11" s="407" t="s">
        <v>559</v>
      </c>
      <c r="I11" s="408"/>
      <c r="J11" s="409"/>
      <c r="K11" s="410"/>
      <c r="L11" s="411"/>
    </row>
    <row r="12" spans="1:13" s="412" customFormat="1" ht="32.25" customHeight="1">
      <c r="A12" s="401">
        <v>4</v>
      </c>
      <c r="B12" s="402" t="s">
        <v>893</v>
      </c>
      <c r="C12" s="403" t="s">
        <v>554</v>
      </c>
      <c r="D12" s="404">
        <v>100</v>
      </c>
      <c r="E12" s="405" t="s">
        <v>560</v>
      </c>
      <c r="F12" s="406" t="s">
        <v>561</v>
      </c>
      <c r="G12" s="407" t="s">
        <v>562</v>
      </c>
      <c r="H12" s="407" t="s">
        <v>563</v>
      </c>
      <c r="I12" s="408"/>
      <c r="J12" s="409"/>
      <c r="K12" s="410"/>
      <c r="L12" s="411"/>
    </row>
    <row r="13" spans="1:13" s="412" customFormat="1" ht="32.25" customHeight="1">
      <c r="A13" s="401">
        <v>5</v>
      </c>
      <c r="B13" s="402" t="s">
        <v>894</v>
      </c>
      <c r="C13" s="403" t="s">
        <v>554</v>
      </c>
      <c r="D13" s="404">
        <v>100</v>
      </c>
      <c r="E13" s="405" t="s">
        <v>555</v>
      </c>
      <c r="F13" s="406" t="s">
        <v>556</v>
      </c>
      <c r="G13" s="407" t="s">
        <v>557</v>
      </c>
      <c r="H13" s="407" t="s">
        <v>558</v>
      </c>
      <c r="I13" s="408"/>
      <c r="J13" s="409"/>
      <c r="K13" s="410"/>
      <c r="L13" s="411"/>
    </row>
    <row r="14" spans="1:13" s="412" customFormat="1" ht="32.25" customHeight="1">
      <c r="A14" s="401"/>
      <c r="B14" s="402"/>
      <c r="C14" s="403"/>
      <c r="D14" s="404"/>
      <c r="E14" s="405"/>
      <c r="F14" s="406"/>
      <c r="G14" s="407"/>
      <c r="H14" s="407"/>
      <c r="I14" s="408"/>
      <c r="J14" s="409"/>
      <c r="K14" s="410"/>
      <c r="L14" s="411"/>
    </row>
    <row r="15" spans="1:13" s="412" customFormat="1" ht="32.25" customHeight="1">
      <c r="A15" s="401" t="s">
        <v>263</v>
      </c>
      <c r="B15" s="402"/>
      <c r="C15" s="403"/>
      <c r="D15" s="404"/>
      <c r="E15" s="405"/>
      <c r="F15" s="406"/>
      <c r="G15" s="407"/>
      <c r="H15" s="407"/>
      <c r="I15" s="408"/>
      <c r="J15" s="409"/>
      <c r="K15" s="410"/>
      <c r="L15" s="411"/>
    </row>
    <row r="16" spans="1:13">
      <c r="A16" s="371"/>
      <c r="B16" s="413"/>
      <c r="C16" s="371"/>
      <c r="D16" s="413"/>
      <c r="E16" s="371"/>
      <c r="F16" s="413"/>
      <c r="G16" s="371"/>
      <c r="H16" s="413"/>
      <c r="I16" s="371"/>
      <c r="J16" s="413"/>
      <c r="K16" s="371"/>
      <c r="L16" s="413"/>
    </row>
    <row r="17" spans="1:12">
      <c r="A17" s="371"/>
      <c r="B17" s="370"/>
      <c r="C17" s="371"/>
      <c r="D17" s="370"/>
      <c r="E17" s="371"/>
      <c r="F17" s="370"/>
      <c r="G17" s="371"/>
      <c r="H17" s="370"/>
      <c r="I17" s="371"/>
      <c r="J17" s="370"/>
      <c r="K17" s="371"/>
      <c r="L17" s="370"/>
    </row>
    <row r="18" spans="1:12" s="362" customFormat="1">
      <c r="A18" s="478" t="s">
        <v>408</v>
      </c>
      <c r="B18" s="478"/>
      <c r="C18" s="478"/>
      <c r="D18" s="478"/>
      <c r="E18" s="478"/>
      <c r="F18" s="478"/>
      <c r="G18" s="478"/>
      <c r="H18" s="478"/>
      <c r="I18" s="478"/>
      <c r="J18" s="478"/>
      <c r="K18" s="478"/>
      <c r="L18" s="478"/>
    </row>
    <row r="19" spans="1:12" s="243" customFormat="1" ht="12.75">
      <c r="A19" s="478" t="s">
        <v>436</v>
      </c>
      <c r="B19" s="478"/>
      <c r="C19" s="478"/>
      <c r="D19" s="478"/>
      <c r="E19" s="478"/>
      <c r="F19" s="478"/>
      <c r="G19" s="478"/>
      <c r="H19" s="478"/>
      <c r="I19" s="478"/>
      <c r="J19" s="478"/>
      <c r="K19" s="478"/>
      <c r="L19" s="478"/>
    </row>
    <row r="20" spans="1:12" s="243" customFormat="1" ht="12.75">
      <c r="A20" s="478"/>
      <c r="B20" s="478"/>
      <c r="C20" s="478"/>
      <c r="D20" s="478"/>
      <c r="E20" s="478"/>
      <c r="F20" s="478"/>
      <c r="G20" s="478"/>
      <c r="H20" s="478"/>
      <c r="I20" s="478"/>
      <c r="J20" s="478"/>
      <c r="K20" s="478"/>
      <c r="L20" s="478"/>
    </row>
    <row r="21" spans="1:12" s="362" customFormat="1">
      <c r="A21" s="478" t="s">
        <v>435</v>
      </c>
      <c r="B21" s="478"/>
      <c r="C21" s="478"/>
      <c r="D21" s="478"/>
      <c r="E21" s="478"/>
      <c r="F21" s="478"/>
      <c r="G21" s="478"/>
      <c r="H21" s="478"/>
      <c r="I21" s="478"/>
      <c r="J21" s="478"/>
      <c r="K21" s="478"/>
      <c r="L21" s="478"/>
    </row>
    <row r="22" spans="1:12" s="362" customFormat="1">
      <c r="A22" s="478"/>
      <c r="B22" s="478"/>
      <c r="C22" s="478"/>
      <c r="D22" s="478"/>
      <c r="E22" s="478"/>
      <c r="F22" s="478"/>
      <c r="G22" s="478"/>
      <c r="H22" s="478"/>
      <c r="I22" s="478"/>
      <c r="J22" s="478"/>
      <c r="K22" s="478"/>
      <c r="L22" s="478"/>
    </row>
    <row r="23" spans="1:12" s="362" customFormat="1">
      <c r="A23" s="478" t="s">
        <v>434</v>
      </c>
      <c r="B23" s="478"/>
      <c r="C23" s="478"/>
      <c r="D23" s="478"/>
      <c r="E23" s="478"/>
      <c r="F23" s="478"/>
      <c r="G23" s="478"/>
      <c r="H23" s="478"/>
      <c r="I23" s="478"/>
      <c r="J23" s="478"/>
      <c r="K23" s="478"/>
      <c r="L23" s="478"/>
    </row>
    <row r="24" spans="1:12" s="362" customFormat="1">
      <c r="A24" s="371"/>
      <c r="B24" s="413"/>
      <c r="C24" s="371"/>
      <c r="D24" s="413"/>
      <c r="E24" s="371"/>
      <c r="F24" s="413"/>
      <c r="G24" s="371"/>
      <c r="H24" s="413"/>
      <c r="I24" s="371"/>
      <c r="J24" s="413"/>
      <c r="K24" s="371"/>
      <c r="L24" s="413"/>
    </row>
    <row r="25" spans="1:12" s="362" customFormat="1">
      <c r="A25" s="371"/>
      <c r="B25" s="370"/>
      <c r="C25" s="371"/>
      <c r="D25" s="370"/>
      <c r="E25" s="371"/>
      <c r="F25" s="370"/>
      <c r="G25" s="371"/>
      <c r="H25" s="370"/>
      <c r="I25" s="371"/>
      <c r="J25" s="370"/>
      <c r="K25" s="371"/>
      <c r="L25" s="370"/>
    </row>
    <row r="26" spans="1:12" s="362" customFormat="1">
      <c r="A26" s="371"/>
      <c r="B26" s="413"/>
      <c r="C26" s="371"/>
      <c r="D26" s="413"/>
      <c r="E26" s="371"/>
      <c r="F26" s="413"/>
      <c r="G26" s="371"/>
      <c r="H26" s="413"/>
      <c r="I26" s="371"/>
      <c r="J26" s="413"/>
      <c r="K26" s="371"/>
      <c r="L26" s="413"/>
    </row>
    <row r="27" spans="1:12">
      <c r="A27" s="371"/>
      <c r="B27" s="370"/>
      <c r="C27" s="371"/>
      <c r="D27" s="370"/>
      <c r="E27" s="371"/>
      <c r="F27" s="370"/>
      <c r="G27" s="371"/>
      <c r="H27" s="370"/>
      <c r="I27" s="371"/>
      <c r="J27" s="370"/>
      <c r="K27" s="371"/>
      <c r="L27" s="370"/>
    </row>
    <row r="28" spans="1:12" s="459" customFormat="1">
      <c r="A28" s="469" t="s">
        <v>96</v>
      </c>
      <c r="B28" s="469"/>
      <c r="C28" s="413"/>
      <c r="D28" s="371"/>
      <c r="E28" s="413"/>
      <c r="F28" s="413"/>
      <c r="G28" s="371"/>
      <c r="H28" s="413"/>
      <c r="I28" s="413"/>
      <c r="J28" s="371"/>
      <c r="K28" s="413"/>
      <c r="L28" s="371"/>
    </row>
    <row r="29" spans="1:12" s="459" customFormat="1">
      <c r="A29" s="413"/>
      <c r="B29" s="371"/>
      <c r="C29" s="414"/>
      <c r="D29" s="415"/>
      <c r="E29" s="414"/>
      <c r="F29" s="413"/>
      <c r="G29" s="371"/>
      <c r="H29" s="416"/>
      <c r="I29" s="413"/>
      <c r="J29" s="371"/>
      <c r="K29" s="413"/>
      <c r="L29" s="371"/>
    </row>
    <row r="30" spans="1:12" s="459" customFormat="1" ht="15" customHeight="1">
      <c r="A30" s="413"/>
      <c r="B30" s="371"/>
      <c r="C30" s="470" t="s">
        <v>255</v>
      </c>
      <c r="D30" s="470"/>
      <c r="E30" s="470"/>
      <c r="F30" s="413"/>
      <c r="G30" s="371"/>
      <c r="H30" s="471" t="s">
        <v>433</v>
      </c>
      <c r="I30" s="417"/>
      <c r="J30" s="371"/>
      <c r="K30" s="413"/>
      <c r="L30" s="371"/>
    </row>
    <row r="31" spans="1:12" s="459" customFormat="1">
      <c r="A31" s="413"/>
      <c r="B31" s="371"/>
      <c r="C31" s="413"/>
      <c r="D31" s="371"/>
      <c r="E31" s="413"/>
      <c r="F31" s="413"/>
      <c r="G31" s="371"/>
      <c r="H31" s="472"/>
      <c r="I31" s="417"/>
      <c r="J31" s="371"/>
      <c r="K31" s="413"/>
      <c r="L31" s="371"/>
    </row>
    <row r="32" spans="1:12" s="460" customFormat="1">
      <c r="A32" s="413"/>
      <c r="B32" s="371"/>
      <c r="C32" s="470" t="s">
        <v>127</v>
      </c>
      <c r="D32" s="470"/>
      <c r="E32" s="470"/>
      <c r="F32" s="413"/>
      <c r="G32" s="371"/>
      <c r="H32" s="413"/>
      <c r="I32" s="413"/>
      <c r="J32" s="371"/>
      <c r="K32" s="413"/>
      <c r="L32" s="371"/>
    </row>
    <row r="33" spans="5:5" s="460" customFormat="1">
      <c r="E33" s="382"/>
    </row>
    <row r="34" spans="5:5" s="460" customFormat="1">
      <c r="E34" s="382"/>
    </row>
    <row r="35" spans="5:5" s="460" customFormat="1">
      <c r="E35" s="382"/>
    </row>
    <row r="36" spans="5:5" s="460" customFormat="1">
      <c r="E36" s="382"/>
    </row>
    <row r="37" spans="5:5" s="460" customFormat="1"/>
  </sheetData>
  <mergeCells count="10">
    <mergeCell ref="A28:B28"/>
    <mergeCell ref="C30:E30"/>
    <mergeCell ref="H30:H31"/>
    <mergeCell ref="C32:E32"/>
    <mergeCell ref="L2:M2"/>
    <mergeCell ref="I6:K6"/>
    <mergeCell ref="A18:L18"/>
    <mergeCell ref="A19:L20"/>
    <mergeCell ref="A21:L22"/>
    <mergeCell ref="A23:L23"/>
  </mergeCells>
  <dataValidations count="3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F15 F9:H14">
      <formula1>11</formula1>
    </dataValidation>
    <dataValidation allowBlank="1" showInputMessage="1" showErrorMessage="1" error="თვე/დღე/წელი" prompt="თვე/დღე/წელი" sqref="B9:B15"/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_x000a_- ფულადი შემოწირულობები_x000a_- არაფულადი შემოწირულობები_x000a_- საწევრო_x000a_" sqref="C9:C15">
      <formula1>"ფულადი შემოწირულობა, არაფულადი შემოწირულობა, საწევრო"</formula1>
    </dataValidation>
  </dataValidations>
  <printOptions gridLines="1"/>
  <pageMargins left="0.11810804899387577" right="0.11810804899387577" top="0.354329615048119" bottom="0.354329615048119" header="0.31496062992125984" footer="0.31496062992125984"/>
  <pageSetup scale="66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24"/>
  <sheetViews>
    <sheetView topLeftCell="B1" zoomScale="90" zoomScaleNormal="90" zoomScaleSheetLayoutView="85" workbookViewId="0">
      <selection activeCell="C9" sqref="C9"/>
    </sheetView>
  </sheetViews>
  <sheetFormatPr defaultRowHeight="12.75"/>
  <cols>
    <col min="1" max="1" width="5.42578125" style="419" customWidth="1"/>
    <col min="2" max="2" width="27.5703125" style="419" customWidth="1"/>
    <col min="3" max="3" width="19.28515625" style="419" customWidth="1"/>
    <col min="4" max="4" width="16.85546875" style="419" customWidth="1"/>
    <col min="5" max="5" width="25.7109375" style="419" customWidth="1"/>
    <col min="6" max="6" width="17" style="419" customWidth="1"/>
    <col min="7" max="7" width="13.7109375" style="419" customWidth="1"/>
    <col min="8" max="8" width="19.42578125" style="419" bestFit="1" customWidth="1"/>
    <col min="9" max="9" width="18.5703125" style="419" bestFit="1" customWidth="1"/>
    <col min="10" max="10" width="16.7109375" style="419" customWidth="1"/>
    <col min="11" max="11" width="17.7109375" style="419" customWidth="1"/>
    <col min="12" max="12" width="12.85546875" style="419" customWidth="1"/>
    <col min="13" max="16384" width="9.140625" style="419"/>
  </cols>
  <sheetData>
    <row r="1" spans="1:12" ht="15">
      <c r="A1" s="482" t="s">
        <v>448</v>
      </c>
      <c r="B1" s="482"/>
      <c r="C1" s="482"/>
      <c r="D1" s="482"/>
      <c r="E1" s="449"/>
      <c r="F1" s="311"/>
      <c r="G1" s="311"/>
      <c r="H1" s="311"/>
      <c r="I1" s="311"/>
      <c r="J1" s="451"/>
      <c r="K1" s="450"/>
      <c r="L1" s="450" t="s">
        <v>97</v>
      </c>
    </row>
    <row r="2" spans="1:12" ht="15">
      <c r="A2" s="285" t="s">
        <v>128</v>
      </c>
      <c r="B2" s="331"/>
      <c r="C2" s="311"/>
      <c r="D2" s="311"/>
      <c r="E2" s="311"/>
      <c r="F2" s="311"/>
      <c r="G2" s="311"/>
      <c r="H2" s="311"/>
      <c r="I2" s="311"/>
      <c r="J2" s="451"/>
      <c r="K2" s="473" t="s">
        <v>866</v>
      </c>
      <c r="L2" s="474"/>
    </row>
    <row r="3" spans="1:12" ht="15">
      <c r="A3" s="285"/>
      <c r="B3" s="285"/>
      <c r="C3" s="331"/>
      <c r="D3" s="331"/>
      <c r="E3" s="331"/>
      <c r="F3" s="331"/>
      <c r="G3" s="331"/>
      <c r="H3" s="331"/>
      <c r="I3" s="331"/>
      <c r="J3" s="451"/>
      <c r="K3" s="451"/>
      <c r="L3" s="451"/>
    </row>
    <row r="4" spans="1:12" ht="15">
      <c r="A4" s="55" t="str">
        <f>'[2]ფორმა N2'!A4</f>
        <v>ანგარიშვალდებული პირის დასახელება:</v>
      </c>
      <c r="B4" s="311"/>
      <c r="C4" s="311"/>
      <c r="D4" s="311"/>
      <c r="E4" s="311"/>
      <c r="F4" s="311"/>
      <c r="G4" s="311"/>
      <c r="H4" s="311"/>
      <c r="I4" s="311"/>
      <c r="J4" s="285"/>
      <c r="K4" s="285"/>
      <c r="L4" s="285"/>
    </row>
    <row r="5" spans="1:12" ht="15">
      <c r="A5" s="442" t="s">
        <v>478</v>
      </c>
      <c r="B5" s="420"/>
      <c r="C5" s="420"/>
      <c r="D5" s="420"/>
      <c r="E5" s="420"/>
      <c r="F5" s="420"/>
      <c r="G5" s="420"/>
      <c r="H5" s="420"/>
      <c r="I5" s="420"/>
      <c r="J5" s="421"/>
      <c r="K5" s="421"/>
    </row>
    <row r="6" spans="1:12" ht="15">
      <c r="A6" s="311"/>
      <c r="B6" s="311"/>
      <c r="C6" s="311"/>
      <c r="D6" s="311"/>
      <c r="E6" s="311"/>
      <c r="F6" s="311"/>
      <c r="G6" s="311"/>
      <c r="H6" s="311"/>
      <c r="I6" s="311"/>
      <c r="J6" s="285"/>
      <c r="K6" s="285"/>
      <c r="L6" s="285"/>
    </row>
    <row r="7" spans="1:12" ht="15">
      <c r="A7" s="447"/>
      <c r="B7" s="447"/>
      <c r="C7" s="447"/>
      <c r="D7" s="447"/>
      <c r="E7" s="447"/>
      <c r="F7" s="447"/>
      <c r="G7" s="447"/>
      <c r="H7" s="447"/>
      <c r="I7" s="447"/>
      <c r="J7" s="56"/>
      <c r="K7" s="56"/>
      <c r="L7" s="56"/>
    </row>
    <row r="8" spans="1:12" ht="45">
      <c r="A8" s="68" t="s">
        <v>64</v>
      </c>
      <c r="B8" s="68" t="s">
        <v>449</v>
      </c>
      <c r="C8" s="68" t="s">
        <v>450</v>
      </c>
      <c r="D8" s="68" t="s">
        <v>451</v>
      </c>
      <c r="E8" s="68" t="s">
        <v>452</v>
      </c>
      <c r="F8" s="68" t="s">
        <v>453</v>
      </c>
      <c r="G8" s="68" t="s">
        <v>454</v>
      </c>
      <c r="H8" s="68" t="s">
        <v>455</v>
      </c>
      <c r="I8" s="68" t="s">
        <v>456</v>
      </c>
      <c r="J8" s="68" t="s">
        <v>457</v>
      </c>
      <c r="K8" s="68" t="s">
        <v>458</v>
      </c>
      <c r="L8" s="68" t="s">
        <v>305</v>
      </c>
    </row>
    <row r="9" spans="1:12" ht="60">
      <c r="A9" s="76">
        <v>1</v>
      </c>
      <c r="B9" s="443" t="s">
        <v>863</v>
      </c>
      <c r="C9" s="76" t="s">
        <v>898</v>
      </c>
      <c r="D9" s="76" t="s">
        <v>899</v>
      </c>
      <c r="E9" s="76" t="s">
        <v>864</v>
      </c>
      <c r="F9" s="76" t="s">
        <v>900</v>
      </c>
      <c r="G9" s="76"/>
      <c r="H9" s="76" t="s">
        <v>980</v>
      </c>
      <c r="I9" s="76" t="s">
        <v>865</v>
      </c>
      <c r="J9" s="4">
        <v>100.41</v>
      </c>
      <c r="K9" s="4">
        <v>2121.67</v>
      </c>
      <c r="L9" s="76"/>
    </row>
    <row r="10" spans="1:12" ht="15">
      <c r="A10" s="76"/>
      <c r="B10" s="443"/>
      <c r="C10" s="76"/>
      <c r="D10" s="76"/>
      <c r="E10" s="76"/>
      <c r="F10" s="76"/>
      <c r="G10" s="76"/>
      <c r="H10" s="76"/>
      <c r="I10" s="76"/>
      <c r="J10" s="4"/>
      <c r="K10" s="4"/>
      <c r="L10" s="76"/>
    </row>
    <row r="11" spans="1:12" ht="15">
      <c r="A11" s="65"/>
      <c r="B11" s="443"/>
      <c r="C11" s="423"/>
      <c r="D11" s="423"/>
      <c r="E11" s="423"/>
      <c r="F11" s="423"/>
      <c r="G11" s="65"/>
      <c r="H11" s="65"/>
      <c r="I11" s="65"/>
      <c r="J11" s="65" t="s">
        <v>459</v>
      </c>
      <c r="K11" s="424">
        <f>SUM(K9:K10)</f>
        <v>2121.67</v>
      </c>
      <c r="L11" s="65"/>
    </row>
    <row r="12" spans="1:12" ht="15">
      <c r="A12" s="425"/>
      <c r="B12" s="425"/>
      <c r="C12" s="425"/>
      <c r="D12" s="425"/>
      <c r="E12" s="425"/>
      <c r="F12" s="425"/>
      <c r="G12" s="425"/>
      <c r="H12" s="425"/>
      <c r="I12" s="425"/>
      <c r="J12" s="425"/>
      <c r="K12" s="426"/>
    </row>
    <row r="13" spans="1:12" ht="15">
      <c r="A13" s="427" t="s">
        <v>460</v>
      </c>
      <c r="B13" s="427"/>
      <c r="C13" s="425"/>
      <c r="D13" s="425"/>
      <c r="E13" s="425"/>
      <c r="F13" s="425"/>
      <c r="G13" s="425"/>
      <c r="H13" s="425"/>
      <c r="I13" s="425"/>
      <c r="J13" s="425"/>
      <c r="K13" s="426"/>
    </row>
    <row r="14" spans="1:12" ht="15">
      <c r="A14" s="427" t="s">
        <v>461</v>
      </c>
      <c r="B14" s="427"/>
      <c r="C14" s="425"/>
      <c r="D14" s="425"/>
      <c r="E14" s="425"/>
      <c r="F14" s="425"/>
      <c r="G14" s="425"/>
      <c r="H14" s="425"/>
      <c r="I14" s="425"/>
      <c r="J14" s="425"/>
      <c r="K14" s="426"/>
    </row>
    <row r="15" spans="1:12" ht="15">
      <c r="A15" s="437" t="s">
        <v>462</v>
      </c>
      <c r="B15" s="427"/>
      <c r="C15" s="426"/>
      <c r="D15" s="426"/>
      <c r="E15" s="426"/>
      <c r="F15" s="426"/>
      <c r="G15" s="426"/>
      <c r="H15" s="426"/>
      <c r="I15" s="426"/>
      <c r="J15" s="426"/>
      <c r="K15" s="426"/>
    </row>
    <row r="16" spans="1:12" ht="15">
      <c r="A16" s="437" t="s">
        <v>463</v>
      </c>
      <c r="B16" s="427"/>
      <c r="C16" s="426"/>
      <c r="D16" s="426"/>
      <c r="E16" s="426"/>
      <c r="F16" s="426"/>
      <c r="G16" s="426"/>
      <c r="H16" s="426"/>
      <c r="I16" s="426"/>
      <c r="J16" s="426"/>
      <c r="K16" s="426"/>
    </row>
    <row r="17" spans="1:11" ht="15">
      <c r="A17" s="437"/>
      <c r="B17" s="427"/>
      <c r="C17" s="426"/>
      <c r="D17" s="426"/>
      <c r="E17" s="426"/>
      <c r="F17" s="426"/>
      <c r="G17" s="426"/>
      <c r="H17" s="426"/>
      <c r="I17" s="426"/>
      <c r="J17" s="426"/>
      <c r="K17" s="426"/>
    </row>
    <row r="18" spans="1:11" ht="15">
      <c r="A18" s="437"/>
      <c r="B18" s="427"/>
      <c r="C18" s="426"/>
      <c r="D18" s="426"/>
      <c r="E18" s="426"/>
      <c r="F18" s="426"/>
      <c r="G18" s="426"/>
      <c r="H18" s="426"/>
      <c r="I18" s="426"/>
      <c r="J18" s="426"/>
      <c r="K18" s="426"/>
    </row>
    <row r="19" spans="1:11">
      <c r="A19" s="428"/>
      <c r="B19" s="428"/>
      <c r="C19" s="428"/>
      <c r="D19" s="428"/>
      <c r="E19" s="428"/>
      <c r="F19" s="428"/>
      <c r="G19" s="428"/>
      <c r="H19" s="428"/>
      <c r="I19" s="428"/>
      <c r="J19" s="428"/>
      <c r="K19" s="428"/>
    </row>
    <row r="20" spans="1:11" ht="15">
      <c r="A20" s="469" t="s">
        <v>96</v>
      </c>
      <c r="B20" s="469"/>
      <c r="C20" s="413"/>
      <c r="D20" s="371"/>
      <c r="E20" s="371"/>
      <c r="F20" s="413"/>
      <c r="G20" s="413"/>
      <c r="H20" s="413"/>
      <c r="I20" s="413"/>
      <c r="J20" s="413"/>
      <c r="K20" s="426"/>
    </row>
    <row r="21" spans="1:11" ht="15">
      <c r="A21" s="413"/>
      <c r="B21" s="371"/>
      <c r="C21" s="413"/>
      <c r="D21" s="371"/>
      <c r="E21" s="371"/>
      <c r="F21" s="413"/>
      <c r="G21" s="413"/>
      <c r="H21" s="413"/>
      <c r="I21" s="413"/>
      <c r="J21" s="444"/>
      <c r="K21" s="426"/>
    </row>
    <row r="22" spans="1:11" ht="15" customHeight="1">
      <c r="A22" s="413"/>
      <c r="B22" s="371"/>
      <c r="C22" s="483" t="s">
        <v>255</v>
      </c>
      <c r="D22" s="483"/>
      <c r="E22" s="446"/>
      <c r="F22" s="369"/>
      <c r="G22" s="471" t="s">
        <v>464</v>
      </c>
      <c r="H22" s="471"/>
      <c r="I22" s="471"/>
      <c r="J22" s="417"/>
      <c r="K22" s="426"/>
    </row>
    <row r="23" spans="1:11" ht="15">
      <c r="A23" s="413"/>
      <c r="B23" s="371"/>
      <c r="C23" s="413"/>
      <c r="D23" s="371"/>
      <c r="E23" s="371"/>
      <c r="F23" s="413"/>
      <c r="G23" s="472"/>
      <c r="H23" s="472"/>
      <c r="I23" s="472"/>
      <c r="J23" s="417"/>
      <c r="K23" s="426"/>
    </row>
    <row r="24" spans="1:11" ht="15">
      <c r="A24" s="413"/>
      <c r="B24" s="371"/>
      <c r="C24" s="470" t="s">
        <v>127</v>
      </c>
      <c r="D24" s="470"/>
      <c r="E24" s="446"/>
      <c r="F24" s="369"/>
      <c r="G24" s="413"/>
      <c r="H24" s="413"/>
      <c r="I24" s="413"/>
      <c r="J24" s="413"/>
      <c r="K24" s="426"/>
    </row>
  </sheetData>
  <mergeCells count="6">
    <mergeCell ref="C24:D24"/>
    <mergeCell ref="A1:D1"/>
    <mergeCell ref="K2:L2"/>
    <mergeCell ref="A20:B20"/>
    <mergeCell ref="C22:D22"/>
    <mergeCell ref="G22:I23"/>
  </mergeCells>
  <dataValidations count="1">
    <dataValidation type="list" allowBlank="1" showInputMessage="1" showErrorMessage="1" sqref="B9:B11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rintOptions gridLines="1"/>
  <pageMargins left="0.19684820647419099" right="0.19684820647419099" top="0.19684820647419099" bottom="0.19684820647419099" header="0.15748031496063" footer="0.15748031496063"/>
  <pageSetup scale="65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I93"/>
  <sheetViews>
    <sheetView showGridLines="0" zoomScaleSheetLayoutView="70" workbookViewId="0">
      <selection activeCell="B19" sqref="B19"/>
    </sheetView>
  </sheetViews>
  <sheetFormatPr defaultRowHeight="15"/>
  <cols>
    <col min="1" max="1" width="12.85546875" style="358" customWidth="1"/>
    <col min="2" max="2" width="65.5703125" style="353" customWidth="1"/>
    <col min="3" max="4" width="14.85546875" style="287" customWidth="1"/>
    <col min="5" max="5" width="0.85546875" style="287" customWidth="1"/>
    <col min="6" max="256" width="9.140625" style="287"/>
    <col min="257" max="257" width="12.85546875" style="287" customWidth="1"/>
    <col min="258" max="258" width="65.5703125" style="287" customWidth="1"/>
    <col min="259" max="260" width="14.85546875" style="287" customWidth="1"/>
    <col min="261" max="261" width="0.85546875" style="287" customWidth="1"/>
    <col min="262" max="512" width="9.140625" style="287"/>
    <col min="513" max="513" width="12.85546875" style="287" customWidth="1"/>
    <col min="514" max="514" width="65.5703125" style="287" customWidth="1"/>
    <col min="515" max="516" width="14.85546875" style="287" customWidth="1"/>
    <col min="517" max="517" width="0.85546875" style="287" customWidth="1"/>
    <col min="518" max="768" width="9.140625" style="287"/>
    <col min="769" max="769" width="12.85546875" style="287" customWidth="1"/>
    <col min="770" max="770" width="65.5703125" style="287" customWidth="1"/>
    <col min="771" max="772" width="14.85546875" style="287" customWidth="1"/>
    <col min="773" max="773" width="0.85546875" style="287" customWidth="1"/>
    <col min="774" max="1024" width="9.140625" style="287"/>
    <col min="1025" max="1025" width="12.85546875" style="287" customWidth="1"/>
    <col min="1026" max="1026" width="65.5703125" style="287" customWidth="1"/>
    <col min="1027" max="1028" width="14.85546875" style="287" customWidth="1"/>
    <col min="1029" max="1029" width="0.85546875" style="287" customWidth="1"/>
    <col min="1030" max="1280" width="9.140625" style="287"/>
    <col min="1281" max="1281" width="12.85546875" style="287" customWidth="1"/>
    <col min="1282" max="1282" width="65.5703125" style="287" customWidth="1"/>
    <col min="1283" max="1284" width="14.85546875" style="287" customWidth="1"/>
    <col min="1285" max="1285" width="0.85546875" style="287" customWidth="1"/>
    <col min="1286" max="1536" width="9.140625" style="287"/>
    <col min="1537" max="1537" width="12.85546875" style="287" customWidth="1"/>
    <col min="1538" max="1538" width="65.5703125" style="287" customWidth="1"/>
    <col min="1539" max="1540" width="14.85546875" style="287" customWidth="1"/>
    <col min="1541" max="1541" width="0.85546875" style="287" customWidth="1"/>
    <col min="1542" max="1792" width="9.140625" style="287"/>
    <col min="1793" max="1793" width="12.85546875" style="287" customWidth="1"/>
    <col min="1794" max="1794" width="65.5703125" style="287" customWidth="1"/>
    <col min="1795" max="1796" width="14.85546875" style="287" customWidth="1"/>
    <col min="1797" max="1797" width="0.85546875" style="287" customWidth="1"/>
    <col min="1798" max="2048" width="9.140625" style="287"/>
    <col min="2049" max="2049" width="12.85546875" style="287" customWidth="1"/>
    <col min="2050" max="2050" width="65.5703125" style="287" customWidth="1"/>
    <col min="2051" max="2052" width="14.85546875" style="287" customWidth="1"/>
    <col min="2053" max="2053" width="0.85546875" style="287" customWidth="1"/>
    <col min="2054" max="2304" width="9.140625" style="287"/>
    <col min="2305" max="2305" width="12.85546875" style="287" customWidth="1"/>
    <col min="2306" max="2306" width="65.5703125" style="287" customWidth="1"/>
    <col min="2307" max="2308" width="14.85546875" style="287" customWidth="1"/>
    <col min="2309" max="2309" width="0.85546875" style="287" customWidth="1"/>
    <col min="2310" max="2560" width="9.140625" style="287"/>
    <col min="2561" max="2561" width="12.85546875" style="287" customWidth="1"/>
    <col min="2562" max="2562" width="65.5703125" style="287" customWidth="1"/>
    <col min="2563" max="2564" width="14.85546875" style="287" customWidth="1"/>
    <col min="2565" max="2565" width="0.85546875" style="287" customWidth="1"/>
    <col min="2566" max="2816" width="9.140625" style="287"/>
    <col min="2817" max="2817" width="12.85546875" style="287" customWidth="1"/>
    <col min="2818" max="2818" width="65.5703125" style="287" customWidth="1"/>
    <col min="2819" max="2820" width="14.85546875" style="287" customWidth="1"/>
    <col min="2821" max="2821" width="0.85546875" style="287" customWidth="1"/>
    <col min="2822" max="3072" width="9.140625" style="287"/>
    <col min="3073" max="3073" width="12.85546875" style="287" customWidth="1"/>
    <col min="3074" max="3074" width="65.5703125" style="287" customWidth="1"/>
    <col min="3075" max="3076" width="14.85546875" style="287" customWidth="1"/>
    <col min="3077" max="3077" width="0.85546875" style="287" customWidth="1"/>
    <col min="3078" max="3328" width="9.140625" style="287"/>
    <col min="3329" max="3329" width="12.85546875" style="287" customWidth="1"/>
    <col min="3330" max="3330" width="65.5703125" style="287" customWidth="1"/>
    <col min="3331" max="3332" width="14.85546875" style="287" customWidth="1"/>
    <col min="3333" max="3333" width="0.85546875" style="287" customWidth="1"/>
    <col min="3334" max="3584" width="9.140625" style="287"/>
    <col min="3585" max="3585" width="12.85546875" style="287" customWidth="1"/>
    <col min="3586" max="3586" width="65.5703125" style="287" customWidth="1"/>
    <col min="3587" max="3588" width="14.85546875" style="287" customWidth="1"/>
    <col min="3589" max="3589" width="0.85546875" style="287" customWidth="1"/>
    <col min="3590" max="3840" width="9.140625" style="287"/>
    <col min="3841" max="3841" width="12.85546875" style="287" customWidth="1"/>
    <col min="3842" max="3842" width="65.5703125" style="287" customWidth="1"/>
    <col min="3843" max="3844" width="14.85546875" style="287" customWidth="1"/>
    <col min="3845" max="3845" width="0.85546875" style="287" customWidth="1"/>
    <col min="3846" max="4096" width="9.140625" style="287"/>
    <col min="4097" max="4097" width="12.85546875" style="287" customWidth="1"/>
    <col min="4098" max="4098" width="65.5703125" style="287" customWidth="1"/>
    <col min="4099" max="4100" width="14.85546875" style="287" customWidth="1"/>
    <col min="4101" max="4101" width="0.85546875" style="287" customWidth="1"/>
    <col min="4102" max="4352" width="9.140625" style="287"/>
    <col min="4353" max="4353" width="12.85546875" style="287" customWidth="1"/>
    <col min="4354" max="4354" width="65.5703125" style="287" customWidth="1"/>
    <col min="4355" max="4356" width="14.85546875" style="287" customWidth="1"/>
    <col min="4357" max="4357" width="0.85546875" style="287" customWidth="1"/>
    <col min="4358" max="4608" width="9.140625" style="287"/>
    <col min="4609" max="4609" width="12.85546875" style="287" customWidth="1"/>
    <col min="4610" max="4610" width="65.5703125" style="287" customWidth="1"/>
    <col min="4611" max="4612" width="14.85546875" style="287" customWidth="1"/>
    <col min="4613" max="4613" width="0.85546875" style="287" customWidth="1"/>
    <col min="4614" max="4864" width="9.140625" style="287"/>
    <col min="4865" max="4865" width="12.85546875" style="287" customWidth="1"/>
    <col min="4866" max="4866" width="65.5703125" style="287" customWidth="1"/>
    <col min="4867" max="4868" width="14.85546875" style="287" customWidth="1"/>
    <col min="4869" max="4869" width="0.85546875" style="287" customWidth="1"/>
    <col min="4870" max="5120" width="9.140625" style="287"/>
    <col min="5121" max="5121" width="12.85546875" style="287" customWidth="1"/>
    <col min="5122" max="5122" width="65.5703125" style="287" customWidth="1"/>
    <col min="5123" max="5124" width="14.85546875" style="287" customWidth="1"/>
    <col min="5125" max="5125" width="0.85546875" style="287" customWidth="1"/>
    <col min="5126" max="5376" width="9.140625" style="287"/>
    <col min="5377" max="5377" width="12.85546875" style="287" customWidth="1"/>
    <col min="5378" max="5378" width="65.5703125" style="287" customWidth="1"/>
    <col min="5379" max="5380" width="14.85546875" style="287" customWidth="1"/>
    <col min="5381" max="5381" width="0.85546875" style="287" customWidth="1"/>
    <col min="5382" max="5632" width="9.140625" style="287"/>
    <col min="5633" max="5633" width="12.85546875" style="287" customWidth="1"/>
    <col min="5634" max="5634" width="65.5703125" style="287" customWidth="1"/>
    <col min="5635" max="5636" width="14.85546875" style="287" customWidth="1"/>
    <col min="5637" max="5637" width="0.85546875" style="287" customWidth="1"/>
    <col min="5638" max="5888" width="9.140625" style="287"/>
    <col min="5889" max="5889" width="12.85546875" style="287" customWidth="1"/>
    <col min="5890" max="5890" width="65.5703125" style="287" customWidth="1"/>
    <col min="5891" max="5892" width="14.85546875" style="287" customWidth="1"/>
    <col min="5893" max="5893" width="0.85546875" style="287" customWidth="1"/>
    <col min="5894" max="6144" width="9.140625" style="287"/>
    <col min="6145" max="6145" width="12.85546875" style="287" customWidth="1"/>
    <col min="6146" max="6146" width="65.5703125" style="287" customWidth="1"/>
    <col min="6147" max="6148" width="14.85546875" style="287" customWidth="1"/>
    <col min="6149" max="6149" width="0.85546875" style="287" customWidth="1"/>
    <col min="6150" max="6400" width="9.140625" style="287"/>
    <col min="6401" max="6401" width="12.85546875" style="287" customWidth="1"/>
    <col min="6402" max="6402" width="65.5703125" style="287" customWidth="1"/>
    <col min="6403" max="6404" width="14.85546875" style="287" customWidth="1"/>
    <col min="6405" max="6405" width="0.85546875" style="287" customWidth="1"/>
    <col min="6406" max="6656" width="9.140625" style="287"/>
    <col min="6657" max="6657" width="12.85546875" style="287" customWidth="1"/>
    <col min="6658" max="6658" width="65.5703125" style="287" customWidth="1"/>
    <col min="6659" max="6660" width="14.85546875" style="287" customWidth="1"/>
    <col min="6661" max="6661" width="0.85546875" style="287" customWidth="1"/>
    <col min="6662" max="6912" width="9.140625" style="287"/>
    <col min="6913" max="6913" width="12.85546875" style="287" customWidth="1"/>
    <col min="6914" max="6914" width="65.5703125" style="287" customWidth="1"/>
    <col min="6915" max="6916" width="14.85546875" style="287" customWidth="1"/>
    <col min="6917" max="6917" width="0.85546875" style="287" customWidth="1"/>
    <col min="6918" max="7168" width="9.140625" style="287"/>
    <col min="7169" max="7169" width="12.85546875" style="287" customWidth="1"/>
    <col min="7170" max="7170" width="65.5703125" style="287" customWidth="1"/>
    <col min="7171" max="7172" width="14.85546875" style="287" customWidth="1"/>
    <col min="7173" max="7173" width="0.85546875" style="287" customWidth="1"/>
    <col min="7174" max="7424" width="9.140625" style="287"/>
    <col min="7425" max="7425" width="12.85546875" style="287" customWidth="1"/>
    <col min="7426" max="7426" width="65.5703125" style="287" customWidth="1"/>
    <col min="7427" max="7428" width="14.85546875" style="287" customWidth="1"/>
    <col min="7429" max="7429" width="0.85546875" style="287" customWidth="1"/>
    <col min="7430" max="7680" width="9.140625" style="287"/>
    <col min="7681" max="7681" width="12.85546875" style="287" customWidth="1"/>
    <col min="7682" max="7682" width="65.5703125" style="287" customWidth="1"/>
    <col min="7683" max="7684" width="14.85546875" style="287" customWidth="1"/>
    <col min="7685" max="7685" width="0.85546875" style="287" customWidth="1"/>
    <col min="7686" max="7936" width="9.140625" style="287"/>
    <col min="7937" max="7937" width="12.85546875" style="287" customWidth="1"/>
    <col min="7938" max="7938" width="65.5703125" style="287" customWidth="1"/>
    <col min="7939" max="7940" width="14.85546875" style="287" customWidth="1"/>
    <col min="7941" max="7941" width="0.85546875" style="287" customWidth="1"/>
    <col min="7942" max="8192" width="9.140625" style="287"/>
    <col min="8193" max="8193" width="12.85546875" style="287" customWidth="1"/>
    <col min="8194" max="8194" width="65.5703125" style="287" customWidth="1"/>
    <col min="8195" max="8196" width="14.85546875" style="287" customWidth="1"/>
    <col min="8197" max="8197" width="0.85546875" style="287" customWidth="1"/>
    <col min="8198" max="8448" width="9.140625" style="287"/>
    <col min="8449" max="8449" width="12.85546875" style="287" customWidth="1"/>
    <col min="8450" max="8450" width="65.5703125" style="287" customWidth="1"/>
    <col min="8451" max="8452" width="14.85546875" style="287" customWidth="1"/>
    <col min="8453" max="8453" width="0.85546875" style="287" customWidth="1"/>
    <col min="8454" max="8704" width="9.140625" style="287"/>
    <col min="8705" max="8705" width="12.85546875" style="287" customWidth="1"/>
    <col min="8706" max="8706" width="65.5703125" style="287" customWidth="1"/>
    <col min="8707" max="8708" width="14.85546875" style="287" customWidth="1"/>
    <col min="8709" max="8709" width="0.85546875" style="287" customWidth="1"/>
    <col min="8710" max="8960" width="9.140625" style="287"/>
    <col min="8961" max="8961" width="12.85546875" style="287" customWidth="1"/>
    <col min="8962" max="8962" width="65.5703125" style="287" customWidth="1"/>
    <col min="8963" max="8964" width="14.85546875" style="287" customWidth="1"/>
    <col min="8965" max="8965" width="0.85546875" style="287" customWidth="1"/>
    <col min="8966" max="9216" width="9.140625" style="287"/>
    <col min="9217" max="9217" width="12.85546875" style="287" customWidth="1"/>
    <col min="9218" max="9218" width="65.5703125" style="287" customWidth="1"/>
    <col min="9219" max="9220" width="14.85546875" style="287" customWidth="1"/>
    <col min="9221" max="9221" width="0.85546875" style="287" customWidth="1"/>
    <col min="9222" max="9472" width="9.140625" style="287"/>
    <col min="9473" max="9473" width="12.85546875" style="287" customWidth="1"/>
    <col min="9474" max="9474" width="65.5703125" style="287" customWidth="1"/>
    <col min="9475" max="9476" width="14.85546875" style="287" customWidth="1"/>
    <col min="9477" max="9477" width="0.85546875" style="287" customWidth="1"/>
    <col min="9478" max="9728" width="9.140625" style="287"/>
    <col min="9729" max="9729" width="12.85546875" style="287" customWidth="1"/>
    <col min="9730" max="9730" width="65.5703125" style="287" customWidth="1"/>
    <col min="9731" max="9732" width="14.85546875" style="287" customWidth="1"/>
    <col min="9733" max="9733" width="0.85546875" style="287" customWidth="1"/>
    <col min="9734" max="9984" width="9.140625" style="287"/>
    <col min="9985" max="9985" width="12.85546875" style="287" customWidth="1"/>
    <col min="9986" max="9986" width="65.5703125" style="287" customWidth="1"/>
    <col min="9987" max="9988" width="14.85546875" style="287" customWidth="1"/>
    <col min="9989" max="9989" width="0.85546875" style="287" customWidth="1"/>
    <col min="9990" max="10240" width="9.140625" style="287"/>
    <col min="10241" max="10241" width="12.85546875" style="287" customWidth="1"/>
    <col min="10242" max="10242" width="65.5703125" style="287" customWidth="1"/>
    <col min="10243" max="10244" width="14.85546875" style="287" customWidth="1"/>
    <col min="10245" max="10245" width="0.85546875" style="287" customWidth="1"/>
    <col min="10246" max="10496" width="9.140625" style="287"/>
    <col min="10497" max="10497" width="12.85546875" style="287" customWidth="1"/>
    <col min="10498" max="10498" width="65.5703125" style="287" customWidth="1"/>
    <col min="10499" max="10500" width="14.85546875" style="287" customWidth="1"/>
    <col min="10501" max="10501" width="0.85546875" style="287" customWidth="1"/>
    <col min="10502" max="10752" width="9.140625" style="287"/>
    <col min="10753" max="10753" width="12.85546875" style="287" customWidth="1"/>
    <col min="10754" max="10754" width="65.5703125" style="287" customWidth="1"/>
    <col min="10755" max="10756" width="14.85546875" style="287" customWidth="1"/>
    <col min="10757" max="10757" width="0.85546875" style="287" customWidth="1"/>
    <col min="10758" max="11008" width="9.140625" style="287"/>
    <col min="11009" max="11009" width="12.85546875" style="287" customWidth="1"/>
    <col min="11010" max="11010" width="65.5703125" style="287" customWidth="1"/>
    <col min="11011" max="11012" width="14.85546875" style="287" customWidth="1"/>
    <col min="11013" max="11013" width="0.85546875" style="287" customWidth="1"/>
    <col min="11014" max="11264" width="9.140625" style="287"/>
    <col min="11265" max="11265" width="12.85546875" style="287" customWidth="1"/>
    <col min="11266" max="11266" width="65.5703125" style="287" customWidth="1"/>
    <col min="11267" max="11268" width="14.85546875" style="287" customWidth="1"/>
    <col min="11269" max="11269" width="0.85546875" style="287" customWidth="1"/>
    <col min="11270" max="11520" width="9.140625" style="287"/>
    <col min="11521" max="11521" width="12.85546875" style="287" customWidth="1"/>
    <col min="11522" max="11522" width="65.5703125" style="287" customWidth="1"/>
    <col min="11523" max="11524" width="14.85546875" style="287" customWidth="1"/>
    <col min="11525" max="11525" width="0.85546875" style="287" customWidth="1"/>
    <col min="11526" max="11776" width="9.140625" style="287"/>
    <col min="11777" max="11777" width="12.85546875" style="287" customWidth="1"/>
    <col min="11778" max="11778" width="65.5703125" style="287" customWidth="1"/>
    <col min="11779" max="11780" width="14.85546875" style="287" customWidth="1"/>
    <col min="11781" max="11781" width="0.85546875" style="287" customWidth="1"/>
    <col min="11782" max="12032" width="9.140625" style="287"/>
    <col min="12033" max="12033" width="12.85546875" style="287" customWidth="1"/>
    <col min="12034" max="12034" width="65.5703125" style="287" customWidth="1"/>
    <col min="12035" max="12036" width="14.85546875" style="287" customWidth="1"/>
    <col min="12037" max="12037" width="0.85546875" style="287" customWidth="1"/>
    <col min="12038" max="12288" width="9.140625" style="287"/>
    <col min="12289" max="12289" width="12.85546875" style="287" customWidth="1"/>
    <col min="12290" max="12290" width="65.5703125" style="287" customWidth="1"/>
    <col min="12291" max="12292" width="14.85546875" style="287" customWidth="1"/>
    <col min="12293" max="12293" width="0.85546875" style="287" customWidth="1"/>
    <col min="12294" max="12544" width="9.140625" style="287"/>
    <col min="12545" max="12545" width="12.85546875" style="287" customWidth="1"/>
    <col min="12546" max="12546" width="65.5703125" style="287" customWidth="1"/>
    <col min="12547" max="12548" width="14.85546875" style="287" customWidth="1"/>
    <col min="12549" max="12549" width="0.85546875" style="287" customWidth="1"/>
    <col min="12550" max="12800" width="9.140625" style="287"/>
    <col min="12801" max="12801" width="12.85546875" style="287" customWidth="1"/>
    <col min="12802" max="12802" width="65.5703125" style="287" customWidth="1"/>
    <col min="12803" max="12804" width="14.85546875" style="287" customWidth="1"/>
    <col min="12805" max="12805" width="0.85546875" style="287" customWidth="1"/>
    <col min="12806" max="13056" width="9.140625" style="287"/>
    <col min="13057" max="13057" width="12.85546875" style="287" customWidth="1"/>
    <col min="13058" max="13058" width="65.5703125" style="287" customWidth="1"/>
    <col min="13059" max="13060" width="14.85546875" style="287" customWidth="1"/>
    <col min="13061" max="13061" width="0.85546875" style="287" customWidth="1"/>
    <col min="13062" max="13312" width="9.140625" style="287"/>
    <col min="13313" max="13313" width="12.85546875" style="287" customWidth="1"/>
    <col min="13314" max="13314" width="65.5703125" style="287" customWidth="1"/>
    <col min="13315" max="13316" width="14.85546875" style="287" customWidth="1"/>
    <col min="13317" max="13317" width="0.85546875" style="287" customWidth="1"/>
    <col min="13318" max="13568" width="9.140625" style="287"/>
    <col min="13569" max="13569" width="12.85546875" style="287" customWidth="1"/>
    <col min="13570" max="13570" width="65.5703125" style="287" customWidth="1"/>
    <col min="13571" max="13572" width="14.85546875" style="287" customWidth="1"/>
    <col min="13573" max="13573" width="0.85546875" style="287" customWidth="1"/>
    <col min="13574" max="13824" width="9.140625" style="287"/>
    <col min="13825" max="13825" width="12.85546875" style="287" customWidth="1"/>
    <col min="13826" max="13826" width="65.5703125" style="287" customWidth="1"/>
    <col min="13827" max="13828" width="14.85546875" style="287" customWidth="1"/>
    <col min="13829" max="13829" width="0.85546875" style="287" customWidth="1"/>
    <col min="13830" max="14080" width="9.140625" style="287"/>
    <col min="14081" max="14081" width="12.85546875" style="287" customWidth="1"/>
    <col min="14082" max="14082" width="65.5703125" style="287" customWidth="1"/>
    <col min="14083" max="14084" width="14.85546875" style="287" customWidth="1"/>
    <col min="14085" max="14085" width="0.85546875" style="287" customWidth="1"/>
    <col min="14086" max="14336" width="9.140625" style="287"/>
    <col min="14337" max="14337" width="12.85546875" style="287" customWidth="1"/>
    <col min="14338" max="14338" width="65.5703125" style="287" customWidth="1"/>
    <col min="14339" max="14340" width="14.85546875" style="287" customWidth="1"/>
    <col min="14341" max="14341" width="0.85546875" style="287" customWidth="1"/>
    <col min="14342" max="14592" width="9.140625" style="287"/>
    <col min="14593" max="14593" width="12.85546875" style="287" customWidth="1"/>
    <col min="14594" max="14594" width="65.5703125" style="287" customWidth="1"/>
    <col min="14595" max="14596" width="14.85546875" style="287" customWidth="1"/>
    <col min="14597" max="14597" width="0.85546875" style="287" customWidth="1"/>
    <col min="14598" max="14848" width="9.140625" style="287"/>
    <col min="14849" max="14849" width="12.85546875" style="287" customWidth="1"/>
    <col min="14850" max="14850" width="65.5703125" style="287" customWidth="1"/>
    <col min="14851" max="14852" width="14.85546875" style="287" customWidth="1"/>
    <col min="14853" max="14853" width="0.85546875" style="287" customWidth="1"/>
    <col min="14854" max="15104" width="9.140625" style="287"/>
    <col min="15105" max="15105" width="12.85546875" style="287" customWidth="1"/>
    <col min="15106" max="15106" width="65.5703125" style="287" customWidth="1"/>
    <col min="15107" max="15108" width="14.85546875" style="287" customWidth="1"/>
    <col min="15109" max="15109" width="0.85546875" style="287" customWidth="1"/>
    <col min="15110" max="15360" width="9.140625" style="287"/>
    <col min="15361" max="15361" width="12.85546875" style="287" customWidth="1"/>
    <col min="15362" max="15362" width="65.5703125" style="287" customWidth="1"/>
    <col min="15363" max="15364" width="14.85546875" style="287" customWidth="1"/>
    <col min="15365" max="15365" width="0.85546875" style="287" customWidth="1"/>
    <col min="15366" max="15616" width="9.140625" style="287"/>
    <col min="15617" max="15617" width="12.85546875" style="287" customWidth="1"/>
    <col min="15618" max="15618" width="65.5703125" style="287" customWidth="1"/>
    <col min="15619" max="15620" width="14.85546875" style="287" customWidth="1"/>
    <col min="15621" max="15621" width="0.85546875" style="287" customWidth="1"/>
    <col min="15622" max="15872" width="9.140625" style="287"/>
    <col min="15873" max="15873" width="12.85546875" style="287" customWidth="1"/>
    <col min="15874" max="15874" width="65.5703125" style="287" customWidth="1"/>
    <col min="15875" max="15876" width="14.85546875" style="287" customWidth="1"/>
    <col min="15877" max="15877" width="0.85546875" style="287" customWidth="1"/>
    <col min="15878" max="16128" width="9.140625" style="287"/>
    <col min="16129" max="16129" width="12.85546875" style="287" customWidth="1"/>
    <col min="16130" max="16130" width="65.5703125" style="287" customWidth="1"/>
    <col min="16131" max="16132" width="14.85546875" style="287" customWidth="1"/>
    <col min="16133" max="16133" width="0.85546875" style="287" customWidth="1"/>
    <col min="16134" max="16384" width="9.140625" style="287"/>
  </cols>
  <sheetData>
    <row r="1" spans="1:5">
      <c r="A1" s="331" t="s">
        <v>212</v>
      </c>
      <c r="B1" s="332"/>
      <c r="C1" s="484" t="s">
        <v>186</v>
      </c>
      <c r="D1" s="484"/>
      <c r="E1" s="283"/>
    </row>
    <row r="2" spans="1:5">
      <c r="A2" s="285" t="s">
        <v>128</v>
      </c>
      <c r="B2" s="332"/>
      <c r="C2" s="485" t="s">
        <v>867</v>
      </c>
      <c r="D2" s="485"/>
      <c r="E2" s="283"/>
    </row>
    <row r="3" spans="1:5">
      <c r="A3" s="333"/>
      <c r="B3" s="332"/>
      <c r="C3" s="311"/>
      <c r="D3" s="311"/>
      <c r="E3" s="283"/>
    </row>
    <row r="4" spans="1:5">
      <c r="A4" s="285" t="str">
        <f>'[3]ფორმა N2'!A4</f>
        <v>ანგარიშვალდებული პირის დასახელება:</v>
      </c>
      <c r="B4" s="285"/>
      <c r="C4" s="285"/>
      <c r="D4" s="285"/>
      <c r="E4" s="334"/>
    </row>
    <row r="5" spans="1:5">
      <c r="A5" s="330" t="s">
        <v>478</v>
      </c>
      <c r="B5" s="314"/>
      <c r="C5" s="314"/>
      <c r="D5" s="335"/>
      <c r="E5" s="334"/>
    </row>
    <row r="6" spans="1:5">
      <c r="A6" s="311"/>
      <c r="B6" s="285"/>
      <c r="C6" s="285"/>
      <c r="D6" s="285"/>
      <c r="E6" s="334"/>
    </row>
    <row r="7" spans="1:5">
      <c r="A7" s="336"/>
      <c r="B7" s="337"/>
      <c r="C7" s="338"/>
      <c r="D7" s="338"/>
      <c r="E7" s="283"/>
    </row>
    <row r="8" spans="1:5" ht="45">
      <c r="A8" s="339" t="s">
        <v>101</v>
      </c>
      <c r="B8" s="339" t="s">
        <v>178</v>
      </c>
      <c r="C8" s="339" t="s">
        <v>290</v>
      </c>
      <c r="D8" s="339" t="s">
        <v>244</v>
      </c>
      <c r="E8" s="283"/>
    </row>
    <row r="9" spans="1:5">
      <c r="A9" s="340"/>
      <c r="B9" s="341"/>
      <c r="C9" s="342"/>
      <c r="D9" s="342"/>
      <c r="E9" s="283"/>
    </row>
    <row r="10" spans="1:5">
      <c r="A10" s="343" t="s">
        <v>179</v>
      </c>
      <c r="B10" s="344"/>
      <c r="C10" s="345">
        <f>SUM(C11,C34)</f>
        <v>5046946.22</v>
      </c>
      <c r="D10" s="345">
        <f>SUM(D11,D34)</f>
        <v>5194521.3600000003</v>
      </c>
      <c r="E10" s="283"/>
    </row>
    <row r="11" spans="1:5">
      <c r="A11" s="346" t="s">
        <v>180</v>
      </c>
      <c r="B11" s="347"/>
      <c r="C11" s="348">
        <f>SUM(C12:C32)</f>
        <v>172071.05</v>
      </c>
      <c r="D11" s="348">
        <f>SUM(D12:D32)</f>
        <v>307106.19</v>
      </c>
      <c r="E11" s="283"/>
    </row>
    <row r="12" spans="1:5">
      <c r="A12" s="349">
        <v>1110</v>
      </c>
      <c r="B12" s="350" t="s">
        <v>130</v>
      </c>
      <c r="C12" s="351">
        <v>31.95</v>
      </c>
      <c r="D12" s="351">
        <v>31.95</v>
      </c>
      <c r="E12" s="283"/>
    </row>
    <row r="13" spans="1:5">
      <c r="A13" s="349">
        <v>1120</v>
      </c>
      <c r="B13" s="350" t="s">
        <v>131</v>
      </c>
      <c r="C13" s="351"/>
      <c r="D13" s="351"/>
      <c r="E13" s="283"/>
    </row>
    <row r="14" spans="1:5">
      <c r="A14" s="349">
        <v>1211</v>
      </c>
      <c r="B14" s="350" t="s">
        <v>132</v>
      </c>
      <c r="C14" s="351">
        <v>52156.48000000001</v>
      </c>
      <c r="D14" s="351">
        <v>174841.62</v>
      </c>
      <c r="E14" s="283"/>
    </row>
    <row r="15" spans="1:5">
      <c r="A15" s="349">
        <v>1212</v>
      </c>
      <c r="B15" s="350" t="s">
        <v>133</v>
      </c>
      <c r="C15" s="351"/>
      <c r="D15" s="351"/>
      <c r="E15" s="283"/>
    </row>
    <row r="16" spans="1:5">
      <c r="A16" s="349">
        <v>1213</v>
      </c>
      <c r="B16" s="350" t="s">
        <v>134</v>
      </c>
      <c r="C16" s="351"/>
      <c r="D16" s="351"/>
      <c r="E16" s="283"/>
    </row>
    <row r="17" spans="1:5">
      <c r="A17" s="349">
        <v>1214</v>
      </c>
      <c r="B17" s="350" t="s">
        <v>135</v>
      </c>
      <c r="C17" s="351"/>
      <c r="D17" s="351"/>
      <c r="E17" s="283"/>
    </row>
    <row r="18" spans="1:5">
      <c r="A18" s="349">
        <v>1215</v>
      </c>
      <c r="B18" s="350" t="s">
        <v>136</v>
      </c>
      <c r="C18" s="351"/>
      <c r="D18" s="351"/>
      <c r="E18" s="283"/>
    </row>
    <row r="19" spans="1:5">
      <c r="A19" s="349">
        <v>1300</v>
      </c>
      <c r="B19" s="350" t="s">
        <v>137</v>
      </c>
      <c r="C19" s="351"/>
      <c r="D19" s="351"/>
      <c r="E19" s="283"/>
    </row>
    <row r="20" spans="1:5">
      <c r="A20" s="349">
        <v>1410</v>
      </c>
      <c r="B20" s="350" t="s">
        <v>138</v>
      </c>
      <c r="C20" s="351"/>
      <c r="D20" s="351"/>
      <c r="E20" s="283"/>
    </row>
    <row r="21" spans="1:5">
      <c r="A21" s="349">
        <v>1421</v>
      </c>
      <c r="B21" s="350" t="s">
        <v>139</v>
      </c>
      <c r="C21" s="351"/>
      <c r="D21" s="351"/>
      <c r="E21" s="283"/>
    </row>
    <row r="22" spans="1:5">
      <c r="A22" s="349">
        <v>1422</v>
      </c>
      <c r="B22" s="350" t="s">
        <v>140</v>
      </c>
      <c r="C22" s="351"/>
      <c r="D22" s="351"/>
      <c r="E22" s="283"/>
    </row>
    <row r="23" spans="1:5">
      <c r="A23" s="349">
        <v>1423</v>
      </c>
      <c r="B23" s="350" t="s">
        <v>141</v>
      </c>
      <c r="C23" s="351"/>
      <c r="D23" s="351"/>
      <c r="E23" s="283"/>
    </row>
    <row r="24" spans="1:5">
      <c r="A24" s="349">
        <v>1431</v>
      </c>
      <c r="B24" s="350" t="s">
        <v>142</v>
      </c>
      <c r="C24" s="351"/>
      <c r="D24" s="351"/>
      <c r="E24" s="283"/>
    </row>
    <row r="25" spans="1:5">
      <c r="A25" s="349">
        <v>1432</v>
      </c>
      <c r="B25" s="350" t="s">
        <v>143</v>
      </c>
      <c r="C25" s="351"/>
      <c r="D25" s="351"/>
      <c r="E25" s="283"/>
    </row>
    <row r="26" spans="1:5">
      <c r="A26" s="349">
        <v>1433</v>
      </c>
      <c r="B26" s="350" t="s">
        <v>144</v>
      </c>
      <c r="C26" s="351"/>
      <c r="D26" s="351"/>
      <c r="E26" s="283"/>
    </row>
    <row r="27" spans="1:5">
      <c r="A27" s="349">
        <v>1441</v>
      </c>
      <c r="B27" s="350" t="s">
        <v>145</v>
      </c>
      <c r="C27" s="351"/>
      <c r="D27" s="351"/>
      <c r="E27" s="283"/>
    </row>
    <row r="28" spans="1:5">
      <c r="A28" s="349">
        <v>1442</v>
      </c>
      <c r="B28" s="350" t="s">
        <v>146</v>
      </c>
      <c r="C28" s="351">
        <v>119882.62</v>
      </c>
      <c r="D28" s="351">
        <v>132232.62</v>
      </c>
      <c r="E28" s="283"/>
    </row>
    <row r="29" spans="1:5">
      <c r="A29" s="349">
        <v>1443</v>
      </c>
      <c r="B29" s="350" t="s">
        <v>147</v>
      </c>
      <c r="C29" s="351"/>
      <c r="D29" s="351"/>
      <c r="E29" s="283"/>
    </row>
    <row r="30" spans="1:5">
      <c r="A30" s="349">
        <v>1444</v>
      </c>
      <c r="B30" s="350" t="s">
        <v>148</v>
      </c>
      <c r="C30" s="351"/>
      <c r="D30" s="351"/>
      <c r="E30" s="283"/>
    </row>
    <row r="31" spans="1:5">
      <c r="A31" s="349">
        <v>1445</v>
      </c>
      <c r="B31" s="350" t="s">
        <v>149</v>
      </c>
      <c r="C31" s="351"/>
      <c r="D31" s="351"/>
      <c r="E31" s="283"/>
    </row>
    <row r="32" spans="1:5">
      <c r="A32" s="349">
        <v>1446</v>
      </c>
      <c r="B32" s="350" t="s">
        <v>150</v>
      </c>
      <c r="C32" s="351"/>
      <c r="D32" s="351"/>
      <c r="E32" s="283"/>
    </row>
    <row r="33" spans="1:5">
      <c r="A33" s="352"/>
      <c r="E33" s="283"/>
    </row>
    <row r="34" spans="1:5">
      <c r="A34" s="354" t="s">
        <v>181</v>
      </c>
      <c r="B34" s="350"/>
      <c r="C34" s="348">
        <f>SUM(C35:C42)</f>
        <v>4874875.17</v>
      </c>
      <c r="D34" s="348">
        <f>SUM(D35:D42)</f>
        <v>4887415.17</v>
      </c>
      <c r="E34" s="283"/>
    </row>
    <row r="35" spans="1:5">
      <c r="A35" s="349">
        <v>2110</v>
      </c>
      <c r="B35" s="350" t="s">
        <v>89</v>
      </c>
      <c r="C35" s="351">
        <v>3360057.04</v>
      </c>
      <c r="D35" s="351">
        <v>3360057.04</v>
      </c>
      <c r="E35" s="283"/>
    </row>
    <row r="36" spans="1:5">
      <c r="A36" s="349">
        <v>2120</v>
      </c>
      <c r="B36" s="350" t="s">
        <v>151</v>
      </c>
      <c r="C36" s="351">
        <v>353887.86</v>
      </c>
      <c r="D36" s="351">
        <v>353887.86</v>
      </c>
      <c r="E36" s="283"/>
    </row>
    <row r="37" spans="1:5">
      <c r="A37" s="349">
        <v>2130</v>
      </c>
      <c r="B37" s="350" t="s">
        <v>90</v>
      </c>
      <c r="C37" s="351">
        <v>1131925.27</v>
      </c>
      <c r="D37" s="351">
        <v>1144465.27</v>
      </c>
      <c r="E37" s="283"/>
    </row>
    <row r="38" spans="1:5">
      <c r="A38" s="349">
        <v>2140</v>
      </c>
      <c r="B38" s="350" t="s">
        <v>388</v>
      </c>
      <c r="C38" s="351"/>
      <c r="D38" s="351"/>
      <c r="E38" s="283"/>
    </row>
    <row r="39" spans="1:5">
      <c r="A39" s="349">
        <v>2150</v>
      </c>
      <c r="B39" s="350" t="s">
        <v>391</v>
      </c>
      <c r="C39" s="351">
        <v>29005</v>
      </c>
      <c r="D39" s="351">
        <v>29005</v>
      </c>
      <c r="E39" s="283"/>
    </row>
    <row r="40" spans="1:5">
      <c r="A40" s="349">
        <v>2220</v>
      </c>
      <c r="B40" s="350" t="s">
        <v>91</v>
      </c>
      <c r="C40" s="351"/>
      <c r="D40" s="351"/>
      <c r="E40" s="283"/>
    </row>
    <row r="41" spans="1:5">
      <c r="A41" s="349">
        <v>2300</v>
      </c>
      <c r="B41" s="350" t="s">
        <v>152</v>
      </c>
      <c r="C41" s="351"/>
      <c r="D41" s="351"/>
      <c r="E41" s="283"/>
    </row>
    <row r="42" spans="1:5">
      <c r="A42" s="349">
        <v>2400</v>
      </c>
      <c r="B42" s="350" t="s">
        <v>153</v>
      </c>
      <c r="C42" s="351"/>
      <c r="D42" s="351"/>
      <c r="E42" s="283"/>
    </row>
    <row r="43" spans="1:5">
      <c r="A43" s="355"/>
      <c r="E43" s="283"/>
    </row>
    <row r="44" spans="1:5">
      <c r="A44" s="356" t="s">
        <v>185</v>
      </c>
      <c r="B44" s="350"/>
      <c r="C44" s="348">
        <f>SUM(C45,C64)</f>
        <v>5046946.22</v>
      </c>
      <c r="D44" s="348">
        <f>SUM(D45,D64)</f>
        <v>5194521.3600000003</v>
      </c>
      <c r="E44" s="283"/>
    </row>
    <row r="45" spans="1:5">
      <c r="A45" s="354" t="s">
        <v>182</v>
      </c>
      <c r="B45" s="350"/>
      <c r="C45" s="348">
        <f>SUM(C46:C61)</f>
        <v>234320.19999999998</v>
      </c>
      <c r="D45" s="348">
        <f>SUM(D46:D61)</f>
        <v>222911.62</v>
      </c>
      <c r="E45" s="283"/>
    </row>
    <row r="46" spans="1:5">
      <c r="A46" s="349">
        <v>3100</v>
      </c>
      <c r="B46" s="350" t="s">
        <v>154</v>
      </c>
      <c r="C46" s="351"/>
      <c r="D46" s="351"/>
      <c r="E46" s="283"/>
    </row>
    <row r="47" spans="1:5">
      <c r="A47" s="349">
        <v>3210</v>
      </c>
      <c r="B47" s="350" t="s">
        <v>155</v>
      </c>
      <c r="C47" s="351">
        <v>234320.19999999998</v>
      </c>
      <c r="D47" s="351">
        <v>222911.62</v>
      </c>
      <c r="E47" s="283"/>
    </row>
    <row r="48" spans="1:5">
      <c r="A48" s="349">
        <v>3221</v>
      </c>
      <c r="B48" s="350" t="s">
        <v>156</v>
      </c>
      <c r="C48" s="351"/>
      <c r="D48" s="351"/>
      <c r="E48" s="283"/>
    </row>
    <row r="49" spans="1:5">
      <c r="A49" s="349">
        <v>3222</v>
      </c>
      <c r="B49" s="350" t="s">
        <v>157</v>
      </c>
      <c r="C49" s="351"/>
      <c r="D49" s="351"/>
      <c r="E49" s="283"/>
    </row>
    <row r="50" spans="1:5">
      <c r="A50" s="349">
        <v>3223</v>
      </c>
      <c r="B50" s="350" t="s">
        <v>158</v>
      </c>
      <c r="C50" s="351"/>
      <c r="D50" s="351"/>
      <c r="E50" s="283"/>
    </row>
    <row r="51" spans="1:5">
      <c r="A51" s="349">
        <v>3224</v>
      </c>
      <c r="B51" s="350" t="s">
        <v>159</v>
      </c>
      <c r="C51" s="351"/>
      <c r="D51" s="351"/>
      <c r="E51" s="283"/>
    </row>
    <row r="52" spans="1:5">
      <c r="A52" s="349">
        <v>3231</v>
      </c>
      <c r="B52" s="350" t="s">
        <v>160</v>
      </c>
      <c r="C52" s="351"/>
      <c r="D52" s="351"/>
      <c r="E52" s="283"/>
    </row>
    <row r="53" spans="1:5">
      <c r="A53" s="349">
        <v>3232</v>
      </c>
      <c r="B53" s="350" t="s">
        <v>161</v>
      </c>
      <c r="C53" s="351"/>
      <c r="D53" s="351"/>
      <c r="E53" s="283"/>
    </row>
    <row r="54" spans="1:5">
      <c r="A54" s="349">
        <v>3234</v>
      </c>
      <c r="B54" s="350" t="s">
        <v>162</v>
      </c>
      <c r="C54" s="351"/>
      <c r="D54" s="351"/>
      <c r="E54" s="283"/>
    </row>
    <row r="55" spans="1:5" ht="30">
      <c r="A55" s="349">
        <v>3236</v>
      </c>
      <c r="B55" s="350" t="s">
        <v>177</v>
      </c>
      <c r="C55" s="351"/>
      <c r="D55" s="351"/>
      <c r="E55" s="283"/>
    </row>
    <row r="56" spans="1:5" ht="45">
      <c r="A56" s="349">
        <v>3237</v>
      </c>
      <c r="B56" s="350" t="s">
        <v>163</v>
      </c>
      <c r="C56" s="351"/>
      <c r="D56" s="351"/>
      <c r="E56" s="283"/>
    </row>
    <row r="57" spans="1:5">
      <c r="A57" s="349">
        <v>3241</v>
      </c>
      <c r="B57" s="350" t="s">
        <v>164</v>
      </c>
      <c r="C57" s="351"/>
      <c r="D57" s="351"/>
      <c r="E57" s="283"/>
    </row>
    <row r="58" spans="1:5">
      <c r="A58" s="349">
        <v>3242</v>
      </c>
      <c r="B58" s="350" t="s">
        <v>165</v>
      </c>
      <c r="C58" s="351"/>
      <c r="D58" s="351"/>
      <c r="E58" s="283"/>
    </row>
    <row r="59" spans="1:5">
      <c r="A59" s="349">
        <v>3243</v>
      </c>
      <c r="B59" s="350" t="s">
        <v>166</v>
      </c>
      <c r="C59" s="351"/>
      <c r="D59" s="351"/>
      <c r="E59" s="283"/>
    </row>
    <row r="60" spans="1:5">
      <c r="A60" s="349">
        <v>3245</v>
      </c>
      <c r="B60" s="350" t="s">
        <v>167</v>
      </c>
      <c r="C60" s="351"/>
      <c r="D60" s="351"/>
      <c r="E60" s="283"/>
    </row>
    <row r="61" spans="1:5">
      <c r="A61" s="349">
        <v>3246</v>
      </c>
      <c r="B61" s="350" t="s">
        <v>168</v>
      </c>
      <c r="C61" s="351"/>
      <c r="D61" s="351"/>
      <c r="E61" s="283"/>
    </row>
    <row r="62" spans="1:5">
      <c r="A62" s="355"/>
      <c r="E62" s="283"/>
    </row>
    <row r="63" spans="1:5">
      <c r="A63" s="357"/>
      <c r="E63" s="283"/>
    </row>
    <row r="64" spans="1:5">
      <c r="A64" s="354" t="s">
        <v>183</v>
      </c>
      <c r="B64" s="350"/>
      <c r="C64" s="348">
        <f>SUM(C65:C67)</f>
        <v>4812626.0199999996</v>
      </c>
      <c r="D64" s="348">
        <f>SUM(D65:D67)</f>
        <v>4971609.74</v>
      </c>
      <c r="E64" s="283"/>
    </row>
    <row r="65" spans="1:5">
      <c r="A65" s="349">
        <v>5100</v>
      </c>
      <c r="B65" s="350" t="s">
        <v>242</v>
      </c>
      <c r="C65" s="351"/>
      <c r="D65" s="351"/>
      <c r="E65" s="283"/>
    </row>
    <row r="66" spans="1:5">
      <c r="A66" s="349">
        <v>5220</v>
      </c>
      <c r="B66" s="350" t="s">
        <v>411</v>
      </c>
      <c r="C66" s="351">
        <v>4812626.0199999996</v>
      </c>
      <c r="D66" s="351">
        <v>4971609.74</v>
      </c>
      <c r="E66" s="283"/>
    </row>
    <row r="67" spans="1:5">
      <c r="A67" s="349">
        <v>5230</v>
      </c>
      <c r="B67" s="350" t="s">
        <v>412</v>
      </c>
      <c r="C67" s="351"/>
      <c r="D67" s="351"/>
      <c r="E67" s="283"/>
    </row>
    <row r="68" spans="1:5">
      <c r="A68" s="355"/>
      <c r="E68" s="283"/>
    </row>
    <row r="69" spans="1:5">
      <c r="A69" s="287"/>
      <c r="E69" s="283"/>
    </row>
    <row r="70" spans="1:5">
      <c r="A70" s="356" t="s">
        <v>184</v>
      </c>
      <c r="B70" s="350"/>
      <c r="C70" s="351"/>
      <c r="D70" s="351"/>
      <c r="E70" s="283"/>
    </row>
    <row r="71" spans="1:5" ht="30">
      <c r="A71" s="349">
        <v>1</v>
      </c>
      <c r="B71" s="350" t="s">
        <v>169</v>
      </c>
      <c r="C71" s="351"/>
      <c r="D71" s="351"/>
      <c r="E71" s="283"/>
    </row>
    <row r="72" spans="1:5">
      <c r="A72" s="349">
        <v>2</v>
      </c>
      <c r="B72" s="350" t="s">
        <v>170</v>
      </c>
      <c r="C72" s="351"/>
      <c r="D72" s="351"/>
      <c r="E72" s="283"/>
    </row>
    <row r="73" spans="1:5">
      <c r="A73" s="349">
        <v>3</v>
      </c>
      <c r="B73" s="350" t="s">
        <v>171</v>
      </c>
      <c r="C73" s="351"/>
      <c r="D73" s="351"/>
      <c r="E73" s="283"/>
    </row>
    <row r="74" spans="1:5">
      <c r="A74" s="349">
        <v>4</v>
      </c>
      <c r="B74" s="350" t="s">
        <v>347</v>
      </c>
      <c r="C74" s="351"/>
      <c r="D74" s="351"/>
      <c r="E74" s="283"/>
    </row>
    <row r="75" spans="1:5">
      <c r="A75" s="349">
        <v>5</v>
      </c>
      <c r="B75" s="350" t="s">
        <v>172</v>
      </c>
      <c r="C75" s="351"/>
      <c r="D75" s="351"/>
      <c r="E75" s="283"/>
    </row>
    <row r="76" spans="1:5">
      <c r="A76" s="349">
        <v>6</v>
      </c>
      <c r="B76" s="350" t="s">
        <v>173</v>
      </c>
      <c r="C76" s="351"/>
      <c r="D76" s="351"/>
      <c r="E76" s="283"/>
    </row>
    <row r="77" spans="1:5">
      <c r="A77" s="349">
        <v>7</v>
      </c>
      <c r="B77" s="350" t="s">
        <v>174</v>
      </c>
      <c r="C77" s="351"/>
      <c r="D77" s="351"/>
      <c r="E77" s="283"/>
    </row>
    <row r="78" spans="1:5">
      <c r="A78" s="349">
        <v>8</v>
      </c>
      <c r="B78" s="350" t="s">
        <v>175</v>
      </c>
      <c r="C78" s="351"/>
      <c r="D78" s="351"/>
      <c r="E78" s="283"/>
    </row>
    <row r="79" spans="1:5">
      <c r="A79" s="349">
        <v>9</v>
      </c>
      <c r="B79" s="350" t="s">
        <v>176</v>
      </c>
      <c r="C79" s="351"/>
      <c r="D79" s="351"/>
      <c r="E79" s="283"/>
    </row>
    <row r="83" spans="1:9">
      <c r="A83" s="287"/>
      <c r="B83" s="287"/>
    </row>
    <row r="84" spans="1:9">
      <c r="A84" s="305" t="s">
        <v>96</v>
      </c>
      <c r="B84" s="287"/>
      <c r="E84" s="301"/>
    </row>
    <row r="85" spans="1:9">
      <c r="A85" s="287"/>
      <c r="B85" s="287"/>
      <c r="E85" s="327"/>
      <c r="F85" s="327"/>
      <c r="G85" s="327"/>
      <c r="H85" s="327"/>
      <c r="I85" s="327"/>
    </row>
    <row r="86" spans="1:9">
      <c r="A86" s="287"/>
      <c r="B86" s="287"/>
      <c r="D86" s="292"/>
      <c r="E86" s="327"/>
      <c r="F86" s="327"/>
      <c r="G86" s="327"/>
      <c r="H86" s="327"/>
      <c r="I86" s="327"/>
    </row>
    <row r="87" spans="1:9">
      <c r="A87" s="327"/>
      <c r="B87" s="305" t="s">
        <v>419</v>
      </c>
      <c r="D87" s="292"/>
      <c r="E87" s="327"/>
      <c r="F87" s="327"/>
      <c r="G87" s="327"/>
      <c r="H87" s="327"/>
      <c r="I87" s="327"/>
    </row>
    <row r="88" spans="1:9">
      <c r="A88" s="327"/>
      <c r="B88" s="287" t="s">
        <v>420</v>
      </c>
      <c r="D88" s="292"/>
      <c r="E88" s="327"/>
      <c r="F88" s="327"/>
      <c r="G88" s="327"/>
      <c r="H88" s="327"/>
      <c r="I88" s="327"/>
    </row>
    <row r="89" spans="1:9" s="327" customFormat="1" ht="12.75">
      <c r="B89" s="307" t="s">
        <v>127</v>
      </c>
    </row>
    <row r="90" spans="1:9" s="327" customFormat="1" ht="12.75"/>
    <row r="91" spans="1:9" s="327" customFormat="1" ht="12.75"/>
    <row r="92" spans="1:9" s="327" customFormat="1" ht="12.75"/>
    <row r="93" spans="1:9" s="327" customFormat="1" ht="12.75"/>
  </sheetData>
  <mergeCells count="2">
    <mergeCell ref="C1:D1"/>
    <mergeCell ref="C2:D2"/>
  </mergeCells>
  <printOptions gridLines="1"/>
  <pageMargins left="0.31496062992126" right="0.31496062992126" top="0.74803149606299202" bottom="0.74803149606299202" header="0.31496062992126" footer="0.31496062992126"/>
  <pageSetup paperSize="9" scale="80" orientation="portrait" r:id="rId1"/>
  <rowBreaks count="1" manualBreakCount="1">
    <brk id="42" max="16383" man="1"/>
  </row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K25"/>
  <sheetViews>
    <sheetView showGridLines="0" zoomScaleNormal="100" zoomScaleSheetLayoutView="80" workbookViewId="0">
      <selection activeCell="E12" sqref="E12"/>
    </sheetView>
  </sheetViews>
  <sheetFormatPr defaultRowHeight="15"/>
  <cols>
    <col min="1" max="1" width="4.85546875" style="2" customWidth="1"/>
    <col min="2" max="2" width="17.42578125" style="2" customWidth="1"/>
    <col min="3" max="3" width="26.85546875" style="2" customWidth="1"/>
    <col min="4" max="4" width="8.42578125" style="2" customWidth="1"/>
    <col min="5" max="5" width="13.5703125" style="2" customWidth="1"/>
    <col min="6" max="6" width="12.4257812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>
      <c r="A1" s="52" t="s">
        <v>425</v>
      </c>
      <c r="B1" s="54"/>
      <c r="C1" s="54"/>
      <c r="D1" s="54"/>
      <c r="E1" s="54"/>
      <c r="F1" s="54"/>
      <c r="G1" s="54"/>
      <c r="H1" s="54"/>
      <c r="I1" s="479" t="s">
        <v>97</v>
      </c>
      <c r="J1" s="479"/>
      <c r="K1" s="83"/>
    </row>
    <row r="2" spans="1:11">
      <c r="A2" s="54" t="s">
        <v>128</v>
      </c>
      <c r="B2" s="54"/>
      <c r="C2" s="54"/>
      <c r="D2" s="54"/>
      <c r="E2" s="54"/>
      <c r="F2" s="54"/>
      <c r="G2" s="54"/>
      <c r="H2" s="54"/>
      <c r="I2" s="473" t="s">
        <v>866</v>
      </c>
      <c r="J2" s="474"/>
      <c r="K2" s="83"/>
    </row>
    <row r="3" spans="1:11">
      <c r="A3" s="54"/>
      <c r="B3" s="54"/>
      <c r="C3" s="54"/>
      <c r="D3" s="54"/>
      <c r="E3" s="54"/>
      <c r="F3" s="54"/>
      <c r="G3" s="54"/>
      <c r="H3" s="54"/>
      <c r="I3" s="53"/>
      <c r="J3" s="53"/>
      <c r="K3" s="83"/>
    </row>
    <row r="4" spans="1:11">
      <c r="A4" s="54" t="str">
        <f>'ფორმა N2'!A4</f>
        <v>ანგარიშვალდებული პირის დასახელება:</v>
      </c>
      <c r="B4" s="54"/>
      <c r="C4" s="54"/>
      <c r="D4" s="54"/>
      <c r="E4" s="54"/>
      <c r="F4" s="96"/>
      <c r="G4" s="54"/>
      <c r="H4" s="54"/>
      <c r="I4" s="54"/>
      <c r="J4" s="54"/>
      <c r="K4" s="83"/>
    </row>
    <row r="5" spans="1:11">
      <c r="A5" s="442" t="s">
        <v>478</v>
      </c>
      <c r="B5" s="250"/>
      <c r="C5" s="250"/>
      <c r="D5" s="250"/>
      <c r="E5" s="250"/>
      <c r="F5" s="251"/>
      <c r="G5" s="250"/>
      <c r="H5" s="250"/>
      <c r="I5" s="250"/>
      <c r="J5" s="250"/>
      <c r="K5" s="83"/>
    </row>
    <row r="6" spans="1:11">
      <c r="A6" s="55"/>
      <c r="B6" s="55"/>
      <c r="C6" s="54"/>
      <c r="D6" s="54"/>
      <c r="E6" s="54"/>
      <c r="F6" s="96"/>
      <c r="G6" s="54"/>
      <c r="H6" s="54"/>
      <c r="I6" s="54"/>
      <c r="J6" s="54"/>
      <c r="K6" s="83"/>
    </row>
    <row r="7" spans="1:11">
      <c r="A7" s="97"/>
      <c r="B7" s="95"/>
      <c r="C7" s="95"/>
      <c r="D7" s="95"/>
      <c r="E7" s="95"/>
      <c r="F7" s="95"/>
      <c r="G7" s="95"/>
      <c r="H7" s="95"/>
      <c r="I7" s="95"/>
      <c r="J7" s="95"/>
      <c r="K7" s="83"/>
    </row>
    <row r="8" spans="1:11" s="25" customFormat="1" ht="45">
      <c r="A8" s="99" t="s">
        <v>64</v>
      </c>
      <c r="B8" s="99" t="s">
        <v>99</v>
      </c>
      <c r="C8" s="100" t="s">
        <v>101</v>
      </c>
      <c r="D8" s="100" t="s">
        <v>262</v>
      </c>
      <c r="E8" s="100" t="s">
        <v>100</v>
      </c>
      <c r="F8" s="98" t="s">
        <v>243</v>
      </c>
      <c r="G8" s="98" t="s">
        <v>281</v>
      </c>
      <c r="H8" s="98" t="s">
        <v>282</v>
      </c>
      <c r="I8" s="98" t="s">
        <v>244</v>
      </c>
      <c r="J8" s="101" t="s">
        <v>102</v>
      </c>
      <c r="K8" s="83"/>
    </row>
    <row r="9" spans="1:11" s="25" customFormat="1">
      <c r="A9" s="122">
        <v>1</v>
      </c>
      <c r="B9" s="122">
        <v>2</v>
      </c>
      <c r="C9" s="123">
        <v>3</v>
      </c>
      <c r="D9" s="123">
        <v>4</v>
      </c>
      <c r="E9" s="123">
        <v>5</v>
      </c>
      <c r="F9" s="123">
        <v>6</v>
      </c>
      <c r="G9" s="123">
        <v>7</v>
      </c>
      <c r="H9" s="123">
        <v>8</v>
      </c>
      <c r="I9" s="123">
        <v>9</v>
      </c>
      <c r="J9" s="123">
        <v>10</v>
      </c>
      <c r="K9" s="83"/>
    </row>
    <row r="10" spans="1:11" s="25" customFormat="1" ht="15.75">
      <c r="A10" s="119">
        <v>1</v>
      </c>
      <c r="B10" s="45" t="s">
        <v>978</v>
      </c>
      <c r="C10" s="120" t="s">
        <v>979</v>
      </c>
      <c r="D10" s="121" t="s">
        <v>209</v>
      </c>
      <c r="E10" s="118"/>
      <c r="F10" s="26">
        <v>52156.48000000001</v>
      </c>
      <c r="G10" s="26">
        <v>301101.31</v>
      </c>
      <c r="H10" s="26">
        <v>178416.17</v>
      </c>
      <c r="I10" s="26">
        <f>F10+G10-H10</f>
        <v>174841.62000000002</v>
      </c>
      <c r="J10" s="26" t="s">
        <v>483</v>
      </c>
      <c r="K10" s="83"/>
    </row>
    <row r="11" spans="1:11">
      <c r="A11" s="82"/>
      <c r="B11" s="82"/>
      <c r="C11" s="82"/>
      <c r="D11" s="82"/>
      <c r="E11" s="82"/>
      <c r="F11" s="82"/>
      <c r="G11" s="82"/>
      <c r="H11" s="82"/>
      <c r="I11" s="82"/>
      <c r="J11" s="82"/>
    </row>
    <row r="12" spans="1:11">
      <c r="A12" s="82"/>
      <c r="B12" s="82"/>
      <c r="C12" s="82"/>
      <c r="D12" s="82"/>
      <c r="E12" s="82"/>
      <c r="F12" s="82"/>
      <c r="G12" s="82"/>
      <c r="H12" s="82"/>
      <c r="I12" s="82"/>
      <c r="J12" s="82"/>
    </row>
    <row r="13" spans="1:11">
      <c r="A13" s="82"/>
      <c r="B13" s="82"/>
      <c r="C13" s="82"/>
      <c r="D13" s="82"/>
      <c r="E13" s="82"/>
      <c r="F13" s="82"/>
      <c r="G13" s="82"/>
      <c r="H13" s="82"/>
      <c r="I13" s="82"/>
      <c r="J13" s="82"/>
    </row>
    <row r="14" spans="1:11">
      <c r="A14" s="82"/>
      <c r="B14" s="82"/>
      <c r="C14" s="82"/>
      <c r="D14" s="82"/>
      <c r="E14" s="82"/>
      <c r="F14" s="82"/>
      <c r="G14" s="82"/>
      <c r="H14" s="82"/>
      <c r="I14" s="82"/>
      <c r="J14" s="82"/>
    </row>
    <row r="15" spans="1:11">
      <c r="A15" s="82"/>
      <c r="B15" s="190" t="s">
        <v>96</v>
      </c>
      <c r="C15" s="82"/>
      <c r="D15" s="82"/>
      <c r="E15" s="82"/>
      <c r="F15" s="191"/>
      <c r="G15" s="82"/>
      <c r="H15" s="82"/>
      <c r="I15" s="82"/>
      <c r="J15" s="82"/>
    </row>
    <row r="16" spans="1:11">
      <c r="A16" s="82"/>
      <c r="B16" s="82"/>
      <c r="C16" s="82"/>
      <c r="D16" s="82"/>
      <c r="E16" s="82"/>
      <c r="F16" s="79"/>
      <c r="G16" s="79"/>
      <c r="H16" s="79"/>
      <c r="I16" s="79"/>
      <c r="J16" s="79"/>
    </row>
    <row r="17" spans="1:10">
      <c r="A17" s="82"/>
      <c r="B17" s="82"/>
      <c r="C17" s="239"/>
      <c r="D17" s="82"/>
      <c r="E17" s="82"/>
      <c r="F17" s="239"/>
      <c r="G17" s="240"/>
      <c r="H17" s="240"/>
      <c r="I17" s="79"/>
      <c r="J17" s="79"/>
    </row>
    <row r="18" spans="1:10">
      <c r="A18" s="79"/>
      <c r="B18" s="82"/>
      <c r="C18" s="192" t="s">
        <v>255</v>
      </c>
      <c r="D18" s="192"/>
      <c r="E18" s="82"/>
      <c r="F18" s="82" t="s">
        <v>260</v>
      </c>
      <c r="G18" s="79"/>
      <c r="H18" s="79"/>
      <c r="I18" s="79"/>
      <c r="J18" s="79"/>
    </row>
    <row r="19" spans="1:10">
      <c r="A19" s="79"/>
      <c r="B19" s="82"/>
      <c r="C19" s="193" t="s">
        <v>127</v>
      </c>
      <c r="D19" s="82"/>
      <c r="E19" s="82"/>
      <c r="F19" s="82" t="s">
        <v>256</v>
      </c>
      <c r="G19" s="79"/>
      <c r="H19" s="79"/>
      <c r="I19" s="79"/>
      <c r="J19" s="79"/>
    </row>
    <row r="20" spans="1:10" customFormat="1">
      <c r="A20" s="79"/>
      <c r="B20" s="82"/>
      <c r="C20" s="82"/>
      <c r="D20" s="193"/>
      <c r="E20" s="79"/>
      <c r="F20" s="79"/>
      <c r="G20" s="79"/>
      <c r="H20" s="79"/>
      <c r="I20" s="79"/>
      <c r="J20" s="79"/>
    </row>
    <row r="21" spans="1:10" customFormat="1" ht="12.75">
      <c r="A21" s="79"/>
      <c r="B21" s="79"/>
      <c r="C21" s="79"/>
      <c r="D21" s="79"/>
      <c r="E21" s="79"/>
      <c r="F21" s="79"/>
      <c r="G21" s="79"/>
      <c r="H21" s="79"/>
      <c r="I21" s="79"/>
      <c r="J21" s="79"/>
    </row>
    <row r="22" spans="1:10" customFormat="1" ht="12.75"/>
    <row r="23" spans="1:10" customFormat="1" ht="12.75"/>
    <row r="24" spans="1:10" customFormat="1" ht="12.75"/>
    <row r="25" spans="1:10" customFormat="1" ht="12.75"/>
  </sheetData>
  <mergeCells count="2">
    <mergeCell ref="I1:J1"/>
    <mergeCell ref="I2:J2"/>
  </mergeCells>
  <dataValidations count="3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10"/>
    <dataValidation allowBlank="1" showInputMessage="1" showErrorMessage="1" prompt="თვე/დღე/წელი" sqref="J10"/>
  </dataValidations>
  <printOptions gridLines="1"/>
  <pageMargins left="0.25" right="0.25" top="0.75" bottom="0.75" header="0.3" footer="0.3"/>
  <pageSetup paperSize="9" fitToHeight="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27"/>
  <sheetViews>
    <sheetView zoomScaleNormal="100" zoomScaleSheetLayoutView="80" workbookViewId="0">
      <selection activeCell="G14" sqref="G14"/>
    </sheetView>
  </sheetViews>
  <sheetFormatPr defaultRowHeight="15"/>
  <cols>
    <col min="1" max="1" width="12" style="145" customWidth="1"/>
    <col min="2" max="2" width="13.28515625" style="145" customWidth="1"/>
    <col min="3" max="3" width="21.42578125" style="145" customWidth="1"/>
    <col min="4" max="4" width="17.85546875" style="145" customWidth="1"/>
    <col min="5" max="5" width="12.7109375" style="145" customWidth="1"/>
    <col min="6" max="6" width="36.85546875" style="145" customWidth="1"/>
    <col min="7" max="7" width="22.28515625" style="145" customWidth="1"/>
    <col min="8" max="8" width="0.5703125" style="145" customWidth="1"/>
    <col min="9" max="16384" width="9.140625" style="145"/>
  </cols>
  <sheetData>
    <row r="1" spans="1:8">
      <c r="A1" s="52" t="s">
        <v>350</v>
      </c>
      <c r="B1" s="54"/>
      <c r="C1" s="54"/>
      <c r="D1" s="54"/>
      <c r="E1" s="54"/>
      <c r="F1" s="54"/>
      <c r="G1" s="126" t="s">
        <v>97</v>
      </c>
      <c r="H1" s="127"/>
    </row>
    <row r="2" spans="1:8">
      <c r="A2" s="54" t="s">
        <v>128</v>
      </c>
      <c r="B2" s="54"/>
      <c r="C2" s="54"/>
      <c r="D2" s="54"/>
      <c r="E2" s="54"/>
      <c r="F2" s="54"/>
      <c r="G2" s="473" t="s">
        <v>866</v>
      </c>
      <c r="H2" s="474"/>
    </row>
    <row r="3" spans="1:8">
      <c r="A3" s="54"/>
      <c r="B3" s="54"/>
      <c r="C3" s="54"/>
      <c r="D3" s="54"/>
      <c r="E3" s="54"/>
      <c r="F3" s="54"/>
      <c r="G3" s="80"/>
      <c r="H3" s="127"/>
    </row>
    <row r="4" spans="1:8">
      <c r="A4" s="55" t="str">
        <f>'[4]ფორმა N2'!A4</f>
        <v>ანგარიშვალდებული პირის დასახელება:</v>
      </c>
      <c r="B4" s="54"/>
      <c r="C4" s="54"/>
      <c r="D4" s="54"/>
      <c r="E4" s="54"/>
      <c r="F4" s="54"/>
      <c r="G4" s="54"/>
      <c r="H4" s="82"/>
    </row>
    <row r="5" spans="1:8">
      <c r="A5" s="442" t="s">
        <v>478</v>
      </c>
      <c r="B5" s="180"/>
      <c r="C5" s="180"/>
      <c r="D5" s="180"/>
      <c r="E5" s="180"/>
      <c r="F5" s="180"/>
      <c r="G5" s="180"/>
      <c r="H5" s="82"/>
    </row>
    <row r="6" spans="1:8">
      <c r="A6" s="55"/>
      <c r="B6" s="54"/>
      <c r="C6" s="54"/>
      <c r="D6" s="54"/>
      <c r="E6" s="54"/>
      <c r="F6" s="54"/>
      <c r="G6" s="54"/>
      <c r="H6" s="82"/>
    </row>
    <row r="7" spans="1:8">
      <c r="A7" s="54"/>
      <c r="B7" s="54"/>
      <c r="C7" s="54"/>
      <c r="D7" s="54"/>
      <c r="E7" s="54"/>
      <c r="F7" s="54"/>
      <c r="G7" s="54"/>
      <c r="H7" s="83"/>
    </row>
    <row r="8" spans="1:8" ht="45.75" customHeight="1">
      <c r="A8" s="128" t="s">
        <v>300</v>
      </c>
      <c r="B8" s="128" t="s">
        <v>129</v>
      </c>
      <c r="C8" s="129" t="s">
        <v>348</v>
      </c>
      <c r="D8" s="129" t="s">
        <v>349</v>
      </c>
      <c r="E8" s="129" t="s">
        <v>262</v>
      </c>
      <c r="F8" s="128" t="s">
        <v>307</v>
      </c>
      <c r="G8" s="129" t="s">
        <v>301</v>
      </c>
      <c r="H8" s="83"/>
    </row>
    <row r="9" spans="1:8">
      <c r="A9" s="130" t="s">
        <v>302</v>
      </c>
      <c r="B9" s="131"/>
      <c r="C9" s="132"/>
      <c r="D9" s="133"/>
      <c r="E9" s="133"/>
      <c r="F9" s="133"/>
      <c r="G9" s="134">
        <v>31.95</v>
      </c>
      <c r="H9" s="83"/>
    </row>
    <row r="10" spans="1:8" ht="15.75">
      <c r="A10" s="131">
        <v>1</v>
      </c>
      <c r="B10" s="118"/>
      <c r="C10" s="135"/>
      <c r="D10" s="136"/>
      <c r="E10" s="136"/>
      <c r="F10" s="136"/>
      <c r="G10" s="137" t="str">
        <f>IF(ISBLANK(B10),"",G9+C10-D10)</f>
        <v/>
      </c>
      <c r="H10" s="83"/>
    </row>
    <row r="11" spans="1:8" ht="15.75">
      <c r="A11" s="131">
        <v>2</v>
      </c>
      <c r="B11" s="118"/>
      <c r="C11" s="135"/>
      <c r="D11" s="136"/>
      <c r="E11" s="136"/>
      <c r="F11" s="136"/>
      <c r="G11" s="137" t="str">
        <f t="shared" ref="G11:G12" si="0">IF(ISBLANK(B11),"",G10+C11-D11)</f>
        <v/>
      </c>
      <c r="H11" s="83"/>
    </row>
    <row r="12" spans="1:8" ht="15.75">
      <c r="A12" s="131">
        <v>3</v>
      </c>
      <c r="B12" s="118"/>
      <c r="C12" s="135"/>
      <c r="D12" s="136"/>
      <c r="E12" s="136"/>
      <c r="F12" s="136"/>
      <c r="G12" s="137" t="str">
        <f t="shared" si="0"/>
        <v/>
      </c>
      <c r="H12" s="83"/>
    </row>
    <row r="13" spans="1:8" ht="15.75">
      <c r="A13" s="131" t="s">
        <v>265</v>
      </c>
      <c r="B13" s="118"/>
      <c r="C13" s="138"/>
      <c r="D13" s="139"/>
      <c r="E13" s="139"/>
      <c r="F13" s="139"/>
      <c r="G13" s="137" t="str">
        <f>IF(ISBLANK(B13),"",#REF!+C13-D13)</f>
        <v/>
      </c>
      <c r="H13" s="83"/>
    </row>
    <row r="14" spans="1:8">
      <c r="A14" s="140" t="s">
        <v>303</v>
      </c>
      <c r="B14" s="141"/>
      <c r="C14" s="142"/>
      <c r="D14" s="143"/>
      <c r="E14" s="143"/>
      <c r="F14" s="144"/>
      <c r="G14" s="468">
        <v>31.95</v>
      </c>
      <c r="H14" s="83"/>
    </row>
    <row r="18" spans="1:10">
      <c r="B18" s="147" t="s">
        <v>96</v>
      </c>
      <c r="F18" s="148"/>
    </row>
    <row r="19" spans="1:10">
      <c r="F19" s="146"/>
      <c r="G19" s="146"/>
      <c r="H19" s="146"/>
      <c r="I19" s="146"/>
      <c r="J19" s="146"/>
    </row>
    <row r="20" spans="1:10">
      <c r="C20" s="149"/>
      <c r="F20" s="149"/>
      <c r="G20" s="150"/>
      <c r="H20" s="146"/>
      <c r="I20" s="146"/>
      <c r="J20" s="146"/>
    </row>
    <row r="21" spans="1:10">
      <c r="A21" s="146"/>
      <c r="C21" s="151" t="s">
        <v>255</v>
      </c>
      <c r="F21" s="152" t="s">
        <v>260</v>
      </c>
      <c r="G21" s="150"/>
      <c r="H21" s="146"/>
      <c r="I21" s="146"/>
      <c r="J21" s="146"/>
    </row>
    <row r="22" spans="1:10">
      <c r="A22" s="146"/>
      <c r="C22" s="153" t="s">
        <v>127</v>
      </c>
      <c r="F22" s="145" t="s">
        <v>256</v>
      </c>
      <c r="G22" s="146"/>
      <c r="H22" s="146"/>
      <c r="I22" s="146"/>
      <c r="J22" s="146"/>
    </row>
    <row r="23" spans="1:10" s="146" customFormat="1">
      <c r="B23" s="145"/>
    </row>
    <row r="24" spans="1:10" s="146" customFormat="1" ht="12.75"/>
    <row r="25" spans="1:10" s="146" customFormat="1" ht="12.75"/>
    <row r="26" spans="1:10" s="146" customFormat="1" ht="12.75"/>
    <row r="27" spans="1:10" s="146" customFormat="1" ht="12.75"/>
  </sheetData>
  <mergeCells count="1">
    <mergeCell ref="G2:H2"/>
  </mergeCells>
  <dataValidations count="1">
    <dataValidation allowBlank="1" showInputMessage="1" showErrorMessage="1" prompt="თვე/დღე/წელი" sqref="B10:B13"/>
  </dataValidations>
  <printOptions gridLines="1"/>
  <pageMargins left="0.7" right="0.7" top="0.75" bottom="0.75" header="0.3" footer="0.3"/>
  <pageSetup scale="67" fitToHeight="0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53"/>
  <sheetViews>
    <sheetView showGridLines="0" zoomScaleSheetLayoutView="70" workbookViewId="0">
      <selection activeCell="J16" sqref="J16"/>
    </sheetView>
  </sheetViews>
  <sheetFormatPr defaultRowHeight="12.75"/>
  <cols>
    <col min="1" max="1" width="53.5703125" style="265" customWidth="1"/>
    <col min="2" max="2" width="10.7109375" style="265" customWidth="1"/>
    <col min="3" max="3" width="12.42578125" style="265" customWidth="1"/>
    <col min="4" max="4" width="10.42578125" style="265" customWidth="1"/>
    <col min="5" max="5" width="13.140625" style="265" customWidth="1"/>
    <col min="6" max="6" width="10.42578125" style="265" customWidth="1"/>
    <col min="7" max="8" width="10.5703125" style="265" customWidth="1"/>
    <col min="9" max="9" width="9.85546875" style="265" customWidth="1"/>
    <col min="10" max="10" width="12.7109375" style="265" customWidth="1"/>
    <col min="11" max="11" width="0.7109375" style="265" customWidth="1"/>
    <col min="12" max="256" width="9.140625" style="265"/>
    <col min="257" max="257" width="53.5703125" style="265" customWidth="1"/>
    <col min="258" max="258" width="10.7109375" style="265" customWidth="1"/>
    <col min="259" max="259" width="12.42578125" style="265" customWidth="1"/>
    <col min="260" max="260" width="10.42578125" style="265" customWidth="1"/>
    <col min="261" max="261" width="13.140625" style="265" customWidth="1"/>
    <col min="262" max="262" width="10.42578125" style="265" customWidth="1"/>
    <col min="263" max="264" width="10.5703125" style="265" customWidth="1"/>
    <col min="265" max="265" width="9.85546875" style="265" customWidth="1"/>
    <col min="266" max="266" width="12.7109375" style="265" customWidth="1"/>
    <col min="267" max="267" width="0.7109375" style="265" customWidth="1"/>
    <col min="268" max="512" width="9.140625" style="265"/>
    <col min="513" max="513" width="53.5703125" style="265" customWidth="1"/>
    <col min="514" max="514" width="10.7109375" style="265" customWidth="1"/>
    <col min="515" max="515" width="12.42578125" style="265" customWidth="1"/>
    <col min="516" max="516" width="10.42578125" style="265" customWidth="1"/>
    <col min="517" max="517" width="13.140625" style="265" customWidth="1"/>
    <col min="518" max="518" width="10.42578125" style="265" customWidth="1"/>
    <col min="519" max="520" width="10.5703125" style="265" customWidth="1"/>
    <col min="521" max="521" width="9.85546875" style="265" customWidth="1"/>
    <col min="522" max="522" width="12.7109375" style="265" customWidth="1"/>
    <col min="523" max="523" width="0.7109375" style="265" customWidth="1"/>
    <col min="524" max="768" width="9.140625" style="265"/>
    <col min="769" max="769" width="53.5703125" style="265" customWidth="1"/>
    <col min="770" max="770" width="10.7109375" style="265" customWidth="1"/>
    <col min="771" max="771" width="12.42578125" style="265" customWidth="1"/>
    <col min="772" max="772" width="10.42578125" style="265" customWidth="1"/>
    <col min="773" max="773" width="13.140625" style="265" customWidth="1"/>
    <col min="774" max="774" width="10.42578125" style="265" customWidth="1"/>
    <col min="775" max="776" width="10.5703125" style="265" customWidth="1"/>
    <col min="777" max="777" width="9.85546875" style="265" customWidth="1"/>
    <col min="778" max="778" width="12.7109375" style="265" customWidth="1"/>
    <col min="779" max="779" width="0.7109375" style="265" customWidth="1"/>
    <col min="780" max="1024" width="9.140625" style="265"/>
    <col min="1025" max="1025" width="53.5703125" style="265" customWidth="1"/>
    <col min="1026" max="1026" width="10.7109375" style="265" customWidth="1"/>
    <col min="1027" max="1027" width="12.42578125" style="265" customWidth="1"/>
    <col min="1028" max="1028" width="10.42578125" style="265" customWidth="1"/>
    <col min="1029" max="1029" width="13.140625" style="265" customWidth="1"/>
    <col min="1030" max="1030" width="10.42578125" style="265" customWidth="1"/>
    <col min="1031" max="1032" width="10.5703125" style="265" customWidth="1"/>
    <col min="1033" max="1033" width="9.85546875" style="265" customWidth="1"/>
    <col min="1034" max="1034" width="12.7109375" style="265" customWidth="1"/>
    <col min="1035" max="1035" width="0.7109375" style="265" customWidth="1"/>
    <col min="1036" max="1280" width="9.140625" style="265"/>
    <col min="1281" max="1281" width="53.5703125" style="265" customWidth="1"/>
    <col min="1282" max="1282" width="10.7109375" style="265" customWidth="1"/>
    <col min="1283" max="1283" width="12.42578125" style="265" customWidth="1"/>
    <col min="1284" max="1284" width="10.42578125" style="265" customWidth="1"/>
    <col min="1285" max="1285" width="13.140625" style="265" customWidth="1"/>
    <col min="1286" max="1286" width="10.42578125" style="265" customWidth="1"/>
    <col min="1287" max="1288" width="10.5703125" style="265" customWidth="1"/>
    <col min="1289" max="1289" width="9.85546875" style="265" customWidth="1"/>
    <col min="1290" max="1290" width="12.7109375" style="265" customWidth="1"/>
    <col min="1291" max="1291" width="0.7109375" style="265" customWidth="1"/>
    <col min="1292" max="1536" width="9.140625" style="265"/>
    <col min="1537" max="1537" width="53.5703125" style="265" customWidth="1"/>
    <col min="1538" max="1538" width="10.7109375" style="265" customWidth="1"/>
    <col min="1539" max="1539" width="12.42578125" style="265" customWidth="1"/>
    <col min="1540" max="1540" width="10.42578125" style="265" customWidth="1"/>
    <col min="1541" max="1541" width="13.140625" style="265" customWidth="1"/>
    <col min="1542" max="1542" width="10.42578125" style="265" customWidth="1"/>
    <col min="1543" max="1544" width="10.5703125" style="265" customWidth="1"/>
    <col min="1545" max="1545" width="9.85546875" style="265" customWidth="1"/>
    <col min="1546" max="1546" width="12.7109375" style="265" customWidth="1"/>
    <col min="1547" max="1547" width="0.7109375" style="265" customWidth="1"/>
    <col min="1548" max="1792" width="9.140625" style="265"/>
    <col min="1793" max="1793" width="53.5703125" style="265" customWidth="1"/>
    <col min="1794" max="1794" width="10.7109375" style="265" customWidth="1"/>
    <col min="1795" max="1795" width="12.42578125" style="265" customWidth="1"/>
    <col min="1796" max="1796" width="10.42578125" style="265" customWidth="1"/>
    <col min="1797" max="1797" width="13.140625" style="265" customWidth="1"/>
    <col min="1798" max="1798" width="10.42578125" style="265" customWidth="1"/>
    <col min="1799" max="1800" width="10.5703125" style="265" customWidth="1"/>
    <col min="1801" max="1801" width="9.85546875" style="265" customWidth="1"/>
    <col min="1802" max="1802" width="12.7109375" style="265" customWidth="1"/>
    <col min="1803" max="1803" width="0.7109375" style="265" customWidth="1"/>
    <col min="1804" max="2048" width="9.140625" style="265"/>
    <col min="2049" max="2049" width="53.5703125" style="265" customWidth="1"/>
    <col min="2050" max="2050" width="10.7109375" style="265" customWidth="1"/>
    <col min="2051" max="2051" width="12.42578125" style="265" customWidth="1"/>
    <col min="2052" max="2052" width="10.42578125" style="265" customWidth="1"/>
    <col min="2053" max="2053" width="13.140625" style="265" customWidth="1"/>
    <col min="2054" max="2054" width="10.42578125" style="265" customWidth="1"/>
    <col min="2055" max="2056" width="10.5703125" style="265" customWidth="1"/>
    <col min="2057" max="2057" width="9.85546875" style="265" customWidth="1"/>
    <col min="2058" max="2058" width="12.7109375" style="265" customWidth="1"/>
    <col min="2059" max="2059" width="0.7109375" style="265" customWidth="1"/>
    <col min="2060" max="2304" width="9.140625" style="265"/>
    <col min="2305" max="2305" width="53.5703125" style="265" customWidth="1"/>
    <col min="2306" max="2306" width="10.7109375" style="265" customWidth="1"/>
    <col min="2307" max="2307" width="12.42578125" style="265" customWidth="1"/>
    <col min="2308" max="2308" width="10.42578125" style="265" customWidth="1"/>
    <col min="2309" max="2309" width="13.140625" style="265" customWidth="1"/>
    <col min="2310" max="2310" width="10.42578125" style="265" customWidth="1"/>
    <col min="2311" max="2312" width="10.5703125" style="265" customWidth="1"/>
    <col min="2313" max="2313" width="9.85546875" style="265" customWidth="1"/>
    <col min="2314" max="2314" width="12.7109375" style="265" customWidth="1"/>
    <col min="2315" max="2315" width="0.7109375" style="265" customWidth="1"/>
    <col min="2316" max="2560" width="9.140625" style="265"/>
    <col min="2561" max="2561" width="53.5703125" style="265" customWidth="1"/>
    <col min="2562" max="2562" width="10.7109375" style="265" customWidth="1"/>
    <col min="2563" max="2563" width="12.42578125" style="265" customWidth="1"/>
    <col min="2564" max="2564" width="10.42578125" style="265" customWidth="1"/>
    <col min="2565" max="2565" width="13.140625" style="265" customWidth="1"/>
    <col min="2566" max="2566" width="10.42578125" style="265" customWidth="1"/>
    <col min="2567" max="2568" width="10.5703125" style="265" customWidth="1"/>
    <col min="2569" max="2569" width="9.85546875" style="265" customWidth="1"/>
    <col min="2570" max="2570" width="12.7109375" style="265" customWidth="1"/>
    <col min="2571" max="2571" width="0.7109375" style="265" customWidth="1"/>
    <col min="2572" max="2816" width="9.140625" style="265"/>
    <col min="2817" max="2817" width="53.5703125" style="265" customWidth="1"/>
    <col min="2818" max="2818" width="10.7109375" style="265" customWidth="1"/>
    <col min="2819" max="2819" width="12.42578125" style="265" customWidth="1"/>
    <col min="2820" max="2820" width="10.42578125" style="265" customWidth="1"/>
    <col min="2821" max="2821" width="13.140625" style="265" customWidth="1"/>
    <col min="2822" max="2822" width="10.42578125" style="265" customWidth="1"/>
    <col min="2823" max="2824" width="10.5703125" style="265" customWidth="1"/>
    <col min="2825" max="2825" width="9.85546875" style="265" customWidth="1"/>
    <col min="2826" max="2826" width="12.7109375" style="265" customWidth="1"/>
    <col min="2827" max="2827" width="0.7109375" style="265" customWidth="1"/>
    <col min="2828" max="3072" width="9.140625" style="265"/>
    <col min="3073" max="3073" width="53.5703125" style="265" customWidth="1"/>
    <col min="3074" max="3074" width="10.7109375" style="265" customWidth="1"/>
    <col min="3075" max="3075" width="12.42578125" style="265" customWidth="1"/>
    <col min="3076" max="3076" width="10.42578125" style="265" customWidth="1"/>
    <col min="3077" max="3077" width="13.140625" style="265" customWidth="1"/>
    <col min="3078" max="3078" width="10.42578125" style="265" customWidth="1"/>
    <col min="3079" max="3080" width="10.5703125" style="265" customWidth="1"/>
    <col min="3081" max="3081" width="9.85546875" style="265" customWidth="1"/>
    <col min="3082" max="3082" width="12.7109375" style="265" customWidth="1"/>
    <col min="3083" max="3083" width="0.7109375" style="265" customWidth="1"/>
    <col min="3084" max="3328" width="9.140625" style="265"/>
    <col min="3329" max="3329" width="53.5703125" style="265" customWidth="1"/>
    <col min="3330" max="3330" width="10.7109375" style="265" customWidth="1"/>
    <col min="3331" max="3331" width="12.42578125" style="265" customWidth="1"/>
    <col min="3332" max="3332" width="10.42578125" style="265" customWidth="1"/>
    <col min="3333" max="3333" width="13.140625" style="265" customWidth="1"/>
    <col min="3334" max="3334" width="10.42578125" style="265" customWidth="1"/>
    <col min="3335" max="3336" width="10.5703125" style="265" customWidth="1"/>
    <col min="3337" max="3337" width="9.85546875" style="265" customWidth="1"/>
    <col min="3338" max="3338" width="12.7109375" style="265" customWidth="1"/>
    <col min="3339" max="3339" width="0.7109375" style="265" customWidth="1"/>
    <col min="3340" max="3584" width="9.140625" style="265"/>
    <col min="3585" max="3585" width="53.5703125" style="265" customWidth="1"/>
    <col min="3586" max="3586" width="10.7109375" style="265" customWidth="1"/>
    <col min="3587" max="3587" width="12.42578125" style="265" customWidth="1"/>
    <col min="3588" max="3588" width="10.42578125" style="265" customWidth="1"/>
    <col min="3589" max="3589" width="13.140625" style="265" customWidth="1"/>
    <col min="3590" max="3590" width="10.42578125" style="265" customWidth="1"/>
    <col min="3591" max="3592" width="10.5703125" style="265" customWidth="1"/>
    <col min="3593" max="3593" width="9.85546875" style="265" customWidth="1"/>
    <col min="3594" max="3594" width="12.7109375" style="265" customWidth="1"/>
    <col min="3595" max="3595" width="0.7109375" style="265" customWidth="1"/>
    <col min="3596" max="3840" width="9.140625" style="265"/>
    <col min="3841" max="3841" width="53.5703125" style="265" customWidth="1"/>
    <col min="3842" max="3842" width="10.7109375" style="265" customWidth="1"/>
    <col min="3843" max="3843" width="12.42578125" style="265" customWidth="1"/>
    <col min="3844" max="3844" width="10.42578125" style="265" customWidth="1"/>
    <col min="3845" max="3845" width="13.140625" style="265" customWidth="1"/>
    <col min="3846" max="3846" width="10.42578125" style="265" customWidth="1"/>
    <col min="3847" max="3848" width="10.5703125" style="265" customWidth="1"/>
    <col min="3849" max="3849" width="9.85546875" style="265" customWidth="1"/>
    <col min="3850" max="3850" width="12.7109375" style="265" customWidth="1"/>
    <col min="3851" max="3851" width="0.7109375" style="265" customWidth="1"/>
    <col min="3852" max="4096" width="9.140625" style="265"/>
    <col min="4097" max="4097" width="53.5703125" style="265" customWidth="1"/>
    <col min="4098" max="4098" width="10.7109375" style="265" customWidth="1"/>
    <col min="4099" max="4099" width="12.42578125" style="265" customWidth="1"/>
    <col min="4100" max="4100" width="10.42578125" style="265" customWidth="1"/>
    <col min="4101" max="4101" width="13.140625" style="265" customWidth="1"/>
    <col min="4102" max="4102" width="10.42578125" style="265" customWidth="1"/>
    <col min="4103" max="4104" width="10.5703125" style="265" customWidth="1"/>
    <col min="4105" max="4105" width="9.85546875" style="265" customWidth="1"/>
    <col min="4106" max="4106" width="12.7109375" style="265" customWidth="1"/>
    <col min="4107" max="4107" width="0.7109375" style="265" customWidth="1"/>
    <col min="4108" max="4352" width="9.140625" style="265"/>
    <col min="4353" max="4353" width="53.5703125" style="265" customWidth="1"/>
    <col min="4354" max="4354" width="10.7109375" style="265" customWidth="1"/>
    <col min="4355" max="4355" width="12.42578125" style="265" customWidth="1"/>
    <col min="4356" max="4356" width="10.42578125" style="265" customWidth="1"/>
    <col min="4357" max="4357" width="13.140625" style="265" customWidth="1"/>
    <col min="4358" max="4358" width="10.42578125" style="265" customWidth="1"/>
    <col min="4359" max="4360" width="10.5703125" style="265" customWidth="1"/>
    <col min="4361" max="4361" width="9.85546875" style="265" customWidth="1"/>
    <col min="4362" max="4362" width="12.7109375" style="265" customWidth="1"/>
    <col min="4363" max="4363" width="0.7109375" style="265" customWidth="1"/>
    <col min="4364" max="4608" width="9.140625" style="265"/>
    <col min="4609" max="4609" width="53.5703125" style="265" customWidth="1"/>
    <col min="4610" max="4610" width="10.7109375" style="265" customWidth="1"/>
    <col min="4611" max="4611" width="12.42578125" style="265" customWidth="1"/>
    <col min="4612" max="4612" width="10.42578125" style="265" customWidth="1"/>
    <col min="4613" max="4613" width="13.140625" style="265" customWidth="1"/>
    <col min="4614" max="4614" width="10.42578125" style="265" customWidth="1"/>
    <col min="4615" max="4616" width="10.5703125" style="265" customWidth="1"/>
    <col min="4617" max="4617" width="9.85546875" style="265" customWidth="1"/>
    <col min="4618" max="4618" width="12.7109375" style="265" customWidth="1"/>
    <col min="4619" max="4619" width="0.7109375" style="265" customWidth="1"/>
    <col min="4620" max="4864" width="9.140625" style="265"/>
    <col min="4865" max="4865" width="53.5703125" style="265" customWidth="1"/>
    <col min="4866" max="4866" width="10.7109375" style="265" customWidth="1"/>
    <col min="4867" max="4867" width="12.42578125" style="265" customWidth="1"/>
    <col min="4868" max="4868" width="10.42578125" style="265" customWidth="1"/>
    <col min="4869" max="4869" width="13.140625" style="265" customWidth="1"/>
    <col min="4870" max="4870" width="10.42578125" style="265" customWidth="1"/>
    <col min="4871" max="4872" width="10.5703125" style="265" customWidth="1"/>
    <col min="4873" max="4873" width="9.85546875" style="265" customWidth="1"/>
    <col min="4874" max="4874" width="12.7109375" style="265" customWidth="1"/>
    <col min="4875" max="4875" width="0.7109375" style="265" customWidth="1"/>
    <col min="4876" max="5120" width="9.140625" style="265"/>
    <col min="5121" max="5121" width="53.5703125" style="265" customWidth="1"/>
    <col min="5122" max="5122" width="10.7109375" style="265" customWidth="1"/>
    <col min="5123" max="5123" width="12.42578125" style="265" customWidth="1"/>
    <col min="5124" max="5124" width="10.42578125" style="265" customWidth="1"/>
    <col min="5125" max="5125" width="13.140625" style="265" customWidth="1"/>
    <col min="5126" max="5126" width="10.42578125" style="265" customWidth="1"/>
    <col min="5127" max="5128" width="10.5703125" style="265" customWidth="1"/>
    <col min="5129" max="5129" width="9.85546875" style="265" customWidth="1"/>
    <col min="5130" max="5130" width="12.7109375" style="265" customWidth="1"/>
    <col min="5131" max="5131" width="0.7109375" style="265" customWidth="1"/>
    <col min="5132" max="5376" width="9.140625" style="265"/>
    <col min="5377" max="5377" width="53.5703125" style="265" customWidth="1"/>
    <col min="5378" max="5378" width="10.7109375" style="265" customWidth="1"/>
    <col min="5379" max="5379" width="12.42578125" style="265" customWidth="1"/>
    <col min="5380" max="5380" width="10.42578125" style="265" customWidth="1"/>
    <col min="5381" max="5381" width="13.140625" style="265" customWidth="1"/>
    <col min="5382" max="5382" width="10.42578125" style="265" customWidth="1"/>
    <col min="5383" max="5384" width="10.5703125" style="265" customWidth="1"/>
    <col min="5385" max="5385" width="9.85546875" style="265" customWidth="1"/>
    <col min="5386" max="5386" width="12.7109375" style="265" customWidth="1"/>
    <col min="5387" max="5387" width="0.7109375" style="265" customWidth="1"/>
    <col min="5388" max="5632" width="9.140625" style="265"/>
    <col min="5633" max="5633" width="53.5703125" style="265" customWidth="1"/>
    <col min="5634" max="5634" width="10.7109375" style="265" customWidth="1"/>
    <col min="5635" max="5635" width="12.42578125" style="265" customWidth="1"/>
    <col min="5636" max="5636" width="10.42578125" style="265" customWidth="1"/>
    <col min="5637" max="5637" width="13.140625" style="265" customWidth="1"/>
    <col min="5638" max="5638" width="10.42578125" style="265" customWidth="1"/>
    <col min="5639" max="5640" width="10.5703125" style="265" customWidth="1"/>
    <col min="5641" max="5641" width="9.85546875" style="265" customWidth="1"/>
    <col min="5642" max="5642" width="12.7109375" style="265" customWidth="1"/>
    <col min="5643" max="5643" width="0.7109375" style="265" customWidth="1"/>
    <col min="5644" max="5888" width="9.140625" style="265"/>
    <col min="5889" max="5889" width="53.5703125" style="265" customWidth="1"/>
    <col min="5890" max="5890" width="10.7109375" style="265" customWidth="1"/>
    <col min="5891" max="5891" width="12.42578125" style="265" customWidth="1"/>
    <col min="5892" max="5892" width="10.42578125" style="265" customWidth="1"/>
    <col min="5893" max="5893" width="13.140625" style="265" customWidth="1"/>
    <col min="5894" max="5894" width="10.42578125" style="265" customWidth="1"/>
    <col min="5895" max="5896" width="10.5703125" style="265" customWidth="1"/>
    <col min="5897" max="5897" width="9.85546875" style="265" customWidth="1"/>
    <col min="5898" max="5898" width="12.7109375" style="265" customWidth="1"/>
    <col min="5899" max="5899" width="0.7109375" style="265" customWidth="1"/>
    <col min="5900" max="6144" width="9.140625" style="265"/>
    <col min="6145" max="6145" width="53.5703125" style="265" customWidth="1"/>
    <col min="6146" max="6146" width="10.7109375" style="265" customWidth="1"/>
    <col min="6147" max="6147" width="12.42578125" style="265" customWidth="1"/>
    <col min="6148" max="6148" width="10.42578125" style="265" customWidth="1"/>
    <col min="6149" max="6149" width="13.140625" style="265" customWidth="1"/>
    <col min="6150" max="6150" width="10.42578125" style="265" customWidth="1"/>
    <col min="6151" max="6152" width="10.5703125" style="265" customWidth="1"/>
    <col min="6153" max="6153" width="9.85546875" style="265" customWidth="1"/>
    <col min="6154" max="6154" width="12.7109375" style="265" customWidth="1"/>
    <col min="6155" max="6155" width="0.7109375" style="265" customWidth="1"/>
    <col min="6156" max="6400" width="9.140625" style="265"/>
    <col min="6401" max="6401" width="53.5703125" style="265" customWidth="1"/>
    <col min="6402" max="6402" width="10.7109375" style="265" customWidth="1"/>
    <col min="6403" max="6403" width="12.42578125" style="265" customWidth="1"/>
    <col min="6404" max="6404" width="10.42578125" style="265" customWidth="1"/>
    <col min="6405" max="6405" width="13.140625" style="265" customWidth="1"/>
    <col min="6406" max="6406" width="10.42578125" style="265" customWidth="1"/>
    <col min="6407" max="6408" width="10.5703125" style="265" customWidth="1"/>
    <col min="6409" max="6409" width="9.85546875" style="265" customWidth="1"/>
    <col min="6410" max="6410" width="12.7109375" style="265" customWidth="1"/>
    <col min="6411" max="6411" width="0.7109375" style="265" customWidth="1"/>
    <col min="6412" max="6656" width="9.140625" style="265"/>
    <col min="6657" max="6657" width="53.5703125" style="265" customWidth="1"/>
    <col min="6658" max="6658" width="10.7109375" style="265" customWidth="1"/>
    <col min="6659" max="6659" width="12.42578125" style="265" customWidth="1"/>
    <col min="6660" max="6660" width="10.42578125" style="265" customWidth="1"/>
    <col min="6661" max="6661" width="13.140625" style="265" customWidth="1"/>
    <col min="6662" max="6662" width="10.42578125" style="265" customWidth="1"/>
    <col min="6663" max="6664" width="10.5703125" style="265" customWidth="1"/>
    <col min="6665" max="6665" width="9.85546875" style="265" customWidth="1"/>
    <col min="6666" max="6666" width="12.7109375" style="265" customWidth="1"/>
    <col min="6667" max="6667" width="0.7109375" style="265" customWidth="1"/>
    <col min="6668" max="6912" width="9.140625" style="265"/>
    <col min="6913" max="6913" width="53.5703125" style="265" customWidth="1"/>
    <col min="6914" max="6914" width="10.7109375" style="265" customWidth="1"/>
    <col min="6915" max="6915" width="12.42578125" style="265" customWidth="1"/>
    <col min="6916" max="6916" width="10.42578125" style="265" customWidth="1"/>
    <col min="6917" max="6917" width="13.140625" style="265" customWidth="1"/>
    <col min="6918" max="6918" width="10.42578125" style="265" customWidth="1"/>
    <col min="6919" max="6920" width="10.5703125" style="265" customWidth="1"/>
    <col min="6921" max="6921" width="9.85546875" style="265" customWidth="1"/>
    <col min="6922" max="6922" width="12.7109375" style="265" customWidth="1"/>
    <col min="6923" max="6923" width="0.7109375" style="265" customWidth="1"/>
    <col min="6924" max="7168" width="9.140625" style="265"/>
    <col min="7169" max="7169" width="53.5703125" style="265" customWidth="1"/>
    <col min="7170" max="7170" width="10.7109375" style="265" customWidth="1"/>
    <col min="7171" max="7171" width="12.42578125" style="265" customWidth="1"/>
    <col min="7172" max="7172" width="10.42578125" style="265" customWidth="1"/>
    <col min="7173" max="7173" width="13.140625" style="265" customWidth="1"/>
    <col min="7174" max="7174" width="10.42578125" style="265" customWidth="1"/>
    <col min="7175" max="7176" width="10.5703125" style="265" customWidth="1"/>
    <col min="7177" max="7177" width="9.85546875" style="265" customWidth="1"/>
    <col min="7178" max="7178" width="12.7109375" style="265" customWidth="1"/>
    <col min="7179" max="7179" width="0.7109375" style="265" customWidth="1"/>
    <col min="7180" max="7424" width="9.140625" style="265"/>
    <col min="7425" max="7425" width="53.5703125" style="265" customWidth="1"/>
    <col min="7426" max="7426" width="10.7109375" style="265" customWidth="1"/>
    <col min="7427" max="7427" width="12.42578125" style="265" customWidth="1"/>
    <col min="7428" max="7428" width="10.42578125" style="265" customWidth="1"/>
    <col min="7429" max="7429" width="13.140625" style="265" customWidth="1"/>
    <col min="7430" max="7430" width="10.42578125" style="265" customWidth="1"/>
    <col min="7431" max="7432" width="10.5703125" style="265" customWidth="1"/>
    <col min="7433" max="7433" width="9.85546875" style="265" customWidth="1"/>
    <col min="7434" max="7434" width="12.7109375" style="265" customWidth="1"/>
    <col min="7435" max="7435" width="0.7109375" style="265" customWidth="1"/>
    <col min="7436" max="7680" width="9.140625" style="265"/>
    <col min="7681" max="7681" width="53.5703125" style="265" customWidth="1"/>
    <col min="7682" max="7682" width="10.7109375" style="265" customWidth="1"/>
    <col min="7683" max="7683" width="12.42578125" style="265" customWidth="1"/>
    <col min="7684" max="7684" width="10.42578125" style="265" customWidth="1"/>
    <col min="7685" max="7685" width="13.140625" style="265" customWidth="1"/>
    <col min="7686" max="7686" width="10.42578125" style="265" customWidth="1"/>
    <col min="7687" max="7688" width="10.5703125" style="265" customWidth="1"/>
    <col min="7689" max="7689" width="9.85546875" style="265" customWidth="1"/>
    <col min="7690" max="7690" width="12.7109375" style="265" customWidth="1"/>
    <col min="7691" max="7691" width="0.7109375" style="265" customWidth="1"/>
    <col min="7692" max="7936" width="9.140625" style="265"/>
    <col min="7937" max="7937" width="53.5703125" style="265" customWidth="1"/>
    <col min="7938" max="7938" width="10.7109375" style="265" customWidth="1"/>
    <col min="7939" max="7939" width="12.42578125" style="265" customWidth="1"/>
    <col min="7940" max="7940" width="10.42578125" style="265" customWidth="1"/>
    <col min="7941" max="7941" width="13.140625" style="265" customWidth="1"/>
    <col min="7942" max="7942" width="10.42578125" style="265" customWidth="1"/>
    <col min="7943" max="7944" width="10.5703125" style="265" customWidth="1"/>
    <col min="7945" max="7945" width="9.85546875" style="265" customWidth="1"/>
    <col min="7946" max="7946" width="12.7109375" style="265" customWidth="1"/>
    <col min="7947" max="7947" width="0.7109375" style="265" customWidth="1"/>
    <col min="7948" max="8192" width="9.140625" style="265"/>
    <col min="8193" max="8193" width="53.5703125" style="265" customWidth="1"/>
    <col min="8194" max="8194" width="10.7109375" style="265" customWidth="1"/>
    <col min="8195" max="8195" width="12.42578125" style="265" customWidth="1"/>
    <col min="8196" max="8196" width="10.42578125" style="265" customWidth="1"/>
    <col min="8197" max="8197" width="13.140625" style="265" customWidth="1"/>
    <col min="8198" max="8198" width="10.42578125" style="265" customWidth="1"/>
    <col min="8199" max="8200" width="10.5703125" style="265" customWidth="1"/>
    <col min="8201" max="8201" width="9.85546875" style="265" customWidth="1"/>
    <col min="8202" max="8202" width="12.7109375" style="265" customWidth="1"/>
    <col min="8203" max="8203" width="0.7109375" style="265" customWidth="1"/>
    <col min="8204" max="8448" width="9.140625" style="265"/>
    <col min="8449" max="8449" width="53.5703125" style="265" customWidth="1"/>
    <col min="8450" max="8450" width="10.7109375" style="265" customWidth="1"/>
    <col min="8451" max="8451" width="12.42578125" style="265" customWidth="1"/>
    <col min="8452" max="8452" width="10.42578125" style="265" customWidth="1"/>
    <col min="8453" max="8453" width="13.140625" style="265" customWidth="1"/>
    <col min="8454" max="8454" width="10.42578125" style="265" customWidth="1"/>
    <col min="8455" max="8456" width="10.5703125" style="265" customWidth="1"/>
    <col min="8457" max="8457" width="9.85546875" style="265" customWidth="1"/>
    <col min="8458" max="8458" width="12.7109375" style="265" customWidth="1"/>
    <col min="8459" max="8459" width="0.7109375" style="265" customWidth="1"/>
    <col min="8460" max="8704" width="9.140625" style="265"/>
    <col min="8705" max="8705" width="53.5703125" style="265" customWidth="1"/>
    <col min="8706" max="8706" width="10.7109375" style="265" customWidth="1"/>
    <col min="8707" max="8707" width="12.42578125" style="265" customWidth="1"/>
    <col min="8708" max="8708" width="10.42578125" style="265" customWidth="1"/>
    <col min="8709" max="8709" width="13.140625" style="265" customWidth="1"/>
    <col min="8710" max="8710" width="10.42578125" style="265" customWidth="1"/>
    <col min="8711" max="8712" width="10.5703125" style="265" customWidth="1"/>
    <col min="8713" max="8713" width="9.85546875" style="265" customWidth="1"/>
    <col min="8714" max="8714" width="12.7109375" style="265" customWidth="1"/>
    <col min="8715" max="8715" width="0.7109375" style="265" customWidth="1"/>
    <col min="8716" max="8960" width="9.140625" style="265"/>
    <col min="8961" max="8961" width="53.5703125" style="265" customWidth="1"/>
    <col min="8962" max="8962" width="10.7109375" style="265" customWidth="1"/>
    <col min="8963" max="8963" width="12.42578125" style="265" customWidth="1"/>
    <col min="8964" max="8964" width="10.42578125" style="265" customWidth="1"/>
    <col min="8965" max="8965" width="13.140625" style="265" customWidth="1"/>
    <col min="8966" max="8966" width="10.42578125" style="265" customWidth="1"/>
    <col min="8967" max="8968" width="10.5703125" style="265" customWidth="1"/>
    <col min="8969" max="8969" width="9.85546875" style="265" customWidth="1"/>
    <col min="8970" max="8970" width="12.7109375" style="265" customWidth="1"/>
    <col min="8971" max="8971" width="0.7109375" style="265" customWidth="1"/>
    <col min="8972" max="9216" width="9.140625" style="265"/>
    <col min="9217" max="9217" width="53.5703125" style="265" customWidth="1"/>
    <col min="9218" max="9218" width="10.7109375" style="265" customWidth="1"/>
    <col min="9219" max="9219" width="12.42578125" style="265" customWidth="1"/>
    <col min="9220" max="9220" width="10.42578125" style="265" customWidth="1"/>
    <col min="9221" max="9221" width="13.140625" style="265" customWidth="1"/>
    <col min="9222" max="9222" width="10.42578125" style="265" customWidth="1"/>
    <col min="9223" max="9224" width="10.5703125" style="265" customWidth="1"/>
    <col min="9225" max="9225" width="9.85546875" style="265" customWidth="1"/>
    <col min="9226" max="9226" width="12.7109375" style="265" customWidth="1"/>
    <col min="9227" max="9227" width="0.7109375" style="265" customWidth="1"/>
    <col min="9228" max="9472" width="9.140625" style="265"/>
    <col min="9473" max="9473" width="53.5703125" style="265" customWidth="1"/>
    <col min="9474" max="9474" width="10.7109375" style="265" customWidth="1"/>
    <col min="9475" max="9475" width="12.42578125" style="265" customWidth="1"/>
    <col min="9476" max="9476" width="10.42578125" style="265" customWidth="1"/>
    <col min="9477" max="9477" width="13.140625" style="265" customWidth="1"/>
    <col min="9478" max="9478" width="10.42578125" style="265" customWidth="1"/>
    <col min="9479" max="9480" width="10.5703125" style="265" customWidth="1"/>
    <col min="9481" max="9481" width="9.85546875" style="265" customWidth="1"/>
    <col min="9482" max="9482" width="12.7109375" style="265" customWidth="1"/>
    <col min="9483" max="9483" width="0.7109375" style="265" customWidth="1"/>
    <col min="9484" max="9728" width="9.140625" style="265"/>
    <col min="9729" max="9729" width="53.5703125" style="265" customWidth="1"/>
    <col min="9730" max="9730" width="10.7109375" style="265" customWidth="1"/>
    <col min="9731" max="9731" width="12.42578125" style="265" customWidth="1"/>
    <col min="9732" max="9732" width="10.42578125" style="265" customWidth="1"/>
    <col min="9733" max="9733" width="13.140625" style="265" customWidth="1"/>
    <col min="9734" max="9734" width="10.42578125" style="265" customWidth="1"/>
    <col min="9735" max="9736" width="10.5703125" style="265" customWidth="1"/>
    <col min="9737" max="9737" width="9.85546875" style="265" customWidth="1"/>
    <col min="9738" max="9738" width="12.7109375" style="265" customWidth="1"/>
    <col min="9739" max="9739" width="0.7109375" style="265" customWidth="1"/>
    <col min="9740" max="9984" width="9.140625" style="265"/>
    <col min="9985" max="9985" width="53.5703125" style="265" customWidth="1"/>
    <col min="9986" max="9986" width="10.7109375" style="265" customWidth="1"/>
    <col min="9987" max="9987" width="12.42578125" style="265" customWidth="1"/>
    <col min="9988" max="9988" width="10.42578125" style="265" customWidth="1"/>
    <col min="9989" max="9989" width="13.140625" style="265" customWidth="1"/>
    <col min="9990" max="9990" width="10.42578125" style="265" customWidth="1"/>
    <col min="9991" max="9992" width="10.5703125" style="265" customWidth="1"/>
    <col min="9993" max="9993" width="9.85546875" style="265" customWidth="1"/>
    <col min="9994" max="9994" width="12.7109375" style="265" customWidth="1"/>
    <col min="9995" max="9995" width="0.7109375" style="265" customWidth="1"/>
    <col min="9996" max="10240" width="9.140625" style="265"/>
    <col min="10241" max="10241" width="53.5703125" style="265" customWidth="1"/>
    <col min="10242" max="10242" width="10.7109375" style="265" customWidth="1"/>
    <col min="10243" max="10243" width="12.42578125" style="265" customWidth="1"/>
    <col min="10244" max="10244" width="10.42578125" style="265" customWidth="1"/>
    <col min="10245" max="10245" width="13.140625" style="265" customWidth="1"/>
    <col min="10246" max="10246" width="10.42578125" style="265" customWidth="1"/>
    <col min="10247" max="10248" width="10.5703125" style="265" customWidth="1"/>
    <col min="10249" max="10249" width="9.85546875" style="265" customWidth="1"/>
    <col min="10250" max="10250" width="12.7109375" style="265" customWidth="1"/>
    <col min="10251" max="10251" width="0.7109375" style="265" customWidth="1"/>
    <col min="10252" max="10496" width="9.140625" style="265"/>
    <col min="10497" max="10497" width="53.5703125" style="265" customWidth="1"/>
    <col min="10498" max="10498" width="10.7109375" style="265" customWidth="1"/>
    <col min="10499" max="10499" width="12.42578125" style="265" customWidth="1"/>
    <col min="10500" max="10500" width="10.42578125" style="265" customWidth="1"/>
    <col min="10501" max="10501" width="13.140625" style="265" customWidth="1"/>
    <col min="10502" max="10502" width="10.42578125" style="265" customWidth="1"/>
    <col min="10503" max="10504" width="10.5703125" style="265" customWidth="1"/>
    <col min="10505" max="10505" width="9.85546875" style="265" customWidth="1"/>
    <col min="10506" max="10506" width="12.7109375" style="265" customWidth="1"/>
    <col min="10507" max="10507" width="0.7109375" style="265" customWidth="1"/>
    <col min="10508" max="10752" width="9.140625" style="265"/>
    <col min="10753" max="10753" width="53.5703125" style="265" customWidth="1"/>
    <col min="10754" max="10754" width="10.7109375" style="265" customWidth="1"/>
    <col min="10755" max="10755" width="12.42578125" style="265" customWidth="1"/>
    <col min="10756" max="10756" width="10.42578125" style="265" customWidth="1"/>
    <col min="10757" max="10757" width="13.140625" style="265" customWidth="1"/>
    <col min="10758" max="10758" width="10.42578125" style="265" customWidth="1"/>
    <col min="10759" max="10760" width="10.5703125" style="265" customWidth="1"/>
    <col min="10761" max="10761" width="9.85546875" style="265" customWidth="1"/>
    <col min="10762" max="10762" width="12.7109375" style="265" customWidth="1"/>
    <col min="10763" max="10763" width="0.7109375" style="265" customWidth="1"/>
    <col min="10764" max="11008" width="9.140625" style="265"/>
    <col min="11009" max="11009" width="53.5703125" style="265" customWidth="1"/>
    <col min="11010" max="11010" width="10.7109375" style="265" customWidth="1"/>
    <col min="11011" max="11011" width="12.42578125" style="265" customWidth="1"/>
    <col min="11012" max="11012" width="10.42578125" style="265" customWidth="1"/>
    <col min="11013" max="11013" width="13.140625" style="265" customWidth="1"/>
    <col min="11014" max="11014" width="10.42578125" style="265" customWidth="1"/>
    <col min="11015" max="11016" width="10.5703125" style="265" customWidth="1"/>
    <col min="11017" max="11017" width="9.85546875" style="265" customWidth="1"/>
    <col min="11018" max="11018" width="12.7109375" style="265" customWidth="1"/>
    <col min="11019" max="11019" width="0.7109375" style="265" customWidth="1"/>
    <col min="11020" max="11264" width="9.140625" style="265"/>
    <col min="11265" max="11265" width="53.5703125" style="265" customWidth="1"/>
    <col min="11266" max="11266" width="10.7109375" style="265" customWidth="1"/>
    <col min="11267" max="11267" width="12.42578125" style="265" customWidth="1"/>
    <col min="11268" max="11268" width="10.42578125" style="265" customWidth="1"/>
    <col min="11269" max="11269" width="13.140625" style="265" customWidth="1"/>
    <col min="11270" max="11270" width="10.42578125" style="265" customWidth="1"/>
    <col min="11271" max="11272" width="10.5703125" style="265" customWidth="1"/>
    <col min="11273" max="11273" width="9.85546875" style="265" customWidth="1"/>
    <col min="11274" max="11274" width="12.7109375" style="265" customWidth="1"/>
    <col min="11275" max="11275" width="0.7109375" style="265" customWidth="1"/>
    <col min="11276" max="11520" width="9.140625" style="265"/>
    <col min="11521" max="11521" width="53.5703125" style="265" customWidth="1"/>
    <col min="11522" max="11522" width="10.7109375" style="265" customWidth="1"/>
    <col min="11523" max="11523" width="12.42578125" style="265" customWidth="1"/>
    <col min="11524" max="11524" width="10.42578125" style="265" customWidth="1"/>
    <col min="11525" max="11525" width="13.140625" style="265" customWidth="1"/>
    <col min="11526" max="11526" width="10.42578125" style="265" customWidth="1"/>
    <col min="11527" max="11528" width="10.5703125" style="265" customWidth="1"/>
    <col min="11529" max="11529" width="9.85546875" style="265" customWidth="1"/>
    <col min="11530" max="11530" width="12.7109375" style="265" customWidth="1"/>
    <col min="11531" max="11531" width="0.7109375" style="265" customWidth="1"/>
    <col min="11532" max="11776" width="9.140625" style="265"/>
    <col min="11777" max="11777" width="53.5703125" style="265" customWidth="1"/>
    <col min="11778" max="11778" width="10.7109375" style="265" customWidth="1"/>
    <col min="11779" max="11779" width="12.42578125" style="265" customWidth="1"/>
    <col min="11780" max="11780" width="10.42578125" style="265" customWidth="1"/>
    <col min="11781" max="11781" width="13.140625" style="265" customWidth="1"/>
    <col min="11782" max="11782" width="10.42578125" style="265" customWidth="1"/>
    <col min="11783" max="11784" width="10.5703125" style="265" customWidth="1"/>
    <col min="11785" max="11785" width="9.85546875" style="265" customWidth="1"/>
    <col min="11786" max="11786" width="12.7109375" style="265" customWidth="1"/>
    <col min="11787" max="11787" width="0.7109375" style="265" customWidth="1"/>
    <col min="11788" max="12032" width="9.140625" style="265"/>
    <col min="12033" max="12033" width="53.5703125" style="265" customWidth="1"/>
    <col min="12034" max="12034" width="10.7109375" style="265" customWidth="1"/>
    <col min="12035" max="12035" width="12.42578125" style="265" customWidth="1"/>
    <col min="12036" max="12036" width="10.42578125" style="265" customWidth="1"/>
    <col min="12037" max="12037" width="13.140625" style="265" customWidth="1"/>
    <col min="12038" max="12038" width="10.42578125" style="265" customWidth="1"/>
    <col min="12039" max="12040" width="10.5703125" style="265" customWidth="1"/>
    <col min="12041" max="12041" width="9.85546875" style="265" customWidth="1"/>
    <col min="12042" max="12042" width="12.7109375" style="265" customWidth="1"/>
    <col min="12043" max="12043" width="0.7109375" style="265" customWidth="1"/>
    <col min="12044" max="12288" width="9.140625" style="265"/>
    <col min="12289" max="12289" width="53.5703125" style="265" customWidth="1"/>
    <col min="12290" max="12290" width="10.7109375" style="265" customWidth="1"/>
    <col min="12291" max="12291" width="12.42578125" style="265" customWidth="1"/>
    <col min="12292" max="12292" width="10.42578125" style="265" customWidth="1"/>
    <col min="12293" max="12293" width="13.140625" style="265" customWidth="1"/>
    <col min="12294" max="12294" width="10.42578125" style="265" customWidth="1"/>
    <col min="12295" max="12296" width="10.5703125" style="265" customWidth="1"/>
    <col min="12297" max="12297" width="9.85546875" style="265" customWidth="1"/>
    <col min="12298" max="12298" width="12.7109375" style="265" customWidth="1"/>
    <col min="12299" max="12299" width="0.7109375" style="265" customWidth="1"/>
    <col min="12300" max="12544" width="9.140625" style="265"/>
    <col min="12545" max="12545" width="53.5703125" style="265" customWidth="1"/>
    <col min="12546" max="12546" width="10.7109375" style="265" customWidth="1"/>
    <col min="12547" max="12547" width="12.42578125" style="265" customWidth="1"/>
    <col min="12548" max="12548" width="10.42578125" style="265" customWidth="1"/>
    <col min="12549" max="12549" width="13.140625" style="265" customWidth="1"/>
    <col min="12550" max="12550" width="10.42578125" style="265" customWidth="1"/>
    <col min="12551" max="12552" width="10.5703125" style="265" customWidth="1"/>
    <col min="12553" max="12553" width="9.85546875" style="265" customWidth="1"/>
    <col min="12554" max="12554" width="12.7109375" style="265" customWidth="1"/>
    <col min="12555" max="12555" width="0.7109375" style="265" customWidth="1"/>
    <col min="12556" max="12800" width="9.140625" style="265"/>
    <col min="12801" max="12801" width="53.5703125" style="265" customWidth="1"/>
    <col min="12802" max="12802" width="10.7109375" style="265" customWidth="1"/>
    <col min="12803" max="12803" width="12.42578125" style="265" customWidth="1"/>
    <col min="12804" max="12804" width="10.42578125" style="265" customWidth="1"/>
    <col min="12805" max="12805" width="13.140625" style="265" customWidth="1"/>
    <col min="12806" max="12806" width="10.42578125" style="265" customWidth="1"/>
    <col min="12807" max="12808" width="10.5703125" style="265" customWidth="1"/>
    <col min="12809" max="12809" width="9.85546875" style="265" customWidth="1"/>
    <col min="12810" max="12810" width="12.7109375" style="265" customWidth="1"/>
    <col min="12811" max="12811" width="0.7109375" style="265" customWidth="1"/>
    <col min="12812" max="13056" width="9.140625" style="265"/>
    <col min="13057" max="13057" width="53.5703125" style="265" customWidth="1"/>
    <col min="13058" max="13058" width="10.7109375" style="265" customWidth="1"/>
    <col min="13059" max="13059" width="12.42578125" style="265" customWidth="1"/>
    <col min="13060" max="13060" width="10.42578125" style="265" customWidth="1"/>
    <col min="13061" max="13061" width="13.140625" style="265" customWidth="1"/>
    <col min="13062" max="13062" width="10.42578125" style="265" customWidth="1"/>
    <col min="13063" max="13064" width="10.5703125" style="265" customWidth="1"/>
    <col min="13065" max="13065" width="9.85546875" style="265" customWidth="1"/>
    <col min="13066" max="13066" width="12.7109375" style="265" customWidth="1"/>
    <col min="13067" max="13067" width="0.7109375" style="265" customWidth="1"/>
    <col min="13068" max="13312" width="9.140625" style="265"/>
    <col min="13313" max="13313" width="53.5703125" style="265" customWidth="1"/>
    <col min="13314" max="13314" width="10.7109375" style="265" customWidth="1"/>
    <col min="13315" max="13315" width="12.42578125" style="265" customWidth="1"/>
    <col min="13316" max="13316" width="10.42578125" style="265" customWidth="1"/>
    <col min="13317" max="13317" width="13.140625" style="265" customWidth="1"/>
    <col min="13318" max="13318" width="10.42578125" style="265" customWidth="1"/>
    <col min="13319" max="13320" width="10.5703125" style="265" customWidth="1"/>
    <col min="13321" max="13321" width="9.85546875" style="265" customWidth="1"/>
    <col min="13322" max="13322" width="12.7109375" style="265" customWidth="1"/>
    <col min="13323" max="13323" width="0.7109375" style="265" customWidth="1"/>
    <col min="13324" max="13568" width="9.140625" style="265"/>
    <col min="13569" max="13569" width="53.5703125" style="265" customWidth="1"/>
    <col min="13570" max="13570" width="10.7109375" style="265" customWidth="1"/>
    <col min="13571" max="13571" width="12.42578125" style="265" customWidth="1"/>
    <col min="13572" max="13572" width="10.42578125" style="265" customWidth="1"/>
    <col min="13573" max="13573" width="13.140625" style="265" customWidth="1"/>
    <col min="13574" max="13574" width="10.42578125" style="265" customWidth="1"/>
    <col min="13575" max="13576" width="10.5703125" style="265" customWidth="1"/>
    <col min="13577" max="13577" width="9.85546875" style="265" customWidth="1"/>
    <col min="13578" max="13578" width="12.7109375" style="265" customWidth="1"/>
    <col min="13579" max="13579" width="0.7109375" style="265" customWidth="1"/>
    <col min="13580" max="13824" width="9.140625" style="265"/>
    <col min="13825" max="13825" width="53.5703125" style="265" customWidth="1"/>
    <col min="13826" max="13826" width="10.7109375" style="265" customWidth="1"/>
    <col min="13827" max="13827" width="12.42578125" style="265" customWidth="1"/>
    <col min="13828" max="13828" width="10.42578125" style="265" customWidth="1"/>
    <col min="13829" max="13829" width="13.140625" style="265" customWidth="1"/>
    <col min="13830" max="13830" width="10.42578125" style="265" customWidth="1"/>
    <col min="13831" max="13832" width="10.5703125" style="265" customWidth="1"/>
    <col min="13833" max="13833" width="9.85546875" style="265" customWidth="1"/>
    <col min="13834" max="13834" width="12.7109375" style="265" customWidth="1"/>
    <col min="13835" max="13835" width="0.7109375" style="265" customWidth="1"/>
    <col min="13836" max="14080" width="9.140625" style="265"/>
    <col min="14081" max="14081" width="53.5703125" style="265" customWidth="1"/>
    <col min="14082" max="14082" width="10.7109375" style="265" customWidth="1"/>
    <col min="14083" max="14083" width="12.42578125" style="265" customWidth="1"/>
    <col min="14084" max="14084" width="10.42578125" style="265" customWidth="1"/>
    <col min="14085" max="14085" width="13.140625" style="265" customWidth="1"/>
    <col min="14086" max="14086" width="10.42578125" style="265" customWidth="1"/>
    <col min="14087" max="14088" width="10.5703125" style="265" customWidth="1"/>
    <col min="14089" max="14089" width="9.85546875" style="265" customWidth="1"/>
    <col min="14090" max="14090" width="12.7109375" style="265" customWidth="1"/>
    <col min="14091" max="14091" width="0.7109375" style="265" customWidth="1"/>
    <col min="14092" max="14336" width="9.140625" style="265"/>
    <col min="14337" max="14337" width="53.5703125" style="265" customWidth="1"/>
    <col min="14338" max="14338" width="10.7109375" style="265" customWidth="1"/>
    <col min="14339" max="14339" width="12.42578125" style="265" customWidth="1"/>
    <col min="14340" max="14340" width="10.42578125" style="265" customWidth="1"/>
    <col min="14341" max="14341" width="13.140625" style="265" customWidth="1"/>
    <col min="14342" max="14342" width="10.42578125" style="265" customWidth="1"/>
    <col min="14343" max="14344" width="10.5703125" style="265" customWidth="1"/>
    <col min="14345" max="14345" width="9.85546875" style="265" customWidth="1"/>
    <col min="14346" max="14346" width="12.7109375" style="265" customWidth="1"/>
    <col min="14347" max="14347" width="0.7109375" style="265" customWidth="1"/>
    <col min="14348" max="14592" width="9.140625" style="265"/>
    <col min="14593" max="14593" width="53.5703125" style="265" customWidth="1"/>
    <col min="14594" max="14594" width="10.7109375" style="265" customWidth="1"/>
    <col min="14595" max="14595" width="12.42578125" style="265" customWidth="1"/>
    <col min="14596" max="14596" width="10.42578125" style="265" customWidth="1"/>
    <col min="14597" max="14597" width="13.140625" style="265" customWidth="1"/>
    <col min="14598" max="14598" width="10.42578125" style="265" customWidth="1"/>
    <col min="14599" max="14600" width="10.5703125" style="265" customWidth="1"/>
    <col min="14601" max="14601" width="9.85546875" style="265" customWidth="1"/>
    <col min="14602" max="14602" width="12.7109375" style="265" customWidth="1"/>
    <col min="14603" max="14603" width="0.7109375" style="265" customWidth="1"/>
    <col min="14604" max="14848" width="9.140625" style="265"/>
    <col min="14849" max="14849" width="53.5703125" style="265" customWidth="1"/>
    <col min="14850" max="14850" width="10.7109375" style="265" customWidth="1"/>
    <col min="14851" max="14851" width="12.42578125" style="265" customWidth="1"/>
    <col min="14852" max="14852" width="10.42578125" style="265" customWidth="1"/>
    <col min="14853" max="14853" width="13.140625" style="265" customWidth="1"/>
    <col min="14854" max="14854" width="10.42578125" style="265" customWidth="1"/>
    <col min="14855" max="14856" width="10.5703125" style="265" customWidth="1"/>
    <col min="14857" max="14857" width="9.85546875" style="265" customWidth="1"/>
    <col min="14858" max="14858" width="12.7109375" style="265" customWidth="1"/>
    <col min="14859" max="14859" width="0.7109375" style="265" customWidth="1"/>
    <col min="14860" max="15104" width="9.140625" style="265"/>
    <col min="15105" max="15105" width="53.5703125" style="265" customWidth="1"/>
    <col min="15106" max="15106" width="10.7109375" style="265" customWidth="1"/>
    <col min="15107" max="15107" width="12.42578125" style="265" customWidth="1"/>
    <col min="15108" max="15108" width="10.42578125" style="265" customWidth="1"/>
    <col min="15109" max="15109" width="13.140625" style="265" customWidth="1"/>
    <col min="15110" max="15110" width="10.42578125" style="265" customWidth="1"/>
    <col min="15111" max="15112" width="10.5703125" style="265" customWidth="1"/>
    <col min="15113" max="15113" width="9.85546875" style="265" customWidth="1"/>
    <col min="15114" max="15114" width="12.7109375" style="265" customWidth="1"/>
    <col min="15115" max="15115" width="0.7109375" style="265" customWidth="1"/>
    <col min="15116" max="15360" width="9.140625" style="265"/>
    <col min="15361" max="15361" width="53.5703125" style="265" customWidth="1"/>
    <col min="15362" max="15362" width="10.7109375" style="265" customWidth="1"/>
    <col min="15363" max="15363" width="12.42578125" style="265" customWidth="1"/>
    <col min="15364" max="15364" width="10.42578125" style="265" customWidth="1"/>
    <col min="15365" max="15365" width="13.140625" style="265" customWidth="1"/>
    <col min="15366" max="15366" width="10.42578125" style="265" customWidth="1"/>
    <col min="15367" max="15368" width="10.5703125" style="265" customWidth="1"/>
    <col min="15369" max="15369" width="9.85546875" style="265" customWidth="1"/>
    <col min="15370" max="15370" width="12.7109375" style="265" customWidth="1"/>
    <col min="15371" max="15371" width="0.7109375" style="265" customWidth="1"/>
    <col min="15372" max="15616" width="9.140625" style="265"/>
    <col min="15617" max="15617" width="53.5703125" style="265" customWidth="1"/>
    <col min="15618" max="15618" width="10.7109375" style="265" customWidth="1"/>
    <col min="15619" max="15619" width="12.42578125" style="265" customWidth="1"/>
    <col min="15620" max="15620" width="10.42578125" style="265" customWidth="1"/>
    <col min="15621" max="15621" width="13.140625" style="265" customWidth="1"/>
    <col min="15622" max="15622" width="10.42578125" style="265" customWidth="1"/>
    <col min="15623" max="15624" width="10.5703125" style="265" customWidth="1"/>
    <col min="15625" max="15625" width="9.85546875" style="265" customWidth="1"/>
    <col min="15626" max="15626" width="12.7109375" style="265" customWidth="1"/>
    <col min="15627" max="15627" width="0.7109375" style="265" customWidth="1"/>
    <col min="15628" max="15872" width="9.140625" style="265"/>
    <col min="15873" max="15873" width="53.5703125" style="265" customWidth="1"/>
    <col min="15874" max="15874" width="10.7109375" style="265" customWidth="1"/>
    <col min="15875" max="15875" width="12.42578125" style="265" customWidth="1"/>
    <col min="15876" max="15876" width="10.42578125" style="265" customWidth="1"/>
    <col min="15877" max="15877" width="13.140625" style="265" customWidth="1"/>
    <col min="15878" max="15878" width="10.42578125" style="265" customWidth="1"/>
    <col min="15879" max="15880" width="10.5703125" style="265" customWidth="1"/>
    <col min="15881" max="15881" width="9.85546875" style="265" customWidth="1"/>
    <col min="15882" max="15882" width="12.7109375" style="265" customWidth="1"/>
    <col min="15883" max="15883" width="0.7109375" style="265" customWidth="1"/>
    <col min="15884" max="16128" width="9.140625" style="265"/>
    <col min="16129" max="16129" width="53.5703125" style="265" customWidth="1"/>
    <col min="16130" max="16130" width="10.7109375" style="265" customWidth="1"/>
    <col min="16131" max="16131" width="12.42578125" style="265" customWidth="1"/>
    <col min="16132" max="16132" width="10.42578125" style="265" customWidth="1"/>
    <col min="16133" max="16133" width="13.140625" style="265" customWidth="1"/>
    <col min="16134" max="16134" width="10.42578125" style="265" customWidth="1"/>
    <col min="16135" max="16136" width="10.5703125" style="265" customWidth="1"/>
    <col min="16137" max="16137" width="9.85546875" style="265" customWidth="1"/>
    <col min="16138" max="16138" width="12.7109375" style="265" customWidth="1"/>
    <col min="16139" max="16139" width="0.7109375" style="265" customWidth="1"/>
    <col min="16140" max="16384" width="9.140625" style="265"/>
  </cols>
  <sheetData>
    <row r="1" spans="1:12" s="157" customFormat="1" ht="15">
      <c r="A1" s="154" t="s">
        <v>291</v>
      </c>
      <c r="B1" s="155"/>
      <c r="C1" s="155"/>
      <c r="D1" s="155"/>
      <c r="E1" s="155"/>
      <c r="F1" s="56"/>
      <c r="G1" s="56"/>
      <c r="H1" s="56"/>
      <c r="I1" s="486" t="s">
        <v>97</v>
      </c>
      <c r="J1" s="486"/>
      <c r="K1" s="158"/>
    </row>
    <row r="2" spans="1:12" s="157" customFormat="1" ht="15">
      <c r="A2" s="115" t="s">
        <v>128</v>
      </c>
      <c r="B2" s="155"/>
      <c r="C2" s="155"/>
      <c r="D2" s="155"/>
      <c r="E2" s="155"/>
      <c r="F2" s="106"/>
      <c r="G2" s="107"/>
      <c r="H2" s="107"/>
      <c r="I2" s="473" t="s">
        <v>866</v>
      </c>
      <c r="J2" s="474"/>
      <c r="K2" s="158"/>
    </row>
    <row r="3" spans="1:12" s="157" customFormat="1" ht="15">
      <c r="A3" s="155"/>
      <c r="B3" s="155"/>
      <c r="C3" s="155"/>
      <c r="D3" s="155"/>
      <c r="E3" s="155"/>
      <c r="F3" s="106"/>
      <c r="G3" s="107"/>
      <c r="H3" s="107"/>
      <c r="I3" s="108"/>
      <c r="J3" s="254"/>
      <c r="K3" s="158"/>
    </row>
    <row r="4" spans="1:12" s="21" customFormat="1" ht="15">
      <c r="A4" s="92" t="str">
        <f>'[3]ფორმა N2'!A4</f>
        <v>ანგარიშვალდებული პირის დასახელება:</v>
      </c>
      <c r="B4" s="92"/>
      <c r="C4" s="92"/>
      <c r="D4" s="92"/>
      <c r="E4" s="92"/>
      <c r="F4" s="255"/>
      <c r="G4" s="255"/>
      <c r="H4" s="255"/>
      <c r="I4" s="256"/>
      <c r="J4" s="92"/>
      <c r="K4" s="115"/>
      <c r="L4" s="157"/>
    </row>
    <row r="5" spans="1:12" s="21" customFormat="1" ht="15">
      <c r="A5" s="257" t="s">
        <v>478</v>
      </c>
      <c r="B5" s="258"/>
      <c r="C5" s="258"/>
      <c r="D5" s="258"/>
      <c r="E5" s="258"/>
      <c r="F5" s="259"/>
      <c r="G5" s="259"/>
      <c r="H5" s="259"/>
      <c r="I5" s="260"/>
      <c r="J5" s="259"/>
      <c r="K5" s="115"/>
    </row>
    <row r="6" spans="1:12" s="157" customFormat="1" ht="13.5">
      <c r="A6" s="109"/>
      <c r="B6" s="261"/>
      <c r="C6" s="261"/>
      <c r="D6" s="155"/>
      <c r="E6" s="155"/>
      <c r="F6" s="155"/>
      <c r="G6" s="155"/>
      <c r="H6" s="155"/>
      <c r="I6" s="155"/>
      <c r="J6" s="155"/>
      <c r="K6" s="158"/>
    </row>
    <row r="7" spans="1:12" ht="45">
      <c r="A7" s="262"/>
      <c r="B7" s="487" t="s">
        <v>208</v>
      </c>
      <c r="C7" s="487"/>
      <c r="D7" s="487" t="s">
        <v>279</v>
      </c>
      <c r="E7" s="487"/>
      <c r="F7" s="487" t="s">
        <v>280</v>
      </c>
      <c r="G7" s="487"/>
      <c r="H7" s="263" t="s">
        <v>266</v>
      </c>
      <c r="I7" s="487" t="s">
        <v>211</v>
      </c>
      <c r="J7" s="487"/>
      <c r="K7" s="264"/>
    </row>
    <row r="8" spans="1:12" ht="15">
      <c r="A8" s="266" t="s">
        <v>103</v>
      </c>
      <c r="B8" s="267" t="s">
        <v>210</v>
      </c>
      <c r="C8" s="268" t="s">
        <v>209</v>
      </c>
      <c r="D8" s="267" t="s">
        <v>210</v>
      </c>
      <c r="E8" s="268" t="s">
        <v>209</v>
      </c>
      <c r="F8" s="267" t="s">
        <v>210</v>
      </c>
      <c r="G8" s="268" t="s">
        <v>209</v>
      </c>
      <c r="H8" s="268" t="s">
        <v>209</v>
      </c>
      <c r="I8" s="267" t="s">
        <v>210</v>
      </c>
      <c r="J8" s="268" t="s">
        <v>209</v>
      </c>
      <c r="K8" s="264"/>
    </row>
    <row r="9" spans="1:12" ht="15">
      <c r="A9" s="269" t="s">
        <v>104</v>
      </c>
      <c r="B9" s="60">
        <f>SUM(B10,B14,B17)</f>
        <v>7</v>
      </c>
      <c r="C9" s="60">
        <f>SUM(C10,C14,C17)</f>
        <v>4874875.17</v>
      </c>
      <c r="D9" s="60">
        <f t="shared" ref="D9:J9" si="0">SUM(D10,D14,D17)</f>
        <v>0</v>
      </c>
      <c r="E9" s="60">
        <f>SUM(E10,E14,E17)</f>
        <v>12540</v>
      </c>
      <c r="F9" s="60">
        <f t="shared" si="0"/>
        <v>0</v>
      </c>
      <c r="G9" s="60">
        <f>SUM(G10,G14,G17)</f>
        <v>0</v>
      </c>
      <c r="H9" s="60">
        <f>SUM(H10,H14,H17)</f>
        <v>0</v>
      </c>
      <c r="I9" s="60">
        <f>SUM(I10,I14,I17)</f>
        <v>0</v>
      </c>
      <c r="J9" s="60">
        <f t="shared" si="0"/>
        <v>4887415.17</v>
      </c>
      <c r="K9" s="264"/>
    </row>
    <row r="10" spans="1:12" ht="15">
      <c r="A10" s="270" t="s">
        <v>105</v>
      </c>
      <c r="B10" s="262">
        <f>SUM(B11:B13)</f>
        <v>7</v>
      </c>
      <c r="C10" s="262">
        <f>SUM(C11:C13)</f>
        <v>3360057.04</v>
      </c>
      <c r="D10" s="262">
        <f t="shared" ref="D10:J10" si="1">SUM(D11:D13)</f>
        <v>0</v>
      </c>
      <c r="E10" s="262">
        <f>SUM(E11:E13)</f>
        <v>0</v>
      </c>
      <c r="F10" s="262">
        <f t="shared" si="1"/>
        <v>0</v>
      </c>
      <c r="G10" s="262">
        <f>SUM(G11:G13)</f>
        <v>0</v>
      </c>
      <c r="H10" s="262">
        <f>SUM(H11:H13)</f>
        <v>0</v>
      </c>
      <c r="I10" s="262">
        <f>SUM(I11:I13)</f>
        <v>0</v>
      </c>
      <c r="J10" s="262">
        <f t="shared" si="1"/>
        <v>3360057.04</v>
      </c>
      <c r="K10" s="264"/>
    </row>
    <row r="11" spans="1:12" ht="15">
      <c r="A11" s="270" t="s">
        <v>106</v>
      </c>
      <c r="B11" s="271"/>
      <c r="C11" s="271"/>
      <c r="D11" s="271"/>
      <c r="E11" s="271"/>
      <c r="F11" s="271"/>
      <c r="G11" s="271"/>
      <c r="H11" s="271"/>
      <c r="I11" s="271"/>
      <c r="J11" s="271">
        <f>C11+E11+-G11-H11</f>
        <v>0</v>
      </c>
      <c r="K11" s="264"/>
    </row>
    <row r="12" spans="1:12" ht="15">
      <c r="A12" s="270" t="s">
        <v>107</v>
      </c>
      <c r="B12" s="271">
        <v>7</v>
      </c>
      <c r="C12" s="271">
        <v>3360057.04</v>
      </c>
      <c r="D12" s="271"/>
      <c r="E12" s="271"/>
      <c r="F12" s="271"/>
      <c r="G12" s="271"/>
      <c r="H12" s="271"/>
      <c r="I12" s="271"/>
      <c r="J12" s="271">
        <f>C12+E12+-G12-H12</f>
        <v>3360057.04</v>
      </c>
      <c r="K12" s="264"/>
    </row>
    <row r="13" spans="1:12" ht="15">
      <c r="A13" s="270" t="s">
        <v>108</v>
      </c>
      <c r="B13" s="271"/>
      <c r="C13" s="271"/>
      <c r="D13" s="271"/>
      <c r="E13" s="271"/>
      <c r="F13" s="271"/>
      <c r="G13" s="271"/>
      <c r="H13" s="271"/>
      <c r="I13" s="271"/>
      <c r="J13" s="271">
        <f>C13+E13+-G13-H13</f>
        <v>0</v>
      </c>
      <c r="K13" s="264"/>
    </row>
    <row r="14" spans="1:12" ht="15">
      <c r="A14" s="270" t="s">
        <v>109</v>
      </c>
      <c r="B14" s="262">
        <f>SUM(B15:B16)</f>
        <v>0</v>
      </c>
      <c r="C14" s="262">
        <f>SUM(C15:C16)</f>
        <v>1485813.13</v>
      </c>
      <c r="D14" s="262">
        <f t="shared" ref="D14:J14" si="2">SUM(D15:D16)</f>
        <v>0</v>
      </c>
      <c r="E14" s="262">
        <f>SUM(E15:E16)</f>
        <v>12540</v>
      </c>
      <c r="F14" s="262">
        <f t="shared" si="2"/>
        <v>0</v>
      </c>
      <c r="G14" s="262">
        <f>SUM(G15:G16)</f>
        <v>0</v>
      </c>
      <c r="H14" s="262">
        <f>SUM(H15:H16)</f>
        <v>0</v>
      </c>
      <c r="I14" s="262">
        <f>SUM(I15:I16)</f>
        <v>0</v>
      </c>
      <c r="J14" s="262">
        <f t="shared" si="2"/>
        <v>1498353.13</v>
      </c>
      <c r="K14" s="264"/>
    </row>
    <row r="15" spans="1:12" ht="15">
      <c r="A15" s="270" t="s">
        <v>110</v>
      </c>
      <c r="B15" s="271"/>
      <c r="C15" s="271">
        <v>353887.86</v>
      </c>
      <c r="D15" s="271"/>
      <c r="E15" s="271"/>
      <c r="F15" s="271"/>
      <c r="G15" s="271"/>
      <c r="H15" s="271"/>
      <c r="I15" s="271"/>
      <c r="J15" s="271">
        <f>C15+E15-F15-G15</f>
        <v>353887.86</v>
      </c>
      <c r="K15" s="264"/>
    </row>
    <row r="16" spans="1:12" ht="15">
      <c r="A16" s="270" t="s">
        <v>111</v>
      </c>
      <c r="B16" s="271"/>
      <c r="C16" s="271">
        <v>1131925.27</v>
      </c>
      <c r="D16" s="271"/>
      <c r="E16" s="271">
        <v>12540</v>
      </c>
      <c r="F16" s="271"/>
      <c r="G16" s="271"/>
      <c r="H16" s="271"/>
      <c r="I16" s="271"/>
      <c r="J16" s="271">
        <f>C16+E16-F16-G16</f>
        <v>1144465.27</v>
      </c>
      <c r="K16" s="264"/>
    </row>
    <row r="17" spans="1:11" ht="15">
      <c r="A17" s="270" t="s">
        <v>112</v>
      </c>
      <c r="B17" s="262">
        <f>SUM(B18:B19,B22,B23)</f>
        <v>0</v>
      </c>
      <c r="C17" s="262">
        <f>SUM(C18:C19,C22,C23)</f>
        <v>29005</v>
      </c>
      <c r="D17" s="262">
        <f t="shared" ref="D17:J17" si="3">SUM(D18:D19,D22,D23)</f>
        <v>0</v>
      </c>
      <c r="E17" s="262">
        <f>SUM(E18:E19,E22,E23)</f>
        <v>0</v>
      </c>
      <c r="F17" s="262">
        <f t="shared" si="3"/>
        <v>0</v>
      </c>
      <c r="G17" s="262">
        <f>SUM(G18:G19,G22,G23)</f>
        <v>0</v>
      </c>
      <c r="H17" s="262">
        <f>SUM(H18:H19,H22,H23)</f>
        <v>0</v>
      </c>
      <c r="I17" s="262">
        <f>SUM(I18:I19,I22,I23)</f>
        <v>0</v>
      </c>
      <c r="J17" s="262">
        <f t="shared" si="3"/>
        <v>29005</v>
      </c>
      <c r="K17" s="264"/>
    </row>
    <row r="18" spans="1:11" ht="15">
      <c r="A18" s="270" t="s">
        <v>113</v>
      </c>
      <c r="B18" s="271"/>
      <c r="C18" s="271"/>
      <c r="D18" s="271"/>
      <c r="E18" s="271"/>
      <c r="F18" s="271"/>
      <c r="G18" s="271"/>
      <c r="H18" s="271"/>
      <c r="I18" s="271"/>
      <c r="J18" s="271"/>
      <c r="K18" s="264"/>
    </row>
    <row r="19" spans="1:11" ht="15">
      <c r="A19" s="270" t="s">
        <v>114</v>
      </c>
      <c r="B19" s="262">
        <f>SUM(B20:B21)</f>
        <v>0</v>
      </c>
      <c r="C19" s="262">
        <f>SUM(C20:C21)</f>
        <v>19301.009999999998</v>
      </c>
      <c r="D19" s="262">
        <f t="shared" ref="D19:J19" si="4">SUM(D20:D21)</f>
        <v>0</v>
      </c>
      <c r="E19" s="262">
        <f>SUM(E20:E21)</f>
        <v>0</v>
      </c>
      <c r="F19" s="262">
        <f t="shared" si="4"/>
        <v>0</v>
      </c>
      <c r="G19" s="262">
        <f>SUM(G20:G21)</f>
        <v>0</v>
      </c>
      <c r="H19" s="262">
        <f>SUM(H20:H21)</f>
        <v>0</v>
      </c>
      <c r="I19" s="262">
        <f>SUM(I20:I21)</f>
        <v>0</v>
      </c>
      <c r="J19" s="262">
        <f t="shared" si="4"/>
        <v>19301.009999999998</v>
      </c>
      <c r="K19" s="264"/>
    </row>
    <row r="20" spans="1:11" ht="15">
      <c r="A20" s="270" t="s">
        <v>115</v>
      </c>
      <c r="B20" s="271"/>
      <c r="C20" s="271"/>
      <c r="D20" s="271"/>
      <c r="E20" s="271"/>
      <c r="F20" s="271"/>
      <c r="G20" s="271"/>
      <c r="H20" s="271"/>
      <c r="I20" s="271"/>
      <c r="J20" s="271"/>
      <c r="K20" s="264"/>
    </row>
    <row r="21" spans="1:11" ht="15">
      <c r="A21" s="270" t="s">
        <v>116</v>
      </c>
      <c r="B21" s="271"/>
      <c r="C21" s="271">
        <v>19301.009999999998</v>
      </c>
      <c r="D21" s="271"/>
      <c r="E21" s="271"/>
      <c r="F21" s="271"/>
      <c r="G21" s="271"/>
      <c r="H21" s="271"/>
      <c r="I21" s="271"/>
      <c r="J21" s="271">
        <f>C21+E21-F21-G21</f>
        <v>19301.009999999998</v>
      </c>
      <c r="K21" s="264"/>
    </row>
    <row r="22" spans="1:11" ht="15">
      <c r="A22" s="270" t="s">
        <v>117</v>
      </c>
      <c r="B22" s="271"/>
      <c r="C22" s="271"/>
      <c r="D22" s="271"/>
      <c r="E22" s="271"/>
      <c r="F22" s="271"/>
      <c r="G22" s="271"/>
      <c r="H22" s="271"/>
      <c r="I22" s="271"/>
      <c r="J22" s="271">
        <f>C22+E22-F22-G22</f>
        <v>0</v>
      </c>
      <c r="K22" s="264"/>
    </row>
    <row r="23" spans="1:11" ht="15">
      <c r="A23" s="270" t="s">
        <v>118</v>
      </c>
      <c r="B23" s="271"/>
      <c r="C23" s="271">
        <v>9703.99</v>
      </c>
      <c r="D23" s="271"/>
      <c r="E23" s="272"/>
      <c r="F23" s="271"/>
      <c r="G23" s="271"/>
      <c r="H23" s="271"/>
      <c r="I23" s="271"/>
      <c r="J23" s="271">
        <f>C23+E23-F23-G23</f>
        <v>9703.99</v>
      </c>
      <c r="K23" s="264"/>
    </row>
    <row r="24" spans="1:11" ht="15">
      <c r="A24" s="269" t="s">
        <v>119</v>
      </c>
      <c r="B24" s="60">
        <f>SUM(B25:B31)</f>
        <v>0</v>
      </c>
      <c r="C24" s="60">
        <f t="shared" ref="C24:J24" si="5">SUM(C25:C31)</f>
        <v>0</v>
      </c>
      <c r="D24" s="60">
        <f t="shared" si="5"/>
        <v>0</v>
      </c>
      <c r="E24" s="60">
        <f t="shared" si="5"/>
        <v>0</v>
      </c>
      <c r="F24" s="60">
        <f t="shared" si="5"/>
        <v>0</v>
      </c>
      <c r="G24" s="60">
        <f t="shared" si="5"/>
        <v>0</v>
      </c>
      <c r="H24" s="60">
        <f t="shared" si="5"/>
        <v>0</v>
      </c>
      <c r="I24" s="60">
        <f t="shared" si="5"/>
        <v>0</v>
      </c>
      <c r="J24" s="60">
        <f t="shared" si="5"/>
        <v>0</v>
      </c>
      <c r="K24" s="264"/>
    </row>
    <row r="25" spans="1:11" ht="15">
      <c r="A25" s="270" t="s">
        <v>245</v>
      </c>
      <c r="B25" s="271"/>
      <c r="C25" s="271"/>
      <c r="D25" s="271"/>
      <c r="E25" s="271"/>
      <c r="F25" s="271"/>
      <c r="G25" s="271"/>
      <c r="H25" s="271"/>
      <c r="I25" s="271"/>
      <c r="J25" s="271"/>
      <c r="K25" s="264"/>
    </row>
    <row r="26" spans="1:11" ht="15">
      <c r="A26" s="270" t="s">
        <v>246</v>
      </c>
      <c r="B26" s="271"/>
      <c r="C26" s="271"/>
      <c r="D26" s="271"/>
      <c r="E26" s="271"/>
      <c r="F26" s="271"/>
      <c r="G26" s="271"/>
      <c r="H26" s="271"/>
      <c r="I26" s="271"/>
      <c r="J26" s="271"/>
      <c r="K26" s="264"/>
    </row>
    <row r="27" spans="1:11" ht="15">
      <c r="A27" s="270" t="s">
        <v>247</v>
      </c>
      <c r="B27" s="271"/>
      <c r="C27" s="271"/>
      <c r="D27" s="271"/>
      <c r="E27" s="271"/>
      <c r="F27" s="271"/>
      <c r="G27" s="271"/>
      <c r="H27" s="271"/>
      <c r="I27" s="271"/>
      <c r="J27" s="271"/>
      <c r="K27" s="264"/>
    </row>
    <row r="28" spans="1:11" ht="15">
      <c r="A28" s="270" t="s">
        <v>248</v>
      </c>
      <c r="B28" s="271"/>
      <c r="C28" s="271"/>
      <c r="D28" s="271"/>
      <c r="E28" s="271"/>
      <c r="F28" s="271"/>
      <c r="G28" s="271"/>
      <c r="H28" s="271"/>
      <c r="I28" s="271"/>
      <c r="J28" s="271"/>
      <c r="K28" s="264"/>
    </row>
    <row r="29" spans="1:11" ht="15">
      <c r="A29" s="270" t="s">
        <v>249</v>
      </c>
      <c r="B29" s="271"/>
      <c r="C29" s="271"/>
      <c r="D29" s="271"/>
      <c r="E29" s="271"/>
      <c r="F29" s="271"/>
      <c r="G29" s="271"/>
      <c r="H29" s="271"/>
      <c r="I29" s="271"/>
      <c r="J29" s="271"/>
      <c r="K29" s="264"/>
    </row>
    <row r="30" spans="1:11" ht="15">
      <c r="A30" s="270" t="s">
        <v>250</v>
      </c>
      <c r="B30" s="271"/>
      <c r="C30" s="271"/>
      <c r="D30" s="271"/>
      <c r="E30" s="271"/>
      <c r="F30" s="271"/>
      <c r="G30" s="271"/>
      <c r="H30" s="271"/>
      <c r="I30" s="271"/>
      <c r="J30" s="271"/>
      <c r="K30" s="264"/>
    </row>
    <row r="31" spans="1:11" ht="15">
      <c r="A31" s="270" t="s">
        <v>251</v>
      </c>
      <c r="B31" s="271"/>
      <c r="C31" s="271"/>
      <c r="D31" s="271"/>
      <c r="E31" s="271"/>
      <c r="F31" s="271"/>
      <c r="G31" s="271"/>
      <c r="H31" s="271"/>
      <c r="I31" s="271"/>
      <c r="J31" s="271"/>
      <c r="K31" s="264"/>
    </row>
    <row r="32" spans="1:11" ht="15">
      <c r="A32" s="269" t="s">
        <v>120</v>
      </c>
      <c r="B32" s="60">
        <f>SUM(B33:B35)</f>
        <v>0</v>
      </c>
      <c r="C32" s="60">
        <f>SUM(C33:C35)</f>
        <v>0</v>
      </c>
      <c r="D32" s="60">
        <f t="shared" ref="D32:J32" si="6">SUM(D33:D35)</f>
        <v>0</v>
      </c>
      <c r="E32" s="60">
        <f>SUM(E33:E35)</f>
        <v>0</v>
      </c>
      <c r="F32" s="60">
        <f t="shared" si="6"/>
        <v>0</v>
      </c>
      <c r="G32" s="60">
        <f>SUM(G33:G35)</f>
        <v>0</v>
      </c>
      <c r="H32" s="60">
        <f>SUM(H33:H35)</f>
        <v>0</v>
      </c>
      <c r="I32" s="60">
        <f>SUM(I33:I35)</f>
        <v>0</v>
      </c>
      <c r="J32" s="60">
        <f t="shared" si="6"/>
        <v>0</v>
      </c>
      <c r="K32" s="264"/>
    </row>
    <row r="33" spans="1:11" ht="15">
      <c r="A33" s="270" t="s">
        <v>252</v>
      </c>
      <c r="B33" s="271"/>
      <c r="C33" s="271"/>
      <c r="D33" s="271"/>
      <c r="E33" s="271"/>
      <c r="F33" s="271"/>
      <c r="G33" s="271"/>
      <c r="H33" s="271"/>
      <c r="I33" s="271"/>
      <c r="J33" s="271"/>
      <c r="K33" s="264"/>
    </row>
    <row r="34" spans="1:11" ht="15">
      <c r="A34" s="270" t="s">
        <v>253</v>
      </c>
      <c r="B34" s="271"/>
      <c r="C34" s="271"/>
      <c r="D34" s="271"/>
      <c r="E34" s="271"/>
      <c r="F34" s="271"/>
      <c r="G34" s="271"/>
      <c r="H34" s="271"/>
      <c r="I34" s="271"/>
      <c r="J34" s="271"/>
      <c r="K34" s="264"/>
    </row>
    <row r="35" spans="1:11" ht="15">
      <c r="A35" s="270" t="s">
        <v>254</v>
      </c>
      <c r="B35" s="271"/>
      <c r="C35" s="271"/>
      <c r="D35" s="271"/>
      <c r="E35" s="271"/>
      <c r="F35" s="271"/>
      <c r="G35" s="271"/>
      <c r="H35" s="271"/>
      <c r="I35" s="271"/>
      <c r="J35" s="271"/>
      <c r="K35" s="264"/>
    </row>
    <row r="36" spans="1:11" ht="15">
      <c r="A36" s="269" t="s">
        <v>121</v>
      </c>
      <c r="B36" s="60">
        <f t="shared" ref="B36:J36" si="7">SUM(B37:B39,B42)</f>
        <v>0</v>
      </c>
      <c r="C36" s="60">
        <f t="shared" si="7"/>
        <v>0</v>
      </c>
      <c r="D36" s="60">
        <f t="shared" si="7"/>
        <v>0</v>
      </c>
      <c r="E36" s="60">
        <f t="shared" si="7"/>
        <v>0</v>
      </c>
      <c r="F36" s="60">
        <f t="shared" si="7"/>
        <v>0</v>
      </c>
      <c r="G36" s="60">
        <f t="shared" si="7"/>
        <v>0</v>
      </c>
      <c r="H36" s="60">
        <f t="shared" si="7"/>
        <v>0</v>
      </c>
      <c r="I36" s="60">
        <f t="shared" si="7"/>
        <v>0</v>
      </c>
      <c r="J36" s="60">
        <f t="shared" si="7"/>
        <v>0</v>
      </c>
      <c r="K36" s="264"/>
    </row>
    <row r="37" spans="1:11" ht="15">
      <c r="A37" s="270" t="s">
        <v>122</v>
      </c>
      <c r="B37" s="271"/>
      <c r="C37" s="271"/>
      <c r="D37" s="271"/>
      <c r="E37" s="271"/>
      <c r="F37" s="271"/>
      <c r="G37" s="271"/>
      <c r="H37" s="271"/>
      <c r="I37" s="271"/>
      <c r="J37" s="271"/>
      <c r="K37" s="264"/>
    </row>
    <row r="38" spans="1:11" ht="15">
      <c r="A38" s="270" t="s">
        <v>123</v>
      </c>
      <c r="B38" s="271"/>
      <c r="C38" s="271"/>
      <c r="D38" s="271"/>
      <c r="E38" s="271"/>
      <c r="F38" s="271"/>
      <c r="G38" s="271"/>
      <c r="H38" s="271"/>
      <c r="I38" s="271"/>
      <c r="J38" s="271"/>
      <c r="K38" s="264"/>
    </row>
    <row r="39" spans="1:11" ht="15">
      <c r="A39" s="270" t="s">
        <v>124</v>
      </c>
      <c r="B39" s="262">
        <f t="shared" ref="B39:J39" si="8">SUM(B40:B41)</f>
        <v>0</v>
      </c>
      <c r="C39" s="262">
        <f t="shared" si="8"/>
        <v>0</v>
      </c>
      <c r="D39" s="262">
        <f t="shared" si="8"/>
        <v>0</v>
      </c>
      <c r="E39" s="262">
        <f t="shared" si="8"/>
        <v>0</v>
      </c>
      <c r="F39" s="262">
        <f t="shared" si="8"/>
        <v>0</v>
      </c>
      <c r="G39" s="262">
        <f t="shared" si="8"/>
        <v>0</v>
      </c>
      <c r="H39" s="262">
        <f t="shared" si="8"/>
        <v>0</v>
      </c>
      <c r="I39" s="262">
        <f t="shared" si="8"/>
        <v>0</v>
      </c>
      <c r="J39" s="262">
        <f t="shared" si="8"/>
        <v>0</v>
      </c>
      <c r="K39" s="264"/>
    </row>
    <row r="40" spans="1:11" ht="30">
      <c r="A40" s="270" t="s">
        <v>413</v>
      </c>
      <c r="B40" s="271"/>
      <c r="C40" s="271"/>
      <c r="D40" s="271"/>
      <c r="E40" s="271"/>
      <c r="F40" s="271"/>
      <c r="G40" s="271"/>
      <c r="H40" s="271"/>
      <c r="I40" s="271"/>
      <c r="J40" s="271"/>
      <c r="K40" s="264"/>
    </row>
    <row r="41" spans="1:11" ht="15">
      <c r="A41" s="270" t="s">
        <v>125</v>
      </c>
      <c r="B41" s="271"/>
      <c r="C41" s="271"/>
      <c r="D41" s="271"/>
      <c r="E41" s="271"/>
      <c r="F41" s="271"/>
      <c r="G41" s="271"/>
      <c r="H41" s="271"/>
      <c r="I41" s="271"/>
      <c r="J41" s="271"/>
      <c r="K41" s="264"/>
    </row>
    <row r="42" spans="1:11" ht="15">
      <c r="A42" s="270" t="s">
        <v>126</v>
      </c>
      <c r="B42" s="271"/>
      <c r="C42" s="271"/>
      <c r="D42" s="271"/>
      <c r="E42" s="271"/>
      <c r="F42" s="271"/>
      <c r="G42" s="271"/>
      <c r="H42" s="271"/>
      <c r="I42" s="271"/>
      <c r="J42" s="271"/>
      <c r="K42" s="264"/>
    </row>
    <row r="43" spans="1:11" ht="15">
      <c r="A43" s="273"/>
      <c r="B43" s="273"/>
      <c r="C43" s="273"/>
      <c r="D43" s="273"/>
      <c r="E43" s="273"/>
      <c r="F43" s="273"/>
      <c r="G43" s="273"/>
      <c r="H43" s="273"/>
      <c r="I43" s="273"/>
      <c r="J43" s="273"/>
    </row>
    <row r="44" spans="1:11" s="157" customFormat="1"/>
    <row r="45" spans="1:11" s="157" customFormat="1">
      <c r="A45" s="265"/>
    </row>
    <row r="46" spans="1:11" s="21" customFormat="1" ht="15">
      <c r="A46" s="274" t="s">
        <v>96</v>
      </c>
      <c r="D46" s="19"/>
    </row>
    <row r="47" spans="1:11" s="21" customFormat="1" ht="15">
      <c r="D47" s="173"/>
      <c r="E47" s="173"/>
      <c r="F47" s="173"/>
      <c r="G47" s="173"/>
      <c r="I47" s="173"/>
    </row>
    <row r="48" spans="1:11" s="21" customFormat="1" ht="15">
      <c r="B48" s="170"/>
      <c r="C48" s="170"/>
      <c r="F48" s="170"/>
      <c r="G48" s="275"/>
      <c r="H48" s="170"/>
      <c r="I48" s="173"/>
      <c r="J48" s="173"/>
    </row>
    <row r="49" spans="1:10" s="21" customFormat="1" ht="15">
      <c r="B49" s="168" t="s">
        <v>255</v>
      </c>
      <c r="F49" s="169" t="s">
        <v>260</v>
      </c>
      <c r="G49" s="276"/>
      <c r="I49" s="173"/>
      <c r="J49" s="173"/>
    </row>
    <row r="50" spans="1:10" s="21" customFormat="1" ht="15">
      <c r="B50" s="277" t="s">
        <v>127</v>
      </c>
      <c r="F50" s="21" t="s">
        <v>256</v>
      </c>
      <c r="G50" s="173"/>
      <c r="I50" s="173"/>
      <c r="J50" s="173"/>
    </row>
    <row r="51" spans="1:10" s="173" customFormat="1" ht="15">
      <c r="A51" s="21"/>
      <c r="B51" s="265"/>
      <c r="H51" s="265"/>
    </row>
    <row r="52" spans="1:10" s="21" customFormat="1" ht="15">
      <c r="A52" s="278"/>
      <c r="B52" s="278"/>
      <c r="C52" s="278"/>
    </row>
    <row r="53" spans="1:10" ht="15">
      <c r="A53" s="273"/>
      <c r="B53" s="273"/>
      <c r="C53" s="273"/>
      <c r="D53" s="273"/>
      <c r="E53" s="273"/>
      <c r="F53" s="273"/>
      <c r="G53" s="273"/>
      <c r="H53" s="273"/>
      <c r="I53" s="273"/>
      <c r="J53" s="273"/>
    </row>
  </sheetData>
  <mergeCells count="6">
    <mergeCell ref="I1:J1"/>
    <mergeCell ref="I2:J2"/>
    <mergeCell ref="B7:C7"/>
    <mergeCell ref="D7:E7"/>
    <mergeCell ref="F7:G7"/>
    <mergeCell ref="I7:J7"/>
  </mergeCells>
  <pageMargins left="0.25" right="0.25" top="0.75" bottom="0.75" header="0.3" footer="0.3"/>
  <pageSetup paperSize="9" scale="65" orientation="portrait" r:id="rId1"/>
  <rowBreaks count="1" manualBreakCount="1">
    <brk id="31" max="10" man="1"/>
  </rowBreaks>
</worksheet>
</file>

<file path=xl/worksheets/sheet1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24"/>
  <sheetViews>
    <sheetView showGridLines="0" zoomScaleNormal="100" zoomScaleSheetLayoutView="70" workbookViewId="0">
      <selection activeCell="H2" sqref="H2:I2"/>
    </sheetView>
  </sheetViews>
  <sheetFormatPr defaultRowHeight="12.75"/>
  <cols>
    <col min="1" max="1" width="4.7109375" style="296" customWidth="1"/>
    <col min="2" max="2" width="30.42578125" style="296" customWidth="1"/>
    <col min="3" max="3" width="25.28515625" style="296" customWidth="1"/>
    <col min="4" max="4" width="20" style="296" customWidth="1"/>
    <col min="5" max="5" width="14.140625" style="282" customWidth="1"/>
    <col min="6" max="6" width="23.7109375" style="282" customWidth="1"/>
    <col min="7" max="7" width="19" style="282" customWidth="1"/>
    <col min="8" max="8" width="28" style="282" customWidth="1"/>
    <col min="9" max="9" width="1" style="282" customWidth="1"/>
    <col min="10" max="10" width="9.85546875" style="286" customWidth="1"/>
    <col min="11" max="11" width="12.7109375" style="286" customWidth="1"/>
    <col min="12" max="12" width="9.140625" style="295"/>
    <col min="13" max="256" width="9.140625" style="296"/>
    <col min="257" max="257" width="4.7109375" style="296" customWidth="1"/>
    <col min="258" max="258" width="30.42578125" style="296" customWidth="1"/>
    <col min="259" max="259" width="25.28515625" style="296" customWidth="1"/>
    <col min="260" max="260" width="20" style="296" customWidth="1"/>
    <col min="261" max="261" width="14.140625" style="296" customWidth="1"/>
    <col min="262" max="262" width="23.7109375" style="296" customWidth="1"/>
    <col min="263" max="263" width="19" style="296" customWidth="1"/>
    <col min="264" max="264" width="28" style="296" customWidth="1"/>
    <col min="265" max="265" width="1" style="296" customWidth="1"/>
    <col min="266" max="266" width="9.85546875" style="296" customWidth="1"/>
    <col min="267" max="267" width="12.7109375" style="296" customWidth="1"/>
    <col min="268" max="512" width="9.140625" style="296"/>
    <col min="513" max="513" width="4.7109375" style="296" customWidth="1"/>
    <col min="514" max="514" width="30.42578125" style="296" customWidth="1"/>
    <col min="515" max="515" width="25.28515625" style="296" customWidth="1"/>
    <col min="516" max="516" width="20" style="296" customWidth="1"/>
    <col min="517" max="517" width="14.140625" style="296" customWidth="1"/>
    <col min="518" max="518" width="23.7109375" style="296" customWidth="1"/>
    <col min="519" max="519" width="19" style="296" customWidth="1"/>
    <col min="520" max="520" width="28" style="296" customWidth="1"/>
    <col min="521" max="521" width="1" style="296" customWidth="1"/>
    <col min="522" max="522" width="9.85546875" style="296" customWidth="1"/>
    <col min="523" max="523" width="12.7109375" style="296" customWidth="1"/>
    <col min="524" max="768" width="9.140625" style="296"/>
    <col min="769" max="769" width="4.7109375" style="296" customWidth="1"/>
    <col min="770" max="770" width="30.42578125" style="296" customWidth="1"/>
    <col min="771" max="771" width="25.28515625" style="296" customWidth="1"/>
    <col min="772" max="772" width="20" style="296" customWidth="1"/>
    <col min="773" max="773" width="14.140625" style="296" customWidth="1"/>
    <col min="774" max="774" width="23.7109375" style="296" customWidth="1"/>
    <col min="775" max="775" width="19" style="296" customWidth="1"/>
    <col min="776" max="776" width="28" style="296" customWidth="1"/>
    <col min="777" max="777" width="1" style="296" customWidth="1"/>
    <col min="778" max="778" width="9.85546875" style="296" customWidth="1"/>
    <col min="779" max="779" width="12.7109375" style="296" customWidth="1"/>
    <col min="780" max="1024" width="9.140625" style="296"/>
    <col min="1025" max="1025" width="4.7109375" style="296" customWidth="1"/>
    <col min="1026" max="1026" width="30.42578125" style="296" customWidth="1"/>
    <col min="1027" max="1027" width="25.28515625" style="296" customWidth="1"/>
    <col min="1028" max="1028" width="20" style="296" customWidth="1"/>
    <col min="1029" max="1029" width="14.140625" style="296" customWidth="1"/>
    <col min="1030" max="1030" width="23.7109375" style="296" customWidth="1"/>
    <col min="1031" max="1031" width="19" style="296" customWidth="1"/>
    <col min="1032" max="1032" width="28" style="296" customWidth="1"/>
    <col min="1033" max="1033" width="1" style="296" customWidth="1"/>
    <col min="1034" max="1034" width="9.85546875" style="296" customWidth="1"/>
    <col min="1035" max="1035" width="12.7109375" style="296" customWidth="1"/>
    <col min="1036" max="1280" width="9.140625" style="296"/>
    <col min="1281" max="1281" width="4.7109375" style="296" customWidth="1"/>
    <col min="1282" max="1282" width="30.42578125" style="296" customWidth="1"/>
    <col min="1283" max="1283" width="25.28515625" style="296" customWidth="1"/>
    <col min="1284" max="1284" width="20" style="296" customWidth="1"/>
    <col min="1285" max="1285" width="14.140625" style="296" customWidth="1"/>
    <col min="1286" max="1286" width="23.7109375" style="296" customWidth="1"/>
    <col min="1287" max="1287" width="19" style="296" customWidth="1"/>
    <col min="1288" max="1288" width="28" style="296" customWidth="1"/>
    <col min="1289" max="1289" width="1" style="296" customWidth="1"/>
    <col min="1290" max="1290" width="9.85546875" style="296" customWidth="1"/>
    <col min="1291" max="1291" width="12.7109375" style="296" customWidth="1"/>
    <col min="1292" max="1536" width="9.140625" style="296"/>
    <col min="1537" max="1537" width="4.7109375" style="296" customWidth="1"/>
    <col min="1538" max="1538" width="30.42578125" style="296" customWidth="1"/>
    <col min="1539" max="1539" width="25.28515625" style="296" customWidth="1"/>
    <col min="1540" max="1540" width="20" style="296" customWidth="1"/>
    <col min="1541" max="1541" width="14.140625" style="296" customWidth="1"/>
    <col min="1542" max="1542" width="23.7109375" style="296" customWidth="1"/>
    <col min="1543" max="1543" width="19" style="296" customWidth="1"/>
    <col min="1544" max="1544" width="28" style="296" customWidth="1"/>
    <col min="1545" max="1545" width="1" style="296" customWidth="1"/>
    <col min="1546" max="1546" width="9.85546875" style="296" customWidth="1"/>
    <col min="1547" max="1547" width="12.7109375" style="296" customWidth="1"/>
    <col min="1548" max="1792" width="9.140625" style="296"/>
    <col min="1793" max="1793" width="4.7109375" style="296" customWidth="1"/>
    <col min="1794" max="1794" width="30.42578125" style="296" customWidth="1"/>
    <col min="1795" max="1795" width="25.28515625" style="296" customWidth="1"/>
    <col min="1796" max="1796" width="20" style="296" customWidth="1"/>
    <col min="1797" max="1797" width="14.140625" style="296" customWidth="1"/>
    <col min="1798" max="1798" width="23.7109375" style="296" customWidth="1"/>
    <col min="1799" max="1799" width="19" style="296" customWidth="1"/>
    <col min="1800" max="1800" width="28" style="296" customWidth="1"/>
    <col min="1801" max="1801" width="1" style="296" customWidth="1"/>
    <col min="1802" max="1802" width="9.85546875" style="296" customWidth="1"/>
    <col min="1803" max="1803" width="12.7109375" style="296" customWidth="1"/>
    <col min="1804" max="2048" width="9.140625" style="296"/>
    <col min="2049" max="2049" width="4.7109375" style="296" customWidth="1"/>
    <col min="2050" max="2050" width="30.42578125" style="296" customWidth="1"/>
    <col min="2051" max="2051" width="25.28515625" style="296" customWidth="1"/>
    <col min="2052" max="2052" width="20" style="296" customWidth="1"/>
    <col min="2053" max="2053" width="14.140625" style="296" customWidth="1"/>
    <col min="2054" max="2054" width="23.7109375" style="296" customWidth="1"/>
    <col min="2055" max="2055" width="19" style="296" customWidth="1"/>
    <col min="2056" max="2056" width="28" style="296" customWidth="1"/>
    <col min="2057" max="2057" width="1" style="296" customWidth="1"/>
    <col min="2058" max="2058" width="9.85546875" style="296" customWidth="1"/>
    <col min="2059" max="2059" width="12.7109375" style="296" customWidth="1"/>
    <col min="2060" max="2304" width="9.140625" style="296"/>
    <col min="2305" max="2305" width="4.7109375" style="296" customWidth="1"/>
    <col min="2306" max="2306" width="30.42578125" style="296" customWidth="1"/>
    <col min="2307" max="2307" width="25.28515625" style="296" customWidth="1"/>
    <col min="2308" max="2308" width="20" style="296" customWidth="1"/>
    <col min="2309" max="2309" width="14.140625" style="296" customWidth="1"/>
    <col min="2310" max="2310" width="23.7109375" style="296" customWidth="1"/>
    <col min="2311" max="2311" width="19" style="296" customWidth="1"/>
    <col min="2312" max="2312" width="28" style="296" customWidth="1"/>
    <col min="2313" max="2313" width="1" style="296" customWidth="1"/>
    <col min="2314" max="2314" width="9.85546875" style="296" customWidth="1"/>
    <col min="2315" max="2315" width="12.7109375" style="296" customWidth="1"/>
    <col min="2316" max="2560" width="9.140625" style="296"/>
    <col min="2561" max="2561" width="4.7109375" style="296" customWidth="1"/>
    <col min="2562" max="2562" width="30.42578125" style="296" customWidth="1"/>
    <col min="2563" max="2563" width="25.28515625" style="296" customWidth="1"/>
    <col min="2564" max="2564" width="20" style="296" customWidth="1"/>
    <col min="2565" max="2565" width="14.140625" style="296" customWidth="1"/>
    <col min="2566" max="2566" width="23.7109375" style="296" customWidth="1"/>
    <col min="2567" max="2567" width="19" style="296" customWidth="1"/>
    <col min="2568" max="2568" width="28" style="296" customWidth="1"/>
    <col min="2569" max="2569" width="1" style="296" customWidth="1"/>
    <col min="2570" max="2570" width="9.85546875" style="296" customWidth="1"/>
    <col min="2571" max="2571" width="12.7109375" style="296" customWidth="1"/>
    <col min="2572" max="2816" width="9.140625" style="296"/>
    <col min="2817" max="2817" width="4.7109375" style="296" customWidth="1"/>
    <col min="2818" max="2818" width="30.42578125" style="296" customWidth="1"/>
    <col min="2819" max="2819" width="25.28515625" style="296" customWidth="1"/>
    <col min="2820" max="2820" width="20" style="296" customWidth="1"/>
    <col min="2821" max="2821" width="14.140625" style="296" customWidth="1"/>
    <col min="2822" max="2822" width="23.7109375" style="296" customWidth="1"/>
    <col min="2823" max="2823" width="19" style="296" customWidth="1"/>
    <col min="2824" max="2824" width="28" style="296" customWidth="1"/>
    <col min="2825" max="2825" width="1" style="296" customWidth="1"/>
    <col min="2826" max="2826" width="9.85546875" style="296" customWidth="1"/>
    <col min="2827" max="2827" width="12.7109375" style="296" customWidth="1"/>
    <col min="2828" max="3072" width="9.140625" style="296"/>
    <col min="3073" max="3073" width="4.7109375" style="296" customWidth="1"/>
    <col min="3074" max="3074" width="30.42578125" style="296" customWidth="1"/>
    <col min="3075" max="3075" width="25.28515625" style="296" customWidth="1"/>
    <col min="3076" max="3076" width="20" style="296" customWidth="1"/>
    <col min="3077" max="3077" width="14.140625" style="296" customWidth="1"/>
    <col min="3078" max="3078" width="23.7109375" style="296" customWidth="1"/>
    <col min="3079" max="3079" width="19" style="296" customWidth="1"/>
    <col min="3080" max="3080" width="28" style="296" customWidth="1"/>
    <col min="3081" max="3081" width="1" style="296" customWidth="1"/>
    <col min="3082" max="3082" width="9.85546875" style="296" customWidth="1"/>
    <col min="3083" max="3083" width="12.7109375" style="296" customWidth="1"/>
    <col min="3084" max="3328" width="9.140625" style="296"/>
    <col min="3329" max="3329" width="4.7109375" style="296" customWidth="1"/>
    <col min="3330" max="3330" width="30.42578125" style="296" customWidth="1"/>
    <col min="3331" max="3331" width="25.28515625" style="296" customWidth="1"/>
    <col min="3332" max="3332" width="20" style="296" customWidth="1"/>
    <col min="3333" max="3333" width="14.140625" style="296" customWidth="1"/>
    <col min="3334" max="3334" width="23.7109375" style="296" customWidth="1"/>
    <col min="3335" max="3335" width="19" style="296" customWidth="1"/>
    <col min="3336" max="3336" width="28" style="296" customWidth="1"/>
    <col min="3337" max="3337" width="1" style="296" customWidth="1"/>
    <col min="3338" max="3338" width="9.85546875" style="296" customWidth="1"/>
    <col min="3339" max="3339" width="12.7109375" style="296" customWidth="1"/>
    <col min="3340" max="3584" width="9.140625" style="296"/>
    <col min="3585" max="3585" width="4.7109375" style="296" customWidth="1"/>
    <col min="3586" max="3586" width="30.42578125" style="296" customWidth="1"/>
    <col min="3587" max="3587" width="25.28515625" style="296" customWidth="1"/>
    <col min="3588" max="3588" width="20" style="296" customWidth="1"/>
    <col min="3589" max="3589" width="14.140625" style="296" customWidth="1"/>
    <col min="3590" max="3590" width="23.7109375" style="296" customWidth="1"/>
    <col min="3591" max="3591" width="19" style="296" customWidth="1"/>
    <col min="3592" max="3592" width="28" style="296" customWidth="1"/>
    <col min="3593" max="3593" width="1" style="296" customWidth="1"/>
    <col min="3594" max="3594" width="9.85546875" style="296" customWidth="1"/>
    <col min="3595" max="3595" width="12.7109375" style="296" customWidth="1"/>
    <col min="3596" max="3840" width="9.140625" style="296"/>
    <col min="3841" max="3841" width="4.7109375" style="296" customWidth="1"/>
    <col min="3842" max="3842" width="30.42578125" style="296" customWidth="1"/>
    <col min="3843" max="3843" width="25.28515625" style="296" customWidth="1"/>
    <col min="3844" max="3844" width="20" style="296" customWidth="1"/>
    <col min="3845" max="3845" width="14.140625" style="296" customWidth="1"/>
    <col min="3846" max="3846" width="23.7109375" style="296" customWidth="1"/>
    <col min="3847" max="3847" width="19" style="296" customWidth="1"/>
    <col min="3848" max="3848" width="28" style="296" customWidth="1"/>
    <col min="3849" max="3849" width="1" style="296" customWidth="1"/>
    <col min="3850" max="3850" width="9.85546875" style="296" customWidth="1"/>
    <col min="3851" max="3851" width="12.7109375" style="296" customWidth="1"/>
    <col min="3852" max="4096" width="9.140625" style="296"/>
    <col min="4097" max="4097" width="4.7109375" style="296" customWidth="1"/>
    <col min="4098" max="4098" width="30.42578125" style="296" customWidth="1"/>
    <col min="4099" max="4099" width="25.28515625" style="296" customWidth="1"/>
    <col min="4100" max="4100" width="20" style="296" customWidth="1"/>
    <col min="4101" max="4101" width="14.140625" style="296" customWidth="1"/>
    <col min="4102" max="4102" width="23.7109375" style="296" customWidth="1"/>
    <col min="4103" max="4103" width="19" style="296" customWidth="1"/>
    <col min="4104" max="4104" width="28" style="296" customWidth="1"/>
    <col min="4105" max="4105" width="1" style="296" customWidth="1"/>
    <col min="4106" max="4106" width="9.85546875" style="296" customWidth="1"/>
    <col min="4107" max="4107" width="12.7109375" style="296" customWidth="1"/>
    <col min="4108" max="4352" width="9.140625" style="296"/>
    <col min="4353" max="4353" width="4.7109375" style="296" customWidth="1"/>
    <col min="4354" max="4354" width="30.42578125" style="296" customWidth="1"/>
    <col min="4355" max="4355" width="25.28515625" style="296" customWidth="1"/>
    <col min="4356" max="4356" width="20" style="296" customWidth="1"/>
    <col min="4357" max="4357" width="14.140625" style="296" customWidth="1"/>
    <col min="4358" max="4358" width="23.7109375" style="296" customWidth="1"/>
    <col min="4359" max="4359" width="19" style="296" customWidth="1"/>
    <col min="4360" max="4360" width="28" style="296" customWidth="1"/>
    <col min="4361" max="4361" width="1" style="296" customWidth="1"/>
    <col min="4362" max="4362" width="9.85546875" style="296" customWidth="1"/>
    <col min="4363" max="4363" width="12.7109375" style="296" customWidth="1"/>
    <col min="4364" max="4608" width="9.140625" style="296"/>
    <col min="4609" max="4609" width="4.7109375" style="296" customWidth="1"/>
    <col min="4610" max="4610" width="30.42578125" style="296" customWidth="1"/>
    <col min="4611" max="4611" width="25.28515625" style="296" customWidth="1"/>
    <col min="4612" max="4612" width="20" style="296" customWidth="1"/>
    <col min="4613" max="4613" width="14.140625" style="296" customWidth="1"/>
    <col min="4614" max="4614" width="23.7109375" style="296" customWidth="1"/>
    <col min="4615" max="4615" width="19" style="296" customWidth="1"/>
    <col min="4616" max="4616" width="28" style="296" customWidth="1"/>
    <col min="4617" max="4617" width="1" style="296" customWidth="1"/>
    <col min="4618" max="4618" width="9.85546875" style="296" customWidth="1"/>
    <col min="4619" max="4619" width="12.7109375" style="296" customWidth="1"/>
    <col min="4620" max="4864" width="9.140625" style="296"/>
    <col min="4865" max="4865" width="4.7109375" style="296" customWidth="1"/>
    <col min="4866" max="4866" width="30.42578125" style="296" customWidth="1"/>
    <col min="4867" max="4867" width="25.28515625" style="296" customWidth="1"/>
    <col min="4868" max="4868" width="20" style="296" customWidth="1"/>
    <col min="4869" max="4869" width="14.140625" style="296" customWidth="1"/>
    <col min="4870" max="4870" width="23.7109375" style="296" customWidth="1"/>
    <col min="4871" max="4871" width="19" style="296" customWidth="1"/>
    <col min="4872" max="4872" width="28" style="296" customWidth="1"/>
    <col min="4873" max="4873" width="1" style="296" customWidth="1"/>
    <col min="4874" max="4874" width="9.85546875" style="296" customWidth="1"/>
    <col min="4875" max="4875" width="12.7109375" style="296" customWidth="1"/>
    <col min="4876" max="5120" width="9.140625" style="296"/>
    <col min="5121" max="5121" width="4.7109375" style="296" customWidth="1"/>
    <col min="5122" max="5122" width="30.42578125" style="296" customWidth="1"/>
    <col min="5123" max="5123" width="25.28515625" style="296" customWidth="1"/>
    <col min="5124" max="5124" width="20" style="296" customWidth="1"/>
    <col min="5125" max="5125" width="14.140625" style="296" customWidth="1"/>
    <col min="5126" max="5126" width="23.7109375" style="296" customWidth="1"/>
    <col min="5127" max="5127" width="19" style="296" customWidth="1"/>
    <col min="5128" max="5128" width="28" style="296" customWidth="1"/>
    <col min="5129" max="5129" width="1" style="296" customWidth="1"/>
    <col min="5130" max="5130" width="9.85546875" style="296" customWidth="1"/>
    <col min="5131" max="5131" width="12.7109375" style="296" customWidth="1"/>
    <col min="5132" max="5376" width="9.140625" style="296"/>
    <col min="5377" max="5377" width="4.7109375" style="296" customWidth="1"/>
    <col min="5378" max="5378" width="30.42578125" style="296" customWidth="1"/>
    <col min="5379" max="5379" width="25.28515625" style="296" customWidth="1"/>
    <col min="5380" max="5380" width="20" style="296" customWidth="1"/>
    <col min="5381" max="5381" width="14.140625" style="296" customWidth="1"/>
    <col min="5382" max="5382" width="23.7109375" style="296" customWidth="1"/>
    <col min="5383" max="5383" width="19" style="296" customWidth="1"/>
    <col min="5384" max="5384" width="28" style="296" customWidth="1"/>
    <col min="5385" max="5385" width="1" style="296" customWidth="1"/>
    <col min="5386" max="5386" width="9.85546875" style="296" customWidth="1"/>
    <col min="5387" max="5387" width="12.7109375" style="296" customWidth="1"/>
    <col min="5388" max="5632" width="9.140625" style="296"/>
    <col min="5633" max="5633" width="4.7109375" style="296" customWidth="1"/>
    <col min="5634" max="5634" width="30.42578125" style="296" customWidth="1"/>
    <col min="5635" max="5635" width="25.28515625" style="296" customWidth="1"/>
    <col min="5636" max="5636" width="20" style="296" customWidth="1"/>
    <col min="5637" max="5637" width="14.140625" style="296" customWidth="1"/>
    <col min="5638" max="5638" width="23.7109375" style="296" customWidth="1"/>
    <col min="5639" max="5639" width="19" style="296" customWidth="1"/>
    <col min="5640" max="5640" width="28" style="296" customWidth="1"/>
    <col min="5641" max="5641" width="1" style="296" customWidth="1"/>
    <col min="5642" max="5642" width="9.85546875" style="296" customWidth="1"/>
    <col min="5643" max="5643" width="12.7109375" style="296" customWidth="1"/>
    <col min="5644" max="5888" width="9.140625" style="296"/>
    <col min="5889" max="5889" width="4.7109375" style="296" customWidth="1"/>
    <col min="5890" max="5890" width="30.42578125" style="296" customWidth="1"/>
    <col min="5891" max="5891" width="25.28515625" style="296" customWidth="1"/>
    <col min="5892" max="5892" width="20" style="296" customWidth="1"/>
    <col min="5893" max="5893" width="14.140625" style="296" customWidth="1"/>
    <col min="5894" max="5894" width="23.7109375" style="296" customWidth="1"/>
    <col min="5895" max="5895" width="19" style="296" customWidth="1"/>
    <col min="5896" max="5896" width="28" style="296" customWidth="1"/>
    <col min="5897" max="5897" width="1" style="296" customWidth="1"/>
    <col min="5898" max="5898" width="9.85546875" style="296" customWidth="1"/>
    <col min="5899" max="5899" width="12.7109375" style="296" customWidth="1"/>
    <col min="5900" max="6144" width="9.140625" style="296"/>
    <col min="6145" max="6145" width="4.7109375" style="296" customWidth="1"/>
    <col min="6146" max="6146" width="30.42578125" style="296" customWidth="1"/>
    <col min="6147" max="6147" width="25.28515625" style="296" customWidth="1"/>
    <col min="6148" max="6148" width="20" style="296" customWidth="1"/>
    <col min="6149" max="6149" width="14.140625" style="296" customWidth="1"/>
    <col min="6150" max="6150" width="23.7109375" style="296" customWidth="1"/>
    <col min="6151" max="6151" width="19" style="296" customWidth="1"/>
    <col min="6152" max="6152" width="28" style="296" customWidth="1"/>
    <col min="6153" max="6153" width="1" style="296" customWidth="1"/>
    <col min="6154" max="6154" width="9.85546875" style="296" customWidth="1"/>
    <col min="6155" max="6155" width="12.7109375" style="296" customWidth="1"/>
    <col min="6156" max="6400" width="9.140625" style="296"/>
    <col min="6401" max="6401" width="4.7109375" style="296" customWidth="1"/>
    <col min="6402" max="6402" width="30.42578125" style="296" customWidth="1"/>
    <col min="6403" max="6403" width="25.28515625" style="296" customWidth="1"/>
    <col min="6404" max="6404" width="20" style="296" customWidth="1"/>
    <col min="6405" max="6405" width="14.140625" style="296" customWidth="1"/>
    <col min="6406" max="6406" width="23.7109375" style="296" customWidth="1"/>
    <col min="6407" max="6407" width="19" style="296" customWidth="1"/>
    <col min="6408" max="6408" width="28" style="296" customWidth="1"/>
    <col min="6409" max="6409" width="1" style="296" customWidth="1"/>
    <col min="6410" max="6410" width="9.85546875" style="296" customWidth="1"/>
    <col min="6411" max="6411" width="12.7109375" style="296" customWidth="1"/>
    <col min="6412" max="6656" width="9.140625" style="296"/>
    <col min="6657" max="6657" width="4.7109375" style="296" customWidth="1"/>
    <col min="6658" max="6658" width="30.42578125" style="296" customWidth="1"/>
    <col min="6659" max="6659" width="25.28515625" style="296" customWidth="1"/>
    <col min="6660" max="6660" width="20" style="296" customWidth="1"/>
    <col min="6661" max="6661" width="14.140625" style="296" customWidth="1"/>
    <col min="6662" max="6662" width="23.7109375" style="296" customWidth="1"/>
    <col min="6663" max="6663" width="19" style="296" customWidth="1"/>
    <col min="6664" max="6664" width="28" style="296" customWidth="1"/>
    <col min="6665" max="6665" width="1" style="296" customWidth="1"/>
    <col min="6666" max="6666" width="9.85546875" style="296" customWidth="1"/>
    <col min="6667" max="6667" width="12.7109375" style="296" customWidth="1"/>
    <col min="6668" max="6912" width="9.140625" style="296"/>
    <col min="6913" max="6913" width="4.7109375" style="296" customWidth="1"/>
    <col min="6914" max="6914" width="30.42578125" style="296" customWidth="1"/>
    <col min="6915" max="6915" width="25.28515625" style="296" customWidth="1"/>
    <col min="6916" max="6916" width="20" style="296" customWidth="1"/>
    <col min="6917" max="6917" width="14.140625" style="296" customWidth="1"/>
    <col min="6918" max="6918" width="23.7109375" style="296" customWidth="1"/>
    <col min="6919" max="6919" width="19" style="296" customWidth="1"/>
    <col min="6920" max="6920" width="28" style="296" customWidth="1"/>
    <col min="6921" max="6921" width="1" style="296" customWidth="1"/>
    <col min="6922" max="6922" width="9.85546875" style="296" customWidth="1"/>
    <col min="6923" max="6923" width="12.7109375" style="296" customWidth="1"/>
    <col min="6924" max="7168" width="9.140625" style="296"/>
    <col min="7169" max="7169" width="4.7109375" style="296" customWidth="1"/>
    <col min="7170" max="7170" width="30.42578125" style="296" customWidth="1"/>
    <col min="7171" max="7171" width="25.28515625" style="296" customWidth="1"/>
    <col min="7172" max="7172" width="20" style="296" customWidth="1"/>
    <col min="7173" max="7173" width="14.140625" style="296" customWidth="1"/>
    <col min="7174" max="7174" width="23.7109375" style="296" customWidth="1"/>
    <col min="7175" max="7175" width="19" style="296" customWidth="1"/>
    <col min="7176" max="7176" width="28" style="296" customWidth="1"/>
    <col min="7177" max="7177" width="1" style="296" customWidth="1"/>
    <col min="7178" max="7178" width="9.85546875" style="296" customWidth="1"/>
    <col min="7179" max="7179" width="12.7109375" style="296" customWidth="1"/>
    <col min="7180" max="7424" width="9.140625" style="296"/>
    <col min="7425" max="7425" width="4.7109375" style="296" customWidth="1"/>
    <col min="7426" max="7426" width="30.42578125" style="296" customWidth="1"/>
    <col min="7427" max="7427" width="25.28515625" style="296" customWidth="1"/>
    <col min="7428" max="7428" width="20" style="296" customWidth="1"/>
    <col min="7429" max="7429" width="14.140625" style="296" customWidth="1"/>
    <col min="7430" max="7430" width="23.7109375" style="296" customWidth="1"/>
    <col min="7431" max="7431" width="19" style="296" customWidth="1"/>
    <col min="7432" max="7432" width="28" style="296" customWidth="1"/>
    <col min="7433" max="7433" width="1" style="296" customWidth="1"/>
    <col min="7434" max="7434" width="9.85546875" style="296" customWidth="1"/>
    <col min="7435" max="7435" width="12.7109375" style="296" customWidth="1"/>
    <col min="7436" max="7680" width="9.140625" style="296"/>
    <col min="7681" max="7681" width="4.7109375" style="296" customWidth="1"/>
    <col min="7682" max="7682" width="30.42578125" style="296" customWidth="1"/>
    <col min="7683" max="7683" width="25.28515625" style="296" customWidth="1"/>
    <col min="7684" max="7684" width="20" style="296" customWidth="1"/>
    <col min="7685" max="7685" width="14.140625" style="296" customWidth="1"/>
    <col min="7686" max="7686" width="23.7109375" style="296" customWidth="1"/>
    <col min="7687" max="7687" width="19" style="296" customWidth="1"/>
    <col min="7688" max="7688" width="28" style="296" customWidth="1"/>
    <col min="7689" max="7689" width="1" style="296" customWidth="1"/>
    <col min="7690" max="7690" width="9.85546875" style="296" customWidth="1"/>
    <col min="7691" max="7691" width="12.7109375" style="296" customWidth="1"/>
    <col min="7692" max="7936" width="9.140625" style="296"/>
    <col min="7937" max="7937" width="4.7109375" style="296" customWidth="1"/>
    <col min="7938" max="7938" width="30.42578125" style="296" customWidth="1"/>
    <col min="7939" max="7939" width="25.28515625" style="296" customWidth="1"/>
    <col min="7940" max="7940" width="20" style="296" customWidth="1"/>
    <col min="7941" max="7941" width="14.140625" style="296" customWidth="1"/>
    <col min="7942" max="7942" width="23.7109375" style="296" customWidth="1"/>
    <col min="7943" max="7943" width="19" style="296" customWidth="1"/>
    <col min="7944" max="7944" width="28" style="296" customWidth="1"/>
    <col min="7945" max="7945" width="1" style="296" customWidth="1"/>
    <col min="7946" max="7946" width="9.85546875" style="296" customWidth="1"/>
    <col min="7947" max="7947" width="12.7109375" style="296" customWidth="1"/>
    <col min="7948" max="8192" width="9.140625" style="296"/>
    <col min="8193" max="8193" width="4.7109375" style="296" customWidth="1"/>
    <col min="8194" max="8194" width="30.42578125" style="296" customWidth="1"/>
    <col min="8195" max="8195" width="25.28515625" style="296" customWidth="1"/>
    <col min="8196" max="8196" width="20" style="296" customWidth="1"/>
    <col min="8197" max="8197" width="14.140625" style="296" customWidth="1"/>
    <col min="8198" max="8198" width="23.7109375" style="296" customWidth="1"/>
    <col min="8199" max="8199" width="19" style="296" customWidth="1"/>
    <col min="8200" max="8200" width="28" style="296" customWidth="1"/>
    <col min="8201" max="8201" width="1" style="296" customWidth="1"/>
    <col min="8202" max="8202" width="9.85546875" style="296" customWidth="1"/>
    <col min="8203" max="8203" width="12.7109375" style="296" customWidth="1"/>
    <col min="8204" max="8448" width="9.140625" style="296"/>
    <col min="8449" max="8449" width="4.7109375" style="296" customWidth="1"/>
    <col min="8450" max="8450" width="30.42578125" style="296" customWidth="1"/>
    <col min="8451" max="8451" width="25.28515625" style="296" customWidth="1"/>
    <col min="8452" max="8452" width="20" style="296" customWidth="1"/>
    <col min="8453" max="8453" width="14.140625" style="296" customWidth="1"/>
    <col min="8454" max="8454" width="23.7109375" style="296" customWidth="1"/>
    <col min="8455" max="8455" width="19" style="296" customWidth="1"/>
    <col min="8456" max="8456" width="28" style="296" customWidth="1"/>
    <col min="8457" max="8457" width="1" style="296" customWidth="1"/>
    <col min="8458" max="8458" width="9.85546875" style="296" customWidth="1"/>
    <col min="8459" max="8459" width="12.7109375" style="296" customWidth="1"/>
    <col min="8460" max="8704" width="9.140625" style="296"/>
    <col min="8705" max="8705" width="4.7109375" style="296" customWidth="1"/>
    <col min="8706" max="8706" width="30.42578125" style="296" customWidth="1"/>
    <col min="8707" max="8707" width="25.28515625" style="296" customWidth="1"/>
    <col min="8708" max="8708" width="20" style="296" customWidth="1"/>
    <col min="8709" max="8709" width="14.140625" style="296" customWidth="1"/>
    <col min="8710" max="8710" width="23.7109375" style="296" customWidth="1"/>
    <col min="8711" max="8711" width="19" style="296" customWidth="1"/>
    <col min="8712" max="8712" width="28" style="296" customWidth="1"/>
    <col min="8713" max="8713" width="1" style="296" customWidth="1"/>
    <col min="8714" max="8714" width="9.85546875" style="296" customWidth="1"/>
    <col min="8715" max="8715" width="12.7109375" style="296" customWidth="1"/>
    <col min="8716" max="8960" width="9.140625" style="296"/>
    <col min="8961" max="8961" width="4.7109375" style="296" customWidth="1"/>
    <col min="8962" max="8962" width="30.42578125" style="296" customWidth="1"/>
    <col min="8963" max="8963" width="25.28515625" style="296" customWidth="1"/>
    <col min="8964" max="8964" width="20" style="296" customWidth="1"/>
    <col min="8965" max="8965" width="14.140625" style="296" customWidth="1"/>
    <col min="8966" max="8966" width="23.7109375" style="296" customWidth="1"/>
    <col min="8967" max="8967" width="19" style="296" customWidth="1"/>
    <col min="8968" max="8968" width="28" style="296" customWidth="1"/>
    <col min="8969" max="8969" width="1" style="296" customWidth="1"/>
    <col min="8970" max="8970" width="9.85546875" style="296" customWidth="1"/>
    <col min="8971" max="8971" width="12.7109375" style="296" customWidth="1"/>
    <col min="8972" max="9216" width="9.140625" style="296"/>
    <col min="9217" max="9217" width="4.7109375" style="296" customWidth="1"/>
    <col min="9218" max="9218" width="30.42578125" style="296" customWidth="1"/>
    <col min="9219" max="9219" width="25.28515625" style="296" customWidth="1"/>
    <col min="9220" max="9220" width="20" style="296" customWidth="1"/>
    <col min="9221" max="9221" width="14.140625" style="296" customWidth="1"/>
    <col min="9222" max="9222" width="23.7109375" style="296" customWidth="1"/>
    <col min="9223" max="9223" width="19" style="296" customWidth="1"/>
    <col min="9224" max="9224" width="28" style="296" customWidth="1"/>
    <col min="9225" max="9225" width="1" style="296" customWidth="1"/>
    <col min="9226" max="9226" width="9.85546875" style="296" customWidth="1"/>
    <col min="9227" max="9227" width="12.7109375" style="296" customWidth="1"/>
    <col min="9228" max="9472" width="9.140625" style="296"/>
    <col min="9473" max="9473" width="4.7109375" style="296" customWidth="1"/>
    <col min="9474" max="9474" width="30.42578125" style="296" customWidth="1"/>
    <col min="9475" max="9475" width="25.28515625" style="296" customWidth="1"/>
    <col min="9476" max="9476" width="20" style="296" customWidth="1"/>
    <col min="9477" max="9477" width="14.140625" style="296" customWidth="1"/>
    <col min="9478" max="9478" width="23.7109375" style="296" customWidth="1"/>
    <col min="9479" max="9479" width="19" style="296" customWidth="1"/>
    <col min="9480" max="9480" width="28" style="296" customWidth="1"/>
    <col min="9481" max="9481" width="1" style="296" customWidth="1"/>
    <col min="9482" max="9482" width="9.85546875" style="296" customWidth="1"/>
    <col min="9483" max="9483" width="12.7109375" style="296" customWidth="1"/>
    <col min="9484" max="9728" width="9.140625" style="296"/>
    <col min="9729" max="9729" width="4.7109375" style="296" customWidth="1"/>
    <col min="9730" max="9730" width="30.42578125" style="296" customWidth="1"/>
    <col min="9731" max="9731" width="25.28515625" style="296" customWidth="1"/>
    <col min="9732" max="9732" width="20" style="296" customWidth="1"/>
    <col min="9733" max="9733" width="14.140625" style="296" customWidth="1"/>
    <col min="9734" max="9734" width="23.7109375" style="296" customWidth="1"/>
    <col min="9735" max="9735" width="19" style="296" customWidth="1"/>
    <col min="9736" max="9736" width="28" style="296" customWidth="1"/>
    <col min="9737" max="9737" width="1" style="296" customWidth="1"/>
    <col min="9738" max="9738" width="9.85546875" style="296" customWidth="1"/>
    <col min="9739" max="9739" width="12.7109375" style="296" customWidth="1"/>
    <col min="9740" max="9984" width="9.140625" style="296"/>
    <col min="9985" max="9985" width="4.7109375" style="296" customWidth="1"/>
    <col min="9986" max="9986" width="30.42578125" style="296" customWidth="1"/>
    <col min="9987" max="9987" width="25.28515625" style="296" customWidth="1"/>
    <col min="9988" max="9988" width="20" style="296" customWidth="1"/>
    <col min="9989" max="9989" width="14.140625" style="296" customWidth="1"/>
    <col min="9990" max="9990" width="23.7109375" style="296" customWidth="1"/>
    <col min="9991" max="9991" width="19" style="296" customWidth="1"/>
    <col min="9992" max="9992" width="28" style="296" customWidth="1"/>
    <col min="9993" max="9993" width="1" style="296" customWidth="1"/>
    <col min="9994" max="9994" width="9.85546875" style="296" customWidth="1"/>
    <col min="9995" max="9995" width="12.7109375" style="296" customWidth="1"/>
    <col min="9996" max="10240" width="9.140625" style="296"/>
    <col min="10241" max="10241" width="4.7109375" style="296" customWidth="1"/>
    <col min="10242" max="10242" width="30.42578125" style="296" customWidth="1"/>
    <col min="10243" max="10243" width="25.28515625" style="296" customWidth="1"/>
    <col min="10244" max="10244" width="20" style="296" customWidth="1"/>
    <col min="10245" max="10245" width="14.140625" style="296" customWidth="1"/>
    <col min="10246" max="10246" width="23.7109375" style="296" customWidth="1"/>
    <col min="10247" max="10247" width="19" style="296" customWidth="1"/>
    <col min="10248" max="10248" width="28" style="296" customWidth="1"/>
    <col min="10249" max="10249" width="1" style="296" customWidth="1"/>
    <col min="10250" max="10250" width="9.85546875" style="296" customWidth="1"/>
    <col min="10251" max="10251" width="12.7109375" style="296" customWidth="1"/>
    <col min="10252" max="10496" width="9.140625" style="296"/>
    <col min="10497" max="10497" width="4.7109375" style="296" customWidth="1"/>
    <col min="10498" max="10498" width="30.42578125" style="296" customWidth="1"/>
    <col min="10499" max="10499" width="25.28515625" style="296" customWidth="1"/>
    <col min="10500" max="10500" width="20" style="296" customWidth="1"/>
    <col min="10501" max="10501" width="14.140625" style="296" customWidth="1"/>
    <col min="10502" max="10502" width="23.7109375" style="296" customWidth="1"/>
    <col min="10503" max="10503" width="19" style="296" customWidth="1"/>
    <col min="10504" max="10504" width="28" style="296" customWidth="1"/>
    <col min="10505" max="10505" width="1" style="296" customWidth="1"/>
    <col min="10506" max="10506" width="9.85546875" style="296" customWidth="1"/>
    <col min="10507" max="10507" width="12.7109375" style="296" customWidth="1"/>
    <col min="10508" max="10752" width="9.140625" style="296"/>
    <col min="10753" max="10753" width="4.7109375" style="296" customWidth="1"/>
    <col min="10754" max="10754" width="30.42578125" style="296" customWidth="1"/>
    <col min="10755" max="10755" width="25.28515625" style="296" customWidth="1"/>
    <col min="10756" max="10756" width="20" style="296" customWidth="1"/>
    <col min="10757" max="10757" width="14.140625" style="296" customWidth="1"/>
    <col min="10758" max="10758" width="23.7109375" style="296" customWidth="1"/>
    <col min="10759" max="10759" width="19" style="296" customWidth="1"/>
    <col min="10760" max="10760" width="28" style="296" customWidth="1"/>
    <col min="10761" max="10761" width="1" style="296" customWidth="1"/>
    <col min="10762" max="10762" width="9.85546875" style="296" customWidth="1"/>
    <col min="10763" max="10763" width="12.7109375" style="296" customWidth="1"/>
    <col min="10764" max="11008" width="9.140625" style="296"/>
    <col min="11009" max="11009" width="4.7109375" style="296" customWidth="1"/>
    <col min="11010" max="11010" width="30.42578125" style="296" customWidth="1"/>
    <col min="11011" max="11011" width="25.28515625" style="296" customWidth="1"/>
    <col min="11012" max="11012" width="20" style="296" customWidth="1"/>
    <col min="11013" max="11013" width="14.140625" style="296" customWidth="1"/>
    <col min="11014" max="11014" width="23.7109375" style="296" customWidth="1"/>
    <col min="11015" max="11015" width="19" style="296" customWidth="1"/>
    <col min="11016" max="11016" width="28" style="296" customWidth="1"/>
    <col min="11017" max="11017" width="1" style="296" customWidth="1"/>
    <col min="11018" max="11018" width="9.85546875" style="296" customWidth="1"/>
    <col min="11019" max="11019" width="12.7109375" style="296" customWidth="1"/>
    <col min="11020" max="11264" width="9.140625" style="296"/>
    <col min="11265" max="11265" width="4.7109375" style="296" customWidth="1"/>
    <col min="11266" max="11266" width="30.42578125" style="296" customWidth="1"/>
    <col min="11267" max="11267" width="25.28515625" style="296" customWidth="1"/>
    <col min="11268" max="11268" width="20" style="296" customWidth="1"/>
    <col min="11269" max="11269" width="14.140625" style="296" customWidth="1"/>
    <col min="11270" max="11270" width="23.7109375" style="296" customWidth="1"/>
    <col min="11271" max="11271" width="19" style="296" customWidth="1"/>
    <col min="11272" max="11272" width="28" style="296" customWidth="1"/>
    <col min="11273" max="11273" width="1" style="296" customWidth="1"/>
    <col min="11274" max="11274" width="9.85546875" style="296" customWidth="1"/>
    <col min="11275" max="11275" width="12.7109375" style="296" customWidth="1"/>
    <col min="11276" max="11520" width="9.140625" style="296"/>
    <col min="11521" max="11521" width="4.7109375" style="296" customWidth="1"/>
    <col min="11522" max="11522" width="30.42578125" style="296" customWidth="1"/>
    <col min="11523" max="11523" width="25.28515625" style="296" customWidth="1"/>
    <col min="11524" max="11524" width="20" style="296" customWidth="1"/>
    <col min="11525" max="11525" width="14.140625" style="296" customWidth="1"/>
    <col min="11526" max="11526" width="23.7109375" style="296" customWidth="1"/>
    <col min="11527" max="11527" width="19" style="296" customWidth="1"/>
    <col min="11528" max="11528" width="28" style="296" customWidth="1"/>
    <col min="11529" max="11529" width="1" style="296" customWidth="1"/>
    <col min="11530" max="11530" width="9.85546875" style="296" customWidth="1"/>
    <col min="11531" max="11531" width="12.7109375" style="296" customWidth="1"/>
    <col min="11532" max="11776" width="9.140625" style="296"/>
    <col min="11777" max="11777" width="4.7109375" style="296" customWidth="1"/>
    <col min="11778" max="11778" width="30.42578125" style="296" customWidth="1"/>
    <col min="11779" max="11779" width="25.28515625" style="296" customWidth="1"/>
    <col min="11780" max="11780" width="20" style="296" customWidth="1"/>
    <col min="11781" max="11781" width="14.140625" style="296" customWidth="1"/>
    <col min="11782" max="11782" width="23.7109375" style="296" customWidth="1"/>
    <col min="11783" max="11783" width="19" style="296" customWidth="1"/>
    <col min="11784" max="11784" width="28" style="296" customWidth="1"/>
    <col min="11785" max="11785" width="1" style="296" customWidth="1"/>
    <col min="11786" max="11786" width="9.85546875" style="296" customWidth="1"/>
    <col min="11787" max="11787" width="12.7109375" style="296" customWidth="1"/>
    <col min="11788" max="12032" width="9.140625" style="296"/>
    <col min="12033" max="12033" width="4.7109375" style="296" customWidth="1"/>
    <col min="12034" max="12034" width="30.42578125" style="296" customWidth="1"/>
    <col min="12035" max="12035" width="25.28515625" style="296" customWidth="1"/>
    <col min="12036" max="12036" width="20" style="296" customWidth="1"/>
    <col min="12037" max="12037" width="14.140625" style="296" customWidth="1"/>
    <col min="12038" max="12038" width="23.7109375" style="296" customWidth="1"/>
    <col min="12039" max="12039" width="19" style="296" customWidth="1"/>
    <col min="12040" max="12040" width="28" style="296" customWidth="1"/>
    <col min="12041" max="12041" width="1" style="296" customWidth="1"/>
    <col min="12042" max="12042" width="9.85546875" style="296" customWidth="1"/>
    <col min="12043" max="12043" width="12.7109375" style="296" customWidth="1"/>
    <col min="12044" max="12288" width="9.140625" style="296"/>
    <col min="12289" max="12289" width="4.7109375" style="296" customWidth="1"/>
    <col min="12290" max="12290" width="30.42578125" style="296" customWidth="1"/>
    <col min="12291" max="12291" width="25.28515625" style="296" customWidth="1"/>
    <col min="12292" max="12292" width="20" style="296" customWidth="1"/>
    <col min="12293" max="12293" width="14.140625" style="296" customWidth="1"/>
    <col min="12294" max="12294" width="23.7109375" style="296" customWidth="1"/>
    <col min="12295" max="12295" width="19" style="296" customWidth="1"/>
    <col min="12296" max="12296" width="28" style="296" customWidth="1"/>
    <col min="12297" max="12297" width="1" style="296" customWidth="1"/>
    <col min="12298" max="12298" width="9.85546875" style="296" customWidth="1"/>
    <col min="12299" max="12299" width="12.7109375" style="296" customWidth="1"/>
    <col min="12300" max="12544" width="9.140625" style="296"/>
    <col min="12545" max="12545" width="4.7109375" style="296" customWidth="1"/>
    <col min="12546" max="12546" width="30.42578125" style="296" customWidth="1"/>
    <col min="12547" max="12547" width="25.28515625" style="296" customWidth="1"/>
    <col min="12548" max="12548" width="20" style="296" customWidth="1"/>
    <col min="12549" max="12549" width="14.140625" style="296" customWidth="1"/>
    <col min="12550" max="12550" width="23.7109375" style="296" customWidth="1"/>
    <col min="12551" max="12551" width="19" style="296" customWidth="1"/>
    <col min="12552" max="12552" width="28" style="296" customWidth="1"/>
    <col min="12553" max="12553" width="1" style="296" customWidth="1"/>
    <col min="12554" max="12554" width="9.85546875" style="296" customWidth="1"/>
    <col min="12555" max="12555" width="12.7109375" style="296" customWidth="1"/>
    <col min="12556" max="12800" width="9.140625" style="296"/>
    <col min="12801" max="12801" width="4.7109375" style="296" customWidth="1"/>
    <col min="12802" max="12802" width="30.42578125" style="296" customWidth="1"/>
    <col min="12803" max="12803" width="25.28515625" style="296" customWidth="1"/>
    <col min="12804" max="12804" width="20" style="296" customWidth="1"/>
    <col min="12805" max="12805" width="14.140625" style="296" customWidth="1"/>
    <col min="12806" max="12806" width="23.7109375" style="296" customWidth="1"/>
    <col min="12807" max="12807" width="19" style="296" customWidth="1"/>
    <col min="12808" max="12808" width="28" style="296" customWidth="1"/>
    <col min="12809" max="12809" width="1" style="296" customWidth="1"/>
    <col min="12810" max="12810" width="9.85546875" style="296" customWidth="1"/>
    <col min="12811" max="12811" width="12.7109375" style="296" customWidth="1"/>
    <col min="12812" max="13056" width="9.140625" style="296"/>
    <col min="13057" max="13057" width="4.7109375" style="296" customWidth="1"/>
    <col min="13058" max="13058" width="30.42578125" style="296" customWidth="1"/>
    <col min="13059" max="13059" width="25.28515625" style="296" customWidth="1"/>
    <col min="13060" max="13060" width="20" style="296" customWidth="1"/>
    <col min="13061" max="13061" width="14.140625" style="296" customWidth="1"/>
    <col min="13062" max="13062" width="23.7109375" style="296" customWidth="1"/>
    <col min="13063" max="13063" width="19" style="296" customWidth="1"/>
    <col min="13064" max="13064" width="28" style="296" customWidth="1"/>
    <col min="13065" max="13065" width="1" style="296" customWidth="1"/>
    <col min="13066" max="13066" width="9.85546875" style="296" customWidth="1"/>
    <col min="13067" max="13067" width="12.7109375" style="296" customWidth="1"/>
    <col min="13068" max="13312" width="9.140625" style="296"/>
    <col min="13313" max="13313" width="4.7109375" style="296" customWidth="1"/>
    <col min="13314" max="13314" width="30.42578125" style="296" customWidth="1"/>
    <col min="13315" max="13315" width="25.28515625" style="296" customWidth="1"/>
    <col min="13316" max="13316" width="20" style="296" customWidth="1"/>
    <col min="13317" max="13317" width="14.140625" style="296" customWidth="1"/>
    <col min="13318" max="13318" width="23.7109375" style="296" customWidth="1"/>
    <col min="13319" max="13319" width="19" style="296" customWidth="1"/>
    <col min="13320" max="13320" width="28" style="296" customWidth="1"/>
    <col min="13321" max="13321" width="1" style="296" customWidth="1"/>
    <col min="13322" max="13322" width="9.85546875" style="296" customWidth="1"/>
    <col min="13323" max="13323" width="12.7109375" style="296" customWidth="1"/>
    <col min="13324" max="13568" width="9.140625" style="296"/>
    <col min="13569" max="13569" width="4.7109375" style="296" customWidth="1"/>
    <col min="13570" max="13570" width="30.42578125" style="296" customWidth="1"/>
    <col min="13571" max="13571" width="25.28515625" style="296" customWidth="1"/>
    <col min="13572" max="13572" width="20" style="296" customWidth="1"/>
    <col min="13573" max="13573" width="14.140625" style="296" customWidth="1"/>
    <col min="13574" max="13574" width="23.7109375" style="296" customWidth="1"/>
    <col min="13575" max="13575" width="19" style="296" customWidth="1"/>
    <col min="13576" max="13576" width="28" style="296" customWidth="1"/>
    <col min="13577" max="13577" width="1" style="296" customWidth="1"/>
    <col min="13578" max="13578" width="9.85546875" style="296" customWidth="1"/>
    <col min="13579" max="13579" width="12.7109375" style="296" customWidth="1"/>
    <col min="13580" max="13824" width="9.140625" style="296"/>
    <col min="13825" max="13825" width="4.7109375" style="296" customWidth="1"/>
    <col min="13826" max="13826" width="30.42578125" style="296" customWidth="1"/>
    <col min="13827" max="13827" width="25.28515625" style="296" customWidth="1"/>
    <col min="13828" max="13828" width="20" style="296" customWidth="1"/>
    <col min="13829" max="13829" width="14.140625" style="296" customWidth="1"/>
    <col min="13830" max="13830" width="23.7109375" style="296" customWidth="1"/>
    <col min="13831" max="13831" width="19" style="296" customWidth="1"/>
    <col min="13832" max="13832" width="28" style="296" customWidth="1"/>
    <col min="13833" max="13833" width="1" style="296" customWidth="1"/>
    <col min="13834" max="13834" width="9.85546875" style="296" customWidth="1"/>
    <col min="13835" max="13835" width="12.7109375" style="296" customWidth="1"/>
    <col min="13836" max="14080" width="9.140625" style="296"/>
    <col min="14081" max="14081" width="4.7109375" style="296" customWidth="1"/>
    <col min="14082" max="14082" width="30.42578125" style="296" customWidth="1"/>
    <col min="14083" max="14083" width="25.28515625" style="296" customWidth="1"/>
    <col min="14084" max="14084" width="20" style="296" customWidth="1"/>
    <col min="14085" max="14085" width="14.140625" style="296" customWidth="1"/>
    <col min="14086" max="14086" width="23.7109375" style="296" customWidth="1"/>
    <col min="14087" max="14087" width="19" style="296" customWidth="1"/>
    <col min="14088" max="14088" width="28" style="296" customWidth="1"/>
    <col min="14089" max="14089" width="1" style="296" customWidth="1"/>
    <col min="14090" max="14090" width="9.85546875" style="296" customWidth="1"/>
    <col min="14091" max="14091" width="12.7109375" style="296" customWidth="1"/>
    <col min="14092" max="14336" width="9.140625" style="296"/>
    <col min="14337" max="14337" width="4.7109375" style="296" customWidth="1"/>
    <col min="14338" max="14338" width="30.42578125" style="296" customWidth="1"/>
    <col min="14339" max="14339" width="25.28515625" style="296" customWidth="1"/>
    <col min="14340" max="14340" width="20" style="296" customWidth="1"/>
    <col min="14341" max="14341" width="14.140625" style="296" customWidth="1"/>
    <col min="14342" max="14342" width="23.7109375" style="296" customWidth="1"/>
    <col min="14343" max="14343" width="19" style="296" customWidth="1"/>
    <col min="14344" max="14344" width="28" style="296" customWidth="1"/>
    <col min="14345" max="14345" width="1" style="296" customWidth="1"/>
    <col min="14346" max="14346" width="9.85546875" style="296" customWidth="1"/>
    <col min="14347" max="14347" width="12.7109375" style="296" customWidth="1"/>
    <col min="14348" max="14592" width="9.140625" style="296"/>
    <col min="14593" max="14593" width="4.7109375" style="296" customWidth="1"/>
    <col min="14594" max="14594" width="30.42578125" style="296" customWidth="1"/>
    <col min="14595" max="14595" width="25.28515625" style="296" customWidth="1"/>
    <col min="14596" max="14596" width="20" style="296" customWidth="1"/>
    <col min="14597" max="14597" width="14.140625" style="296" customWidth="1"/>
    <col min="14598" max="14598" width="23.7109375" style="296" customWidth="1"/>
    <col min="14599" max="14599" width="19" style="296" customWidth="1"/>
    <col min="14600" max="14600" width="28" style="296" customWidth="1"/>
    <col min="14601" max="14601" width="1" style="296" customWidth="1"/>
    <col min="14602" max="14602" width="9.85546875" style="296" customWidth="1"/>
    <col min="14603" max="14603" width="12.7109375" style="296" customWidth="1"/>
    <col min="14604" max="14848" width="9.140625" style="296"/>
    <col min="14849" max="14849" width="4.7109375" style="296" customWidth="1"/>
    <col min="14850" max="14850" width="30.42578125" style="296" customWidth="1"/>
    <col min="14851" max="14851" width="25.28515625" style="296" customWidth="1"/>
    <col min="14852" max="14852" width="20" style="296" customWidth="1"/>
    <col min="14853" max="14853" width="14.140625" style="296" customWidth="1"/>
    <col min="14854" max="14854" width="23.7109375" style="296" customWidth="1"/>
    <col min="14855" max="14855" width="19" style="296" customWidth="1"/>
    <col min="14856" max="14856" width="28" style="296" customWidth="1"/>
    <col min="14857" max="14857" width="1" style="296" customWidth="1"/>
    <col min="14858" max="14858" width="9.85546875" style="296" customWidth="1"/>
    <col min="14859" max="14859" width="12.7109375" style="296" customWidth="1"/>
    <col min="14860" max="15104" width="9.140625" style="296"/>
    <col min="15105" max="15105" width="4.7109375" style="296" customWidth="1"/>
    <col min="15106" max="15106" width="30.42578125" style="296" customWidth="1"/>
    <col min="15107" max="15107" width="25.28515625" style="296" customWidth="1"/>
    <col min="15108" max="15108" width="20" style="296" customWidth="1"/>
    <col min="15109" max="15109" width="14.140625" style="296" customWidth="1"/>
    <col min="15110" max="15110" width="23.7109375" style="296" customWidth="1"/>
    <col min="15111" max="15111" width="19" style="296" customWidth="1"/>
    <col min="15112" max="15112" width="28" style="296" customWidth="1"/>
    <col min="15113" max="15113" width="1" style="296" customWidth="1"/>
    <col min="15114" max="15114" width="9.85546875" style="296" customWidth="1"/>
    <col min="15115" max="15115" width="12.7109375" style="296" customWidth="1"/>
    <col min="15116" max="15360" width="9.140625" style="296"/>
    <col min="15361" max="15361" width="4.7109375" style="296" customWidth="1"/>
    <col min="15362" max="15362" width="30.42578125" style="296" customWidth="1"/>
    <col min="15363" max="15363" width="25.28515625" style="296" customWidth="1"/>
    <col min="15364" max="15364" width="20" style="296" customWidth="1"/>
    <col min="15365" max="15365" width="14.140625" style="296" customWidth="1"/>
    <col min="15366" max="15366" width="23.7109375" style="296" customWidth="1"/>
    <col min="15367" max="15367" width="19" style="296" customWidth="1"/>
    <col min="15368" max="15368" width="28" style="296" customWidth="1"/>
    <col min="15369" max="15369" width="1" style="296" customWidth="1"/>
    <col min="15370" max="15370" width="9.85546875" style="296" customWidth="1"/>
    <col min="15371" max="15371" width="12.7109375" style="296" customWidth="1"/>
    <col min="15372" max="15616" width="9.140625" style="296"/>
    <col min="15617" max="15617" width="4.7109375" style="296" customWidth="1"/>
    <col min="15618" max="15618" width="30.42578125" style="296" customWidth="1"/>
    <col min="15619" max="15619" width="25.28515625" style="296" customWidth="1"/>
    <col min="15620" max="15620" width="20" style="296" customWidth="1"/>
    <col min="15621" max="15621" width="14.140625" style="296" customWidth="1"/>
    <col min="15622" max="15622" width="23.7109375" style="296" customWidth="1"/>
    <col min="15623" max="15623" width="19" style="296" customWidth="1"/>
    <col min="15624" max="15624" width="28" style="296" customWidth="1"/>
    <col min="15625" max="15625" width="1" style="296" customWidth="1"/>
    <col min="15626" max="15626" width="9.85546875" style="296" customWidth="1"/>
    <col min="15627" max="15627" width="12.7109375" style="296" customWidth="1"/>
    <col min="15628" max="15872" width="9.140625" style="296"/>
    <col min="15873" max="15873" width="4.7109375" style="296" customWidth="1"/>
    <col min="15874" max="15874" width="30.42578125" style="296" customWidth="1"/>
    <col min="15875" max="15875" width="25.28515625" style="296" customWidth="1"/>
    <col min="15876" max="15876" width="20" style="296" customWidth="1"/>
    <col min="15877" max="15877" width="14.140625" style="296" customWidth="1"/>
    <col min="15878" max="15878" width="23.7109375" style="296" customWidth="1"/>
    <col min="15879" max="15879" width="19" style="296" customWidth="1"/>
    <col min="15880" max="15880" width="28" style="296" customWidth="1"/>
    <col min="15881" max="15881" width="1" style="296" customWidth="1"/>
    <col min="15882" max="15882" width="9.85546875" style="296" customWidth="1"/>
    <col min="15883" max="15883" width="12.7109375" style="296" customWidth="1"/>
    <col min="15884" max="16128" width="9.140625" style="296"/>
    <col min="16129" max="16129" width="4.7109375" style="296" customWidth="1"/>
    <col min="16130" max="16130" width="30.42578125" style="296" customWidth="1"/>
    <col min="16131" max="16131" width="25.28515625" style="296" customWidth="1"/>
    <col min="16132" max="16132" width="20" style="296" customWidth="1"/>
    <col min="16133" max="16133" width="14.140625" style="296" customWidth="1"/>
    <col min="16134" max="16134" width="23.7109375" style="296" customWidth="1"/>
    <col min="16135" max="16135" width="19" style="296" customWidth="1"/>
    <col min="16136" max="16136" width="28" style="296" customWidth="1"/>
    <col min="16137" max="16137" width="1" style="296" customWidth="1"/>
    <col min="16138" max="16138" width="9.85546875" style="296" customWidth="1"/>
    <col min="16139" max="16139" width="12.7109375" style="296" customWidth="1"/>
    <col min="16140" max="16384" width="9.140625" style="296"/>
  </cols>
  <sheetData>
    <row r="1" spans="1:12" s="282" customFormat="1" ht="15">
      <c r="A1" s="279" t="s">
        <v>292</v>
      </c>
      <c r="B1" s="280"/>
      <c r="C1" s="280"/>
      <c r="D1" s="280"/>
      <c r="E1" s="280"/>
      <c r="F1" s="280"/>
      <c r="G1" s="281"/>
      <c r="H1" s="253" t="s">
        <v>186</v>
      </c>
      <c r="I1" s="281"/>
      <c r="J1" s="48"/>
      <c r="K1" s="48"/>
      <c r="L1" s="48"/>
    </row>
    <row r="2" spans="1:12" s="282" customFormat="1" ht="15">
      <c r="A2" s="283" t="s">
        <v>128</v>
      </c>
      <c r="B2" s="280"/>
      <c r="C2" s="280"/>
      <c r="D2" s="280"/>
      <c r="E2" s="280"/>
      <c r="F2" s="280"/>
      <c r="G2" s="284"/>
      <c r="H2" s="485" t="s">
        <v>867</v>
      </c>
      <c r="I2" s="485"/>
      <c r="J2" s="48"/>
      <c r="K2" s="48"/>
      <c r="L2" s="48"/>
    </row>
    <row r="3" spans="1:12" s="282" customFormat="1" ht="15">
      <c r="A3" s="280"/>
      <c r="B3" s="280"/>
      <c r="C3" s="280"/>
      <c r="D3" s="280"/>
      <c r="E3" s="280"/>
      <c r="F3" s="280"/>
      <c r="G3" s="284"/>
      <c r="H3" s="108"/>
      <c r="I3" s="284"/>
      <c r="J3" s="48"/>
      <c r="K3" s="48"/>
      <c r="L3" s="48"/>
    </row>
    <row r="4" spans="1:12" s="287" customFormat="1" ht="15">
      <c r="A4" s="285" t="str">
        <f>'[5]ფორმა N2'!A4</f>
        <v>ანგარიშვალდებული პირის დასახელება:</v>
      </c>
      <c r="B4" s="285"/>
      <c r="C4" s="285"/>
      <c r="D4" s="285"/>
      <c r="E4" s="280"/>
      <c r="F4" s="280"/>
      <c r="G4" s="280"/>
      <c r="H4" s="280"/>
      <c r="I4" s="281"/>
      <c r="J4" s="286"/>
      <c r="K4" s="286"/>
      <c r="L4" s="282"/>
    </row>
    <row r="5" spans="1:12" s="287" customFormat="1" ht="15">
      <c r="A5" s="288" t="s">
        <v>484</v>
      </c>
      <c r="B5" s="289"/>
      <c r="C5" s="289"/>
      <c r="D5" s="289"/>
      <c r="E5" s="290"/>
      <c r="F5" s="291"/>
      <c r="G5" s="291"/>
      <c r="H5" s="291"/>
      <c r="I5" s="281"/>
      <c r="J5" s="286"/>
      <c r="K5" s="286"/>
      <c r="L5" s="292"/>
    </row>
    <row r="6" spans="1:12" s="282" customFormat="1" ht="13.5">
      <c r="A6" s="109"/>
      <c r="B6" s="280"/>
      <c r="C6" s="280"/>
      <c r="D6" s="280"/>
      <c r="E6" s="280"/>
      <c r="F6" s="280"/>
      <c r="G6" s="280"/>
      <c r="H6" s="280"/>
      <c r="I6" s="281"/>
      <c r="J6" s="286"/>
      <c r="K6" s="286"/>
      <c r="L6" s="286"/>
    </row>
    <row r="7" spans="1:12" ht="30">
      <c r="A7" s="293" t="s">
        <v>64</v>
      </c>
      <c r="B7" s="293" t="s">
        <v>359</v>
      </c>
      <c r="C7" s="294" t="s">
        <v>360</v>
      </c>
      <c r="D7" s="294" t="s">
        <v>223</v>
      </c>
      <c r="E7" s="294" t="s">
        <v>485</v>
      </c>
      <c r="F7" s="294" t="s">
        <v>228</v>
      </c>
      <c r="G7" s="294" t="s">
        <v>229</v>
      </c>
      <c r="H7" s="294" t="s">
        <v>230</v>
      </c>
      <c r="I7" s="281"/>
    </row>
    <row r="8" spans="1:12" ht="15">
      <c r="A8" s="293">
        <v>1</v>
      </c>
      <c r="B8" s="293">
        <v>2</v>
      </c>
      <c r="C8" s="294">
        <v>3</v>
      </c>
      <c r="D8" s="293">
        <v>4</v>
      </c>
      <c r="E8" s="294">
        <v>5</v>
      </c>
      <c r="F8" s="293">
        <v>6</v>
      </c>
      <c r="G8" s="294">
        <v>7</v>
      </c>
      <c r="H8" s="294">
        <v>8</v>
      </c>
      <c r="I8" s="281"/>
    </row>
    <row r="9" spans="1:12" ht="15">
      <c r="A9" s="297">
        <v>1</v>
      </c>
      <c r="B9" s="298" t="s">
        <v>226</v>
      </c>
      <c r="C9" s="298" t="s">
        <v>486</v>
      </c>
      <c r="D9" s="298" t="s">
        <v>487</v>
      </c>
      <c r="E9" s="298">
        <v>480.8</v>
      </c>
      <c r="F9" s="298">
        <v>146823.32999999999</v>
      </c>
      <c r="G9" s="299">
        <v>38890</v>
      </c>
      <c r="H9" s="298"/>
      <c r="I9" s="281"/>
    </row>
    <row r="10" spans="1:12" ht="15">
      <c r="A10" s="297">
        <v>2</v>
      </c>
      <c r="B10" s="298" t="s">
        <v>226</v>
      </c>
      <c r="C10" s="298" t="s">
        <v>488</v>
      </c>
      <c r="D10" s="298" t="s">
        <v>489</v>
      </c>
      <c r="E10" s="298">
        <v>108.5</v>
      </c>
      <c r="F10" s="298">
        <v>17404.71</v>
      </c>
      <c r="G10" s="299">
        <v>38922</v>
      </c>
      <c r="H10" s="298"/>
      <c r="I10" s="281"/>
    </row>
    <row r="11" spans="1:12" ht="15">
      <c r="A11" s="297">
        <v>3</v>
      </c>
      <c r="B11" s="298" t="s">
        <v>226</v>
      </c>
      <c r="C11" s="298" t="s">
        <v>490</v>
      </c>
      <c r="D11" s="298" t="s">
        <v>491</v>
      </c>
      <c r="E11" s="298">
        <v>77</v>
      </c>
      <c r="F11" s="298">
        <v>19295.45</v>
      </c>
      <c r="G11" s="299">
        <v>39210</v>
      </c>
      <c r="H11" s="298"/>
      <c r="I11" s="281"/>
    </row>
    <row r="12" spans="1:12" ht="15">
      <c r="A12" s="297">
        <v>4</v>
      </c>
      <c r="B12" s="298" t="s">
        <v>226</v>
      </c>
      <c r="C12" s="298" t="s">
        <v>492</v>
      </c>
      <c r="D12" s="298" t="s">
        <v>493</v>
      </c>
      <c r="E12" s="298">
        <v>180</v>
      </c>
      <c r="F12" s="298">
        <v>55000</v>
      </c>
      <c r="G12" s="299">
        <v>41124</v>
      </c>
      <c r="H12" s="298"/>
      <c r="I12" s="281"/>
    </row>
    <row r="13" spans="1:12" ht="15">
      <c r="A13" s="297">
        <v>5</v>
      </c>
      <c r="B13" s="298" t="s">
        <v>226</v>
      </c>
      <c r="C13" s="298" t="s">
        <v>494</v>
      </c>
      <c r="D13" s="298" t="s">
        <v>495</v>
      </c>
      <c r="E13" s="298">
        <v>250.7</v>
      </c>
      <c r="F13" s="298">
        <v>224105</v>
      </c>
      <c r="G13" s="299">
        <v>40165</v>
      </c>
      <c r="H13" s="298"/>
      <c r="I13" s="281"/>
    </row>
    <row r="14" spans="1:12" ht="15">
      <c r="A14" s="297">
        <v>6</v>
      </c>
      <c r="B14" s="298" t="s">
        <v>226</v>
      </c>
      <c r="C14" s="298" t="s">
        <v>496</v>
      </c>
      <c r="D14" s="298" t="s">
        <v>497</v>
      </c>
      <c r="E14" s="298">
        <v>2406.19</v>
      </c>
      <c r="F14" s="298">
        <v>2865918.99</v>
      </c>
      <c r="G14" s="299">
        <v>40843</v>
      </c>
      <c r="H14" s="298"/>
      <c r="I14" s="281"/>
    </row>
    <row r="15" spans="1:12" ht="15">
      <c r="A15" s="297">
        <v>7</v>
      </c>
      <c r="B15" s="298" t="s">
        <v>226</v>
      </c>
      <c r="C15" s="298" t="s">
        <v>498</v>
      </c>
      <c r="D15" s="298" t="s">
        <v>499</v>
      </c>
      <c r="E15" s="298">
        <v>52</v>
      </c>
      <c r="F15" s="298">
        <v>31509.599999999999</v>
      </c>
      <c r="G15" s="299">
        <v>41271</v>
      </c>
      <c r="H15" s="298"/>
      <c r="I15" s="281"/>
    </row>
    <row r="16" spans="1:12" s="282" customFormat="1" ht="15">
      <c r="A16" s="297" t="s">
        <v>265</v>
      </c>
      <c r="B16" s="298"/>
      <c r="C16" s="298"/>
      <c r="D16" s="298"/>
      <c r="E16" s="298"/>
      <c r="F16" s="298"/>
      <c r="G16" s="299"/>
      <c r="H16" s="298"/>
      <c r="I16" s="281"/>
      <c r="J16" s="286"/>
      <c r="K16" s="286"/>
      <c r="L16" s="286"/>
    </row>
    <row r="17" spans="1:12" s="282" customFormat="1">
      <c r="J17" s="286"/>
      <c r="K17" s="286"/>
      <c r="L17" s="286"/>
    </row>
    <row r="18" spans="1:12" s="282" customFormat="1"/>
    <row r="19" spans="1:12" s="282" customFormat="1">
      <c r="A19" s="296"/>
    </row>
    <row r="20" spans="1:12" s="287" customFormat="1" ht="15">
      <c r="B20" s="300" t="s">
        <v>96</v>
      </c>
      <c r="E20" s="301"/>
    </row>
    <row r="21" spans="1:12" s="287" customFormat="1" ht="15">
      <c r="C21" s="302"/>
      <c r="E21" s="302"/>
      <c r="F21" s="303"/>
      <c r="G21" s="304"/>
      <c r="H21" s="304"/>
      <c r="I21" s="304"/>
    </row>
    <row r="22" spans="1:12" s="287" customFormat="1" ht="15">
      <c r="A22" s="304"/>
      <c r="C22" s="305" t="s">
        <v>255</v>
      </c>
      <c r="E22" s="292" t="s">
        <v>260</v>
      </c>
      <c r="F22" s="306"/>
      <c r="G22" s="304"/>
      <c r="H22" s="304"/>
      <c r="I22" s="304"/>
    </row>
    <row r="23" spans="1:12" s="287" customFormat="1" ht="15">
      <c r="A23" s="304"/>
      <c r="C23" s="307" t="s">
        <v>127</v>
      </c>
      <c r="E23" s="287" t="s">
        <v>256</v>
      </c>
      <c r="F23" s="304"/>
      <c r="G23" s="304"/>
      <c r="H23" s="304"/>
      <c r="I23" s="304"/>
    </row>
    <row r="24" spans="1:12" s="304" customFormat="1" ht="15">
      <c r="B24" s="287"/>
      <c r="C24" s="296"/>
    </row>
  </sheetData>
  <mergeCells count="1">
    <mergeCell ref="H2:I2"/>
  </mergeCells>
  <dataValidations count="2">
    <dataValidation allowBlank="1" showInputMessage="1" showErrorMessage="1" prompt="თვე/დღე/წელი" sqref="G9:G16 JC9:JC16 SY9:SY16 ACU9:ACU16 AMQ9:AMQ16 AWM9:AWM16 BGI9:BGI16 BQE9:BQE16 CAA9:CAA16 CJW9:CJW16 CTS9:CTS16 DDO9:DDO16 DNK9:DNK16 DXG9:DXG16 EHC9:EHC16 EQY9:EQY16 FAU9:FAU16 FKQ9:FKQ16 FUM9:FUM16 GEI9:GEI16 GOE9:GOE16 GYA9:GYA16 HHW9:HHW16 HRS9:HRS16 IBO9:IBO16 ILK9:ILK16 IVG9:IVG16 JFC9:JFC16 JOY9:JOY16 JYU9:JYU16 KIQ9:KIQ16 KSM9:KSM16 LCI9:LCI16 LME9:LME16 LWA9:LWA16 MFW9:MFW16 MPS9:MPS16 MZO9:MZO16 NJK9:NJK16 NTG9:NTG16 ODC9:ODC16 OMY9:OMY16 OWU9:OWU16 PGQ9:PGQ16 PQM9:PQM16 QAI9:QAI16 QKE9:QKE16 QUA9:QUA16 RDW9:RDW16 RNS9:RNS16 RXO9:RXO16 SHK9:SHK16 SRG9:SRG16 TBC9:TBC16 TKY9:TKY16 TUU9:TUU16 UEQ9:UEQ16 UOM9:UOM16 UYI9:UYI16 VIE9:VIE16 VSA9:VSA16 WBW9:WBW16 WLS9:WLS16 WVO9:WVO16 G65545:G65552 JC65545:JC65552 SY65545:SY65552 ACU65545:ACU65552 AMQ65545:AMQ65552 AWM65545:AWM65552 BGI65545:BGI65552 BQE65545:BQE65552 CAA65545:CAA65552 CJW65545:CJW65552 CTS65545:CTS65552 DDO65545:DDO65552 DNK65545:DNK65552 DXG65545:DXG65552 EHC65545:EHC65552 EQY65545:EQY65552 FAU65545:FAU65552 FKQ65545:FKQ65552 FUM65545:FUM65552 GEI65545:GEI65552 GOE65545:GOE65552 GYA65545:GYA65552 HHW65545:HHW65552 HRS65545:HRS65552 IBO65545:IBO65552 ILK65545:ILK65552 IVG65545:IVG65552 JFC65545:JFC65552 JOY65545:JOY65552 JYU65545:JYU65552 KIQ65545:KIQ65552 KSM65545:KSM65552 LCI65545:LCI65552 LME65545:LME65552 LWA65545:LWA65552 MFW65545:MFW65552 MPS65545:MPS65552 MZO65545:MZO65552 NJK65545:NJK65552 NTG65545:NTG65552 ODC65545:ODC65552 OMY65545:OMY65552 OWU65545:OWU65552 PGQ65545:PGQ65552 PQM65545:PQM65552 QAI65545:QAI65552 QKE65545:QKE65552 QUA65545:QUA65552 RDW65545:RDW65552 RNS65545:RNS65552 RXO65545:RXO65552 SHK65545:SHK65552 SRG65545:SRG65552 TBC65545:TBC65552 TKY65545:TKY65552 TUU65545:TUU65552 UEQ65545:UEQ65552 UOM65545:UOM65552 UYI65545:UYI65552 VIE65545:VIE65552 VSA65545:VSA65552 WBW65545:WBW65552 WLS65545:WLS65552 WVO65545:WVO65552 G131081:G131088 JC131081:JC131088 SY131081:SY131088 ACU131081:ACU131088 AMQ131081:AMQ131088 AWM131081:AWM131088 BGI131081:BGI131088 BQE131081:BQE131088 CAA131081:CAA131088 CJW131081:CJW131088 CTS131081:CTS131088 DDO131081:DDO131088 DNK131081:DNK131088 DXG131081:DXG131088 EHC131081:EHC131088 EQY131081:EQY131088 FAU131081:FAU131088 FKQ131081:FKQ131088 FUM131081:FUM131088 GEI131081:GEI131088 GOE131081:GOE131088 GYA131081:GYA131088 HHW131081:HHW131088 HRS131081:HRS131088 IBO131081:IBO131088 ILK131081:ILK131088 IVG131081:IVG131088 JFC131081:JFC131088 JOY131081:JOY131088 JYU131081:JYU131088 KIQ131081:KIQ131088 KSM131081:KSM131088 LCI131081:LCI131088 LME131081:LME131088 LWA131081:LWA131088 MFW131081:MFW131088 MPS131081:MPS131088 MZO131081:MZO131088 NJK131081:NJK131088 NTG131081:NTG131088 ODC131081:ODC131088 OMY131081:OMY131088 OWU131081:OWU131088 PGQ131081:PGQ131088 PQM131081:PQM131088 QAI131081:QAI131088 QKE131081:QKE131088 QUA131081:QUA131088 RDW131081:RDW131088 RNS131081:RNS131088 RXO131081:RXO131088 SHK131081:SHK131088 SRG131081:SRG131088 TBC131081:TBC131088 TKY131081:TKY131088 TUU131081:TUU131088 UEQ131081:UEQ131088 UOM131081:UOM131088 UYI131081:UYI131088 VIE131081:VIE131088 VSA131081:VSA131088 WBW131081:WBW131088 WLS131081:WLS131088 WVO131081:WVO131088 G196617:G196624 JC196617:JC196624 SY196617:SY196624 ACU196617:ACU196624 AMQ196617:AMQ196624 AWM196617:AWM196624 BGI196617:BGI196624 BQE196617:BQE196624 CAA196617:CAA196624 CJW196617:CJW196624 CTS196617:CTS196624 DDO196617:DDO196624 DNK196617:DNK196624 DXG196617:DXG196624 EHC196617:EHC196624 EQY196617:EQY196624 FAU196617:FAU196624 FKQ196617:FKQ196624 FUM196617:FUM196624 GEI196617:GEI196624 GOE196617:GOE196624 GYA196617:GYA196624 HHW196617:HHW196624 HRS196617:HRS196624 IBO196617:IBO196624 ILK196617:ILK196624 IVG196617:IVG196624 JFC196617:JFC196624 JOY196617:JOY196624 JYU196617:JYU196624 KIQ196617:KIQ196624 KSM196617:KSM196624 LCI196617:LCI196624 LME196617:LME196624 LWA196617:LWA196624 MFW196617:MFW196624 MPS196617:MPS196624 MZO196617:MZO196624 NJK196617:NJK196624 NTG196617:NTG196624 ODC196617:ODC196624 OMY196617:OMY196624 OWU196617:OWU196624 PGQ196617:PGQ196624 PQM196617:PQM196624 QAI196617:QAI196624 QKE196617:QKE196624 QUA196617:QUA196624 RDW196617:RDW196624 RNS196617:RNS196624 RXO196617:RXO196624 SHK196617:SHK196624 SRG196617:SRG196624 TBC196617:TBC196624 TKY196617:TKY196624 TUU196617:TUU196624 UEQ196617:UEQ196624 UOM196617:UOM196624 UYI196617:UYI196624 VIE196617:VIE196624 VSA196617:VSA196624 WBW196617:WBW196624 WLS196617:WLS196624 WVO196617:WVO196624 G262153:G262160 JC262153:JC262160 SY262153:SY262160 ACU262153:ACU262160 AMQ262153:AMQ262160 AWM262153:AWM262160 BGI262153:BGI262160 BQE262153:BQE262160 CAA262153:CAA262160 CJW262153:CJW262160 CTS262153:CTS262160 DDO262153:DDO262160 DNK262153:DNK262160 DXG262153:DXG262160 EHC262153:EHC262160 EQY262153:EQY262160 FAU262153:FAU262160 FKQ262153:FKQ262160 FUM262153:FUM262160 GEI262153:GEI262160 GOE262153:GOE262160 GYA262153:GYA262160 HHW262153:HHW262160 HRS262153:HRS262160 IBO262153:IBO262160 ILK262153:ILK262160 IVG262153:IVG262160 JFC262153:JFC262160 JOY262153:JOY262160 JYU262153:JYU262160 KIQ262153:KIQ262160 KSM262153:KSM262160 LCI262153:LCI262160 LME262153:LME262160 LWA262153:LWA262160 MFW262153:MFW262160 MPS262153:MPS262160 MZO262153:MZO262160 NJK262153:NJK262160 NTG262153:NTG262160 ODC262153:ODC262160 OMY262153:OMY262160 OWU262153:OWU262160 PGQ262153:PGQ262160 PQM262153:PQM262160 QAI262153:QAI262160 QKE262153:QKE262160 QUA262153:QUA262160 RDW262153:RDW262160 RNS262153:RNS262160 RXO262153:RXO262160 SHK262153:SHK262160 SRG262153:SRG262160 TBC262153:TBC262160 TKY262153:TKY262160 TUU262153:TUU262160 UEQ262153:UEQ262160 UOM262153:UOM262160 UYI262153:UYI262160 VIE262153:VIE262160 VSA262153:VSA262160 WBW262153:WBW262160 WLS262153:WLS262160 WVO262153:WVO262160 G327689:G327696 JC327689:JC327696 SY327689:SY327696 ACU327689:ACU327696 AMQ327689:AMQ327696 AWM327689:AWM327696 BGI327689:BGI327696 BQE327689:BQE327696 CAA327689:CAA327696 CJW327689:CJW327696 CTS327689:CTS327696 DDO327689:DDO327696 DNK327689:DNK327696 DXG327689:DXG327696 EHC327689:EHC327696 EQY327689:EQY327696 FAU327689:FAU327696 FKQ327689:FKQ327696 FUM327689:FUM327696 GEI327689:GEI327696 GOE327689:GOE327696 GYA327689:GYA327696 HHW327689:HHW327696 HRS327689:HRS327696 IBO327689:IBO327696 ILK327689:ILK327696 IVG327689:IVG327696 JFC327689:JFC327696 JOY327689:JOY327696 JYU327689:JYU327696 KIQ327689:KIQ327696 KSM327689:KSM327696 LCI327689:LCI327696 LME327689:LME327696 LWA327689:LWA327696 MFW327689:MFW327696 MPS327689:MPS327696 MZO327689:MZO327696 NJK327689:NJK327696 NTG327689:NTG327696 ODC327689:ODC327696 OMY327689:OMY327696 OWU327689:OWU327696 PGQ327689:PGQ327696 PQM327689:PQM327696 QAI327689:QAI327696 QKE327689:QKE327696 QUA327689:QUA327696 RDW327689:RDW327696 RNS327689:RNS327696 RXO327689:RXO327696 SHK327689:SHK327696 SRG327689:SRG327696 TBC327689:TBC327696 TKY327689:TKY327696 TUU327689:TUU327696 UEQ327689:UEQ327696 UOM327689:UOM327696 UYI327689:UYI327696 VIE327689:VIE327696 VSA327689:VSA327696 WBW327689:WBW327696 WLS327689:WLS327696 WVO327689:WVO327696 G393225:G393232 JC393225:JC393232 SY393225:SY393232 ACU393225:ACU393232 AMQ393225:AMQ393232 AWM393225:AWM393232 BGI393225:BGI393232 BQE393225:BQE393232 CAA393225:CAA393232 CJW393225:CJW393232 CTS393225:CTS393232 DDO393225:DDO393232 DNK393225:DNK393232 DXG393225:DXG393232 EHC393225:EHC393232 EQY393225:EQY393232 FAU393225:FAU393232 FKQ393225:FKQ393232 FUM393225:FUM393232 GEI393225:GEI393232 GOE393225:GOE393232 GYA393225:GYA393232 HHW393225:HHW393232 HRS393225:HRS393232 IBO393225:IBO393232 ILK393225:ILK393232 IVG393225:IVG393232 JFC393225:JFC393232 JOY393225:JOY393232 JYU393225:JYU393232 KIQ393225:KIQ393232 KSM393225:KSM393232 LCI393225:LCI393232 LME393225:LME393232 LWA393225:LWA393232 MFW393225:MFW393232 MPS393225:MPS393232 MZO393225:MZO393232 NJK393225:NJK393232 NTG393225:NTG393232 ODC393225:ODC393232 OMY393225:OMY393232 OWU393225:OWU393232 PGQ393225:PGQ393232 PQM393225:PQM393232 QAI393225:QAI393232 QKE393225:QKE393232 QUA393225:QUA393232 RDW393225:RDW393232 RNS393225:RNS393232 RXO393225:RXO393232 SHK393225:SHK393232 SRG393225:SRG393232 TBC393225:TBC393232 TKY393225:TKY393232 TUU393225:TUU393232 UEQ393225:UEQ393232 UOM393225:UOM393232 UYI393225:UYI393232 VIE393225:VIE393232 VSA393225:VSA393232 WBW393225:WBW393232 WLS393225:WLS393232 WVO393225:WVO393232 G458761:G458768 JC458761:JC458768 SY458761:SY458768 ACU458761:ACU458768 AMQ458761:AMQ458768 AWM458761:AWM458768 BGI458761:BGI458768 BQE458761:BQE458768 CAA458761:CAA458768 CJW458761:CJW458768 CTS458761:CTS458768 DDO458761:DDO458768 DNK458761:DNK458768 DXG458761:DXG458768 EHC458761:EHC458768 EQY458761:EQY458768 FAU458761:FAU458768 FKQ458761:FKQ458768 FUM458761:FUM458768 GEI458761:GEI458768 GOE458761:GOE458768 GYA458761:GYA458768 HHW458761:HHW458768 HRS458761:HRS458768 IBO458761:IBO458768 ILK458761:ILK458768 IVG458761:IVG458768 JFC458761:JFC458768 JOY458761:JOY458768 JYU458761:JYU458768 KIQ458761:KIQ458768 KSM458761:KSM458768 LCI458761:LCI458768 LME458761:LME458768 LWA458761:LWA458768 MFW458761:MFW458768 MPS458761:MPS458768 MZO458761:MZO458768 NJK458761:NJK458768 NTG458761:NTG458768 ODC458761:ODC458768 OMY458761:OMY458768 OWU458761:OWU458768 PGQ458761:PGQ458768 PQM458761:PQM458768 QAI458761:QAI458768 QKE458761:QKE458768 QUA458761:QUA458768 RDW458761:RDW458768 RNS458761:RNS458768 RXO458761:RXO458768 SHK458761:SHK458768 SRG458761:SRG458768 TBC458761:TBC458768 TKY458761:TKY458768 TUU458761:TUU458768 UEQ458761:UEQ458768 UOM458761:UOM458768 UYI458761:UYI458768 VIE458761:VIE458768 VSA458761:VSA458768 WBW458761:WBW458768 WLS458761:WLS458768 WVO458761:WVO458768 G524297:G524304 JC524297:JC524304 SY524297:SY524304 ACU524297:ACU524304 AMQ524297:AMQ524304 AWM524297:AWM524304 BGI524297:BGI524304 BQE524297:BQE524304 CAA524297:CAA524304 CJW524297:CJW524304 CTS524297:CTS524304 DDO524297:DDO524304 DNK524297:DNK524304 DXG524297:DXG524304 EHC524297:EHC524304 EQY524297:EQY524304 FAU524297:FAU524304 FKQ524297:FKQ524304 FUM524297:FUM524304 GEI524297:GEI524304 GOE524297:GOE524304 GYA524297:GYA524304 HHW524297:HHW524304 HRS524297:HRS524304 IBO524297:IBO524304 ILK524297:ILK524304 IVG524297:IVG524304 JFC524297:JFC524304 JOY524297:JOY524304 JYU524297:JYU524304 KIQ524297:KIQ524304 KSM524297:KSM524304 LCI524297:LCI524304 LME524297:LME524304 LWA524297:LWA524304 MFW524297:MFW524304 MPS524297:MPS524304 MZO524297:MZO524304 NJK524297:NJK524304 NTG524297:NTG524304 ODC524297:ODC524304 OMY524297:OMY524304 OWU524297:OWU524304 PGQ524297:PGQ524304 PQM524297:PQM524304 QAI524297:QAI524304 QKE524297:QKE524304 QUA524297:QUA524304 RDW524297:RDW524304 RNS524297:RNS524304 RXO524297:RXO524304 SHK524297:SHK524304 SRG524297:SRG524304 TBC524297:TBC524304 TKY524297:TKY524304 TUU524297:TUU524304 UEQ524297:UEQ524304 UOM524297:UOM524304 UYI524297:UYI524304 VIE524297:VIE524304 VSA524297:VSA524304 WBW524297:WBW524304 WLS524297:WLS524304 WVO524297:WVO524304 G589833:G589840 JC589833:JC589840 SY589833:SY589840 ACU589833:ACU589840 AMQ589833:AMQ589840 AWM589833:AWM589840 BGI589833:BGI589840 BQE589833:BQE589840 CAA589833:CAA589840 CJW589833:CJW589840 CTS589833:CTS589840 DDO589833:DDO589840 DNK589833:DNK589840 DXG589833:DXG589840 EHC589833:EHC589840 EQY589833:EQY589840 FAU589833:FAU589840 FKQ589833:FKQ589840 FUM589833:FUM589840 GEI589833:GEI589840 GOE589833:GOE589840 GYA589833:GYA589840 HHW589833:HHW589840 HRS589833:HRS589840 IBO589833:IBO589840 ILK589833:ILK589840 IVG589833:IVG589840 JFC589833:JFC589840 JOY589833:JOY589840 JYU589833:JYU589840 KIQ589833:KIQ589840 KSM589833:KSM589840 LCI589833:LCI589840 LME589833:LME589840 LWA589833:LWA589840 MFW589833:MFW589840 MPS589833:MPS589840 MZO589833:MZO589840 NJK589833:NJK589840 NTG589833:NTG589840 ODC589833:ODC589840 OMY589833:OMY589840 OWU589833:OWU589840 PGQ589833:PGQ589840 PQM589833:PQM589840 QAI589833:QAI589840 QKE589833:QKE589840 QUA589833:QUA589840 RDW589833:RDW589840 RNS589833:RNS589840 RXO589833:RXO589840 SHK589833:SHK589840 SRG589833:SRG589840 TBC589833:TBC589840 TKY589833:TKY589840 TUU589833:TUU589840 UEQ589833:UEQ589840 UOM589833:UOM589840 UYI589833:UYI589840 VIE589833:VIE589840 VSA589833:VSA589840 WBW589833:WBW589840 WLS589833:WLS589840 WVO589833:WVO589840 G655369:G655376 JC655369:JC655376 SY655369:SY655376 ACU655369:ACU655376 AMQ655369:AMQ655376 AWM655369:AWM655376 BGI655369:BGI655376 BQE655369:BQE655376 CAA655369:CAA655376 CJW655369:CJW655376 CTS655369:CTS655376 DDO655369:DDO655376 DNK655369:DNK655376 DXG655369:DXG655376 EHC655369:EHC655376 EQY655369:EQY655376 FAU655369:FAU655376 FKQ655369:FKQ655376 FUM655369:FUM655376 GEI655369:GEI655376 GOE655369:GOE655376 GYA655369:GYA655376 HHW655369:HHW655376 HRS655369:HRS655376 IBO655369:IBO655376 ILK655369:ILK655376 IVG655369:IVG655376 JFC655369:JFC655376 JOY655369:JOY655376 JYU655369:JYU655376 KIQ655369:KIQ655376 KSM655369:KSM655376 LCI655369:LCI655376 LME655369:LME655376 LWA655369:LWA655376 MFW655369:MFW655376 MPS655369:MPS655376 MZO655369:MZO655376 NJK655369:NJK655376 NTG655369:NTG655376 ODC655369:ODC655376 OMY655369:OMY655376 OWU655369:OWU655376 PGQ655369:PGQ655376 PQM655369:PQM655376 QAI655369:QAI655376 QKE655369:QKE655376 QUA655369:QUA655376 RDW655369:RDW655376 RNS655369:RNS655376 RXO655369:RXO655376 SHK655369:SHK655376 SRG655369:SRG655376 TBC655369:TBC655376 TKY655369:TKY655376 TUU655369:TUU655376 UEQ655369:UEQ655376 UOM655369:UOM655376 UYI655369:UYI655376 VIE655369:VIE655376 VSA655369:VSA655376 WBW655369:WBW655376 WLS655369:WLS655376 WVO655369:WVO655376 G720905:G720912 JC720905:JC720912 SY720905:SY720912 ACU720905:ACU720912 AMQ720905:AMQ720912 AWM720905:AWM720912 BGI720905:BGI720912 BQE720905:BQE720912 CAA720905:CAA720912 CJW720905:CJW720912 CTS720905:CTS720912 DDO720905:DDO720912 DNK720905:DNK720912 DXG720905:DXG720912 EHC720905:EHC720912 EQY720905:EQY720912 FAU720905:FAU720912 FKQ720905:FKQ720912 FUM720905:FUM720912 GEI720905:GEI720912 GOE720905:GOE720912 GYA720905:GYA720912 HHW720905:HHW720912 HRS720905:HRS720912 IBO720905:IBO720912 ILK720905:ILK720912 IVG720905:IVG720912 JFC720905:JFC720912 JOY720905:JOY720912 JYU720905:JYU720912 KIQ720905:KIQ720912 KSM720905:KSM720912 LCI720905:LCI720912 LME720905:LME720912 LWA720905:LWA720912 MFW720905:MFW720912 MPS720905:MPS720912 MZO720905:MZO720912 NJK720905:NJK720912 NTG720905:NTG720912 ODC720905:ODC720912 OMY720905:OMY720912 OWU720905:OWU720912 PGQ720905:PGQ720912 PQM720905:PQM720912 QAI720905:QAI720912 QKE720905:QKE720912 QUA720905:QUA720912 RDW720905:RDW720912 RNS720905:RNS720912 RXO720905:RXO720912 SHK720905:SHK720912 SRG720905:SRG720912 TBC720905:TBC720912 TKY720905:TKY720912 TUU720905:TUU720912 UEQ720905:UEQ720912 UOM720905:UOM720912 UYI720905:UYI720912 VIE720905:VIE720912 VSA720905:VSA720912 WBW720905:WBW720912 WLS720905:WLS720912 WVO720905:WVO720912 G786441:G786448 JC786441:JC786448 SY786441:SY786448 ACU786441:ACU786448 AMQ786441:AMQ786448 AWM786441:AWM786448 BGI786441:BGI786448 BQE786441:BQE786448 CAA786441:CAA786448 CJW786441:CJW786448 CTS786441:CTS786448 DDO786441:DDO786448 DNK786441:DNK786448 DXG786441:DXG786448 EHC786441:EHC786448 EQY786441:EQY786448 FAU786441:FAU786448 FKQ786441:FKQ786448 FUM786441:FUM786448 GEI786441:GEI786448 GOE786441:GOE786448 GYA786441:GYA786448 HHW786441:HHW786448 HRS786441:HRS786448 IBO786441:IBO786448 ILK786441:ILK786448 IVG786441:IVG786448 JFC786441:JFC786448 JOY786441:JOY786448 JYU786441:JYU786448 KIQ786441:KIQ786448 KSM786441:KSM786448 LCI786441:LCI786448 LME786441:LME786448 LWA786441:LWA786448 MFW786441:MFW786448 MPS786441:MPS786448 MZO786441:MZO786448 NJK786441:NJK786448 NTG786441:NTG786448 ODC786441:ODC786448 OMY786441:OMY786448 OWU786441:OWU786448 PGQ786441:PGQ786448 PQM786441:PQM786448 QAI786441:QAI786448 QKE786441:QKE786448 QUA786441:QUA786448 RDW786441:RDW786448 RNS786441:RNS786448 RXO786441:RXO786448 SHK786441:SHK786448 SRG786441:SRG786448 TBC786441:TBC786448 TKY786441:TKY786448 TUU786441:TUU786448 UEQ786441:UEQ786448 UOM786441:UOM786448 UYI786441:UYI786448 VIE786441:VIE786448 VSA786441:VSA786448 WBW786441:WBW786448 WLS786441:WLS786448 WVO786441:WVO786448 G851977:G851984 JC851977:JC851984 SY851977:SY851984 ACU851977:ACU851984 AMQ851977:AMQ851984 AWM851977:AWM851984 BGI851977:BGI851984 BQE851977:BQE851984 CAA851977:CAA851984 CJW851977:CJW851984 CTS851977:CTS851984 DDO851977:DDO851984 DNK851977:DNK851984 DXG851977:DXG851984 EHC851977:EHC851984 EQY851977:EQY851984 FAU851977:FAU851984 FKQ851977:FKQ851984 FUM851977:FUM851984 GEI851977:GEI851984 GOE851977:GOE851984 GYA851977:GYA851984 HHW851977:HHW851984 HRS851977:HRS851984 IBO851977:IBO851984 ILK851977:ILK851984 IVG851977:IVG851984 JFC851977:JFC851984 JOY851977:JOY851984 JYU851977:JYU851984 KIQ851977:KIQ851984 KSM851977:KSM851984 LCI851977:LCI851984 LME851977:LME851984 LWA851977:LWA851984 MFW851977:MFW851984 MPS851977:MPS851984 MZO851977:MZO851984 NJK851977:NJK851984 NTG851977:NTG851984 ODC851977:ODC851984 OMY851977:OMY851984 OWU851977:OWU851984 PGQ851977:PGQ851984 PQM851977:PQM851984 QAI851977:QAI851984 QKE851977:QKE851984 QUA851977:QUA851984 RDW851977:RDW851984 RNS851977:RNS851984 RXO851977:RXO851984 SHK851977:SHK851984 SRG851977:SRG851984 TBC851977:TBC851984 TKY851977:TKY851984 TUU851977:TUU851984 UEQ851977:UEQ851984 UOM851977:UOM851984 UYI851977:UYI851984 VIE851977:VIE851984 VSA851977:VSA851984 WBW851977:WBW851984 WLS851977:WLS851984 WVO851977:WVO851984 G917513:G917520 JC917513:JC917520 SY917513:SY917520 ACU917513:ACU917520 AMQ917513:AMQ917520 AWM917513:AWM917520 BGI917513:BGI917520 BQE917513:BQE917520 CAA917513:CAA917520 CJW917513:CJW917520 CTS917513:CTS917520 DDO917513:DDO917520 DNK917513:DNK917520 DXG917513:DXG917520 EHC917513:EHC917520 EQY917513:EQY917520 FAU917513:FAU917520 FKQ917513:FKQ917520 FUM917513:FUM917520 GEI917513:GEI917520 GOE917513:GOE917520 GYA917513:GYA917520 HHW917513:HHW917520 HRS917513:HRS917520 IBO917513:IBO917520 ILK917513:ILK917520 IVG917513:IVG917520 JFC917513:JFC917520 JOY917513:JOY917520 JYU917513:JYU917520 KIQ917513:KIQ917520 KSM917513:KSM917520 LCI917513:LCI917520 LME917513:LME917520 LWA917513:LWA917520 MFW917513:MFW917520 MPS917513:MPS917520 MZO917513:MZO917520 NJK917513:NJK917520 NTG917513:NTG917520 ODC917513:ODC917520 OMY917513:OMY917520 OWU917513:OWU917520 PGQ917513:PGQ917520 PQM917513:PQM917520 QAI917513:QAI917520 QKE917513:QKE917520 QUA917513:QUA917520 RDW917513:RDW917520 RNS917513:RNS917520 RXO917513:RXO917520 SHK917513:SHK917520 SRG917513:SRG917520 TBC917513:TBC917520 TKY917513:TKY917520 TUU917513:TUU917520 UEQ917513:UEQ917520 UOM917513:UOM917520 UYI917513:UYI917520 VIE917513:VIE917520 VSA917513:VSA917520 WBW917513:WBW917520 WLS917513:WLS917520 WVO917513:WVO917520 G983049:G983056 JC983049:JC983056 SY983049:SY983056 ACU983049:ACU983056 AMQ983049:AMQ983056 AWM983049:AWM983056 BGI983049:BGI983056 BQE983049:BQE983056 CAA983049:CAA983056 CJW983049:CJW983056 CTS983049:CTS983056 DDO983049:DDO983056 DNK983049:DNK983056 DXG983049:DXG983056 EHC983049:EHC983056 EQY983049:EQY983056 FAU983049:FAU983056 FKQ983049:FKQ983056 FUM983049:FUM983056 GEI983049:GEI983056 GOE983049:GOE983056 GYA983049:GYA983056 HHW983049:HHW983056 HRS983049:HRS983056 IBO983049:IBO983056 ILK983049:ILK983056 IVG983049:IVG983056 JFC983049:JFC983056 JOY983049:JOY983056 JYU983049:JYU983056 KIQ983049:KIQ983056 KSM983049:KSM983056 LCI983049:LCI983056 LME983049:LME983056 LWA983049:LWA983056 MFW983049:MFW983056 MPS983049:MPS983056 MZO983049:MZO983056 NJK983049:NJK983056 NTG983049:NTG983056 ODC983049:ODC983056 OMY983049:OMY983056 OWU983049:OWU983056 PGQ983049:PGQ983056 PQM983049:PQM983056 QAI983049:QAI983056 QKE983049:QKE983056 QUA983049:QUA983056 RDW983049:RDW983056 RNS983049:RNS983056 RXO983049:RXO983056 SHK983049:SHK983056 SRG983049:SRG983056 TBC983049:TBC983056 TKY983049:TKY983056 TUU983049:TUU983056 UEQ983049:UEQ983056 UOM983049:UOM983056 UYI983049:UYI983056 VIE983049:VIE983056 VSA983049:VSA983056 WBW983049:WBW983056 WLS983049:WLS983056 WVO983049:WVO983056"/>
    <dataValidation type="list" allowBlank="1" showInputMessage="1" showErrorMessage="1" errorTitle="შევსების წესი" error="შენობა-ნაგებობების ტიპები აირჩიეთ შემდეგი ჩამონათვალიდან:_x000a__x000a_- საცხოვრებელი შენობები_x000a_- არასაცხოვრებელი შენობები_x000a_- სხვა ნაგებობები_x000a_- დაუმთავრებელი მშენებლობა" sqref="B9:B16 IX9:IX16 ST9:ST16 ACP9:ACP16 AML9:AML16 AWH9:AWH16 BGD9:BGD16 BPZ9:BPZ16 BZV9:BZV16 CJR9:CJR16 CTN9:CTN16 DDJ9:DDJ16 DNF9:DNF16 DXB9:DXB16 EGX9:EGX16 EQT9:EQT16 FAP9:FAP16 FKL9:FKL16 FUH9:FUH16 GED9:GED16 GNZ9:GNZ16 GXV9:GXV16 HHR9:HHR16 HRN9:HRN16 IBJ9:IBJ16 ILF9:ILF16 IVB9:IVB16 JEX9:JEX16 JOT9:JOT16 JYP9:JYP16 KIL9:KIL16 KSH9:KSH16 LCD9:LCD16 LLZ9:LLZ16 LVV9:LVV16 MFR9:MFR16 MPN9:MPN16 MZJ9:MZJ16 NJF9:NJF16 NTB9:NTB16 OCX9:OCX16 OMT9:OMT16 OWP9:OWP16 PGL9:PGL16 PQH9:PQH16 QAD9:QAD16 QJZ9:QJZ16 QTV9:QTV16 RDR9:RDR16 RNN9:RNN16 RXJ9:RXJ16 SHF9:SHF16 SRB9:SRB16 TAX9:TAX16 TKT9:TKT16 TUP9:TUP16 UEL9:UEL16 UOH9:UOH16 UYD9:UYD16 VHZ9:VHZ16 VRV9:VRV16 WBR9:WBR16 WLN9:WLN16 WVJ9:WVJ16 B65545:B65552 IX65545:IX65552 ST65545:ST65552 ACP65545:ACP65552 AML65545:AML65552 AWH65545:AWH65552 BGD65545:BGD65552 BPZ65545:BPZ65552 BZV65545:BZV65552 CJR65545:CJR65552 CTN65545:CTN65552 DDJ65545:DDJ65552 DNF65545:DNF65552 DXB65545:DXB65552 EGX65545:EGX65552 EQT65545:EQT65552 FAP65545:FAP65552 FKL65545:FKL65552 FUH65545:FUH65552 GED65545:GED65552 GNZ65545:GNZ65552 GXV65545:GXV65552 HHR65545:HHR65552 HRN65545:HRN65552 IBJ65545:IBJ65552 ILF65545:ILF65552 IVB65545:IVB65552 JEX65545:JEX65552 JOT65545:JOT65552 JYP65545:JYP65552 KIL65545:KIL65552 KSH65545:KSH65552 LCD65545:LCD65552 LLZ65545:LLZ65552 LVV65545:LVV65552 MFR65545:MFR65552 MPN65545:MPN65552 MZJ65545:MZJ65552 NJF65545:NJF65552 NTB65545:NTB65552 OCX65545:OCX65552 OMT65545:OMT65552 OWP65545:OWP65552 PGL65545:PGL65552 PQH65545:PQH65552 QAD65545:QAD65552 QJZ65545:QJZ65552 QTV65545:QTV65552 RDR65545:RDR65552 RNN65545:RNN65552 RXJ65545:RXJ65552 SHF65545:SHF65552 SRB65545:SRB65552 TAX65545:TAX65552 TKT65545:TKT65552 TUP65545:TUP65552 UEL65545:UEL65552 UOH65545:UOH65552 UYD65545:UYD65552 VHZ65545:VHZ65552 VRV65545:VRV65552 WBR65545:WBR65552 WLN65545:WLN65552 WVJ65545:WVJ65552 B131081:B131088 IX131081:IX131088 ST131081:ST131088 ACP131081:ACP131088 AML131081:AML131088 AWH131081:AWH131088 BGD131081:BGD131088 BPZ131081:BPZ131088 BZV131081:BZV131088 CJR131081:CJR131088 CTN131081:CTN131088 DDJ131081:DDJ131088 DNF131081:DNF131088 DXB131081:DXB131088 EGX131081:EGX131088 EQT131081:EQT131088 FAP131081:FAP131088 FKL131081:FKL131088 FUH131081:FUH131088 GED131081:GED131088 GNZ131081:GNZ131088 GXV131081:GXV131088 HHR131081:HHR131088 HRN131081:HRN131088 IBJ131081:IBJ131088 ILF131081:ILF131088 IVB131081:IVB131088 JEX131081:JEX131088 JOT131081:JOT131088 JYP131081:JYP131088 KIL131081:KIL131088 KSH131081:KSH131088 LCD131081:LCD131088 LLZ131081:LLZ131088 LVV131081:LVV131088 MFR131081:MFR131088 MPN131081:MPN131088 MZJ131081:MZJ131088 NJF131081:NJF131088 NTB131081:NTB131088 OCX131081:OCX131088 OMT131081:OMT131088 OWP131081:OWP131088 PGL131081:PGL131088 PQH131081:PQH131088 QAD131081:QAD131088 QJZ131081:QJZ131088 QTV131081:QTV131088 RDR131081:RDR131088 RNN131081:RNN131088 RXJ131081:RXJ131088 SHF131081:SHF131088 SRB131081:SRB131088 TAX131081:TAX131088 TKT131081:TKT131088 TUP131081:TUP131088 UEL131081:UEL131088 UOH131081:UOH131088 UYD131081:UYD131088 VHZ131081:VHZ131088 VRV131081:VRV131088 WBR131081:WBR131088 WLN131081:WLN131088 WVJ131081:WVJ131088 B196617:B196624 IX196617:IX196624 ST196617:ST196624 ACP196617:ACP196624 AML196617:AML196624 AWH196617:AWH196624 BGD196617:BGD196624 BPZ196617:BPZ196624 BZV196617:BZV196624 CJR196617:CJR196624 CTN196617:CTN196624 DDJ196617:DDJ196624 DNF196617:DNF196624 DXB196617:DXB196624 EGX196617:EGX196624 EQT196617:EQT196624 FAP196617:FAP196624 FKL196617:FKL196624 FUH196617:FUH196624 GED196617:GED196624 GNZ196617:GNZ196624 GXV196617:GXV196624 HHR196617:HHR196624 HRN196617:HRN196624 IBJ196617:IBJ196624 ILF196617:ILF196624 IVB196617:IVB196624 JEX196617:JEX196624 JOT196617:JOT196624 JYP196617:JYP196624 KIL196617:KIL196624 KSH196617:KSH196624 LCD196617:LCD196624 LLZ196617:LLZ196624 LVV196617:LVV196624 MFR196617:MFR196624 MPN196617:MPN196624 MZJ196617:MZJ196624 NJF196617:NJF196624 NTB196617:NTB196624 OCX196617:OCX196624 OMT196617:OMT196624 OWP196617:OWP196624 PGL196617:PGL196624 PQH196617:PQH196624 QAD196617:QAD196624 QJZ196617:QJZ196624 QTV196617:QTV196624 RDR196617:RDR196624 RNN196617:RNN196624 RXJ196617:RXJ196624 SHF196617:SHF196624 SRB196617:SRB196624 TAX196617:TAX196624 TKT196617:TKT196624 TUP196617:TUP196624 UEL196617:UEL196624 UOH196617:UOH196624 UYD196617:UYD196624 VHZ196617:VHZ196624 VRV196617:VRV196624 WBR196617:WBR196624 WLN196617:WLN196624 WVJ196617:WVJ196624 B262153:B262160 IX262153:IX262160 ST262153:ST262160 ACP262153:ACP262160 AML262153:AML262160 AWH262153:AWH262160 BGD262153:BGD262160 BPZ262153:BPZ262160 BZV262153:BZV262160 CJR262153:CJR262160 CTN262153:CTN262160 DDJ262153:DDJ262160 DNF262153:DNF262160 DXB262153:DXB262160 EGX262153:EGX262160 EQT262153:EQT262160 FAP262153:FAP262160 FKL262153:FKL262160 FUH262153:FUH262160 GED262153:GED262160 GNZ262153:GNZ262160 GXV262153:GXV262160 HHR262153:HHR262160 HRN262153:HRN262160 IBJ262153:IBJ262160 ILF262153:ILF262160 IVB262153:IVB262160 JEX262153:JEX262160 JOT262153:JOT262160 JYP262153:JYP262160 KIL262153:KIL262160 KSH262153:KSH262160 LCD262153:LCD262160 LLZ262153:LLZ262160 LVV262153:LVV262160 MFR262153:MFR262160 MPN262153:MPN262160 MZJ262153:MZJ262160 NJF262153:NJF262160 NTB262153:NTB262160 OCX262153:OCX262160 OMT262153:OMT262160 OWP262153:OWP262160 PGL262153:PGL262160 PQH262153:PQH262160 QAD262153:QAD262160 QJZ262153:QJZ262160 QTV262153:QTV262160 RDR262153:RDR262160 RNN262153:RNN262160 RXJ262153:RXJ262160 SHF262153:SHF262160 SRB262153:SRB262160 TAX262153:TAX262160 TKT262153:TKT262160 TUP262153:TUP262160 UEL262153:UEL262160 UOH262153:UOH262160 UYD262153:UYD262160 VHZ262153:VHZ262160 VRV262153:VRV262160 WBR262153:WBR262160 WLN262153:WLN262160 WVJ262153:WVJ262160 B327689:B327696 IX327689:IX327696 ST327689:ST327696 ACP327689:ACP327696 AML327689:AML327696 AWH327689:AWH327696 BGD327689:BGD327696 BPZ327689:BPZ327696 BZV327689:BZV327696 CJR327689:CJR327696 CTN327689:CTN327696 DDJ327689:DDJ327696 DNF327689:DNF327696 DXB327689:DXB327696 EGX327689:EGX327696 EQT327689:EQT327696 FAP327689:FAP327696 FKL327689:FKL327696 FUH327689:FUH327696 GED327689:GED327696 GNZ327689:GNZ327696 GXV327689:GXV327696 HHR327689:HHR327696 HRN327689:HRN327696 IBJ327689:IBJ327696 ILF327689:ILF327696 IVB327689:IVB327696 JEX327689:JEX327696 JOT327689:JOT327696 JYP327689:JYP327696 KIL327689:KIL327696 KSH327689:KSH327696 LCD327689:LCD327696 LLZ327689:LLZ327696 LVV327689:LVV327696 MFR327689:MFR327696 MPN327689:MPN327696 MZJ327689:MZJ327696 NJF327689:NJF327696 NTB327689:NTB327696 OCX327689:OCX327696 OMT327689:OMT327696 OWP327689:OWP327696 PGL327689:PGL327696 PQH327689:PQH327696 QAD327689:QAD327696 QJZ327689:QJZ327696 QTV327689:QTV327696 RDR327689:RDR327696 RNN327689:RNN327696 RXJ327689:RXJ327696 SHF327689:SHF327696 SRB327689:SRB327696 TAX327689:TAX327696 TKT327689:TKT327696 TUP327689:TUP327696 UEL327689:UEL327696 UOH327689:UOH327696 UYD327689:UYD327696 VHZ327689:VHZ327696 VRV327689:VRV327696 WBR327689:WBR327696 WLN327689:WLN327696 WVJ327689:WVJ327696 B393225:B393232 IX393225:IX393232 ST393225:ST393232 ACP393225:ACP393232 AML393225:AML393232 AWH393225:AWH393232 BGD393225:BGD393232 BPZ393225:BPZ393232 BZV393225:BZV393232 CJR393225:CJR393232 CTN393225:CTN393232 DDJ393225:DDJ393232 DNF393225:DNF393232 DXB393225:DXB393232 EGX393225:EGX393232 EQT393225:EQT393232 FAP393225:FAP393232 FKL393225:FKL393232 FUH393225:FUH393232 GED393225:GED393232 GNZ393225:GNZ393232 GXV393225:GXV393232 HHR393225:HHR393232 HRN393225:HRN393232 IBJ393225:IBJ393232 ILF393225:ILF393232 IVB393225:IVB393232 JEX393225:JEX393232 JOT393225:JOT393232 JYP393225:JYP393232 KIL393225:KIL393232 KSH393225:KSH393232 LCD393225:LCD393232 LLZ393225:LLZ393232 LVV393225:LVV393232 MFR393225:MFR393232 MPN393225:MPN393232 MZJ393225:MZJ393232 NJF393225:NJF393232 NTB393225:NTB393232 OCX393225:OCX393232 OMT393225:OMT393232 OWP393225:OWP393232 PGL393225:PGL393232 PQH393225:PQH393232 QAD393225:QAD393232 QJZ393225:QJZ393232 QTV393225:QTV393232 RDR393225:RDR393232 RNN393225:RNN393232 RXJ393225:RXJ393232 SHF393225:SHF393232 SRB393225:SRB393232 TAX393225:TAX393232 TKT393225:TKT393232 TUP393225:TUP393232 UEL393225:UEL393232 UOH393225:UOH393232 UYD393225:UYD393232 VHZ393225:VHZ393232 VRV393225:VRV393232 WBR393225:WBR393232 WLN393225:WLN393232 WVJ393225:WVJ393232 B458761:B458768 IX458761:IX458768 ST458761:ST458768 ACP458761:ACP458768 AML458761:AML458768 AWH458761:AWH458768 BGD458761:BGD458768 BPZ458761:BPZ458768 BZV458761:BZV458768 CJR458761:CJR458768 CTN458761:CTN458768 DDJ458761:DDJ458768 DNF458761:DNF458768 DXB458761:DXB458768 EGX458761:EGX458768 EQT458761:EQT458768 FAP458761:FAP458768 FKL458761:FKL458768 FUH458761:FUH458768 GED458761:GED458768 GNZ458761:GNZ458768 GXV458761:GXV458768 HHR458761:HHR458768 HRN458761:HRN458768 IBJ458761:IBJ458768 ILF458761:ILF458768 IVB458761:IVB458768 JEX458761:JEX458768 JOT458761:JOT458768 JYP458761:JYP458768 KIL458761:KIL458768 KSH458761:KSH458768 LCD458761:LCD458768 LLZ458761:LLZ458768 LVV458761:LVV458768 MFR458761:MFR458768 MPN458761:MPN458768 MZJ458761:MZJ458768 NJF458761:NJF458768 NTB458761:NTB458768 OCX458761:OCX458768 OMT458761:OMT458768 OWP458761:OWP458768 PGL458761:PGL458768 PQH458761:PQH458768 QAD458761:QAD458768 QJZ458761:QJZ458768 QTV458761:QTV458768 RDR458761:RDR458768 RNN458761:RNN458768 RXJ458761:RXJ458768 SHF458761:SHF458768 SRB458761:SRB458768 TAX458761:TAX458768 TKT458761:TKT458768 TUP458761:TUP458768 UEL458761:UEL458768 UOH458761:UOH458768 UYD458761:UYD458768 VHZ458761:VHZ458768 VRV458761:VRV458768 WBR458761:WBR458768 WLN458761:WLN458768 WVJ458761:WVJ458768 B524297:B524304 IX524297:IX524304 ST524297:ST524304 ACP524297:ACP524304 AML524297:AML524304 AWH524297:AWH524304 BGD524297:BGD524304 BPZ524297:BPZ524304 BZV524297:BZV524304 CJR524297:CJR524304 CTN524297:CTN524304 DDJ524297:DDJ524304 DNF524297:DNF524304 DXB524297:DXB524304 EGX524297:EGX524304 EQT524297:EQT524304 FAP524297:FAP524304 FKL524297:FKL524304 FUH524297:FUH524304 GED524297:GED524304 GNZ524297:GNZ524304 GXV524297:GXV524304 HHR524297:HHR524304 HRN524297:HRN524304 IBJ524297:IBJ524304 ILF524297:ILF524304 IVB524297:IVB524304 JEX524297:JEX524304 JOT524297:JOT524304 JYP524297:JYP524304 KIL524297:KIL524304 KSH524297:KSH524304 LCD524297:LCD524304 LLZ524297:LLZ524304 LVV524297:LVV524304 MFR524297:MFR524304 MPN524297:MPN524304 MZJ524297:MZJ524304 NJF524297:NJF524304 NTB524297:NTB524304 OCX524297:OCX524304 OMT524297:OMT524304 OWP524297:OWP524304 PGL524297:PGL524304 PQH524297:PQH524304 QAD524297:QAD524304 QJZ524297:QJZ524304 QTV524297:QTV524304 RDR524297:RDR524304 RNN524297:RNN524304 RXJ524297:RXJ524304 SHF524297:SHF524304 SRB524297:SRB524304 TAX524297:TAX524304 TKT524297:TKT524304 TUP524297:TUP524304 UEL524297:UEL524304 UOH524297:UOH524304 UYD524297:UYD524304 VHZ524297:VHZ524304 VRV524297:VRV524304 WBR524297:WBR524304 WLN524297:WLN524304 WVJ524297:WVJ524304 B589833:B589840 IX589833:IX589840 ST589833:ST589840 ACP589833:ACP589840 AML589833:AML589840 AWH589833:AWH589840 BGD589833:BGD589840 BPZ589833:BPZ589840 BZV589833:BZV589840 CJR589833:CJR589840 CTN589833:CTN589840 DDJ589833:DDJ589840 DNF589833:DNF589840 DXB589833:DXB589840 EGX589833:EGX589840 EQT589833:EQT589840 FAP589833:FAP589840 FKL589833:FKL589840 FUH589833:FUH589840 GED589833:GED589840 GNZ589833:GNZ589840 GXV589833:GXV589840 HHR589833:HHR589840 HRN589833:HRN589840 IBJ589833:IBJ589840 ILF589833:ILF589840 IVB589833:IVB589840 JEX589833:JEX589840 JOT589833:JOT589840 JYP589833:JYP589840 KIL589833:KIL589840 KSH589833:KSH589840 LCD589833:LCD589840 LLZ589833:LLZ589840 LVV589833:LVV589840 MFR589833:MFR589840 MPN589833:MPN589840 MZJ589833:MZJ589840 NJF589833:NJF589840 NTB589833:NTB589840 OCX589833:OCX589840 OMT589833:OMT589840 OWP589833:OWP589840 PGL589833:PGL589840 PQH589833:PQH589840 QAD589833:QAD589840 QJZ589833:QJZ589840 QTV589833:QTV589840 RDR589833:RDR589840 RNN589833:RNN589840 RXJ589833:RXJ589840 SHF589833:SHF589840 SRB589833:SRB589840 TAX589833:TAX589840 TKT589833:TKT589840 TUP589833:TUP589840 UEL589833:UEL589840 UOH589833:UOH589840 UYD589833:UYD589840 VHZ589833:VHZ589840 VRV589833:VRV589840 WBR589833:WBR589840 WLN589833:WLN589840 WVJ589833:WVJ589840 B655369:B655376 IX655369:IX655376 ST655369:ST655376 ACP655369:ACP655376 AML655369:AML655376 AWH655369:AWH655376 BGD655369:BGD655376 BPZ655369:BPZ655376 BZV655369:BZV655376 CJR655369:CJR655376 CTN655369:CTN655376 DDJ655369:DDJ655376 DNF655369:DNF655376 DXB655369:DXB655376 EGX655369:EGX655376 EQT655369:EQT655376 FAP655369:FAP655376 FKL655369:FKL655376 FUH655369:FUH655376 GED655369:GED655376 GNZ655369:GNZ655376 GXV655369:GXV655376 HHR655369:HHR655376 HRN655369:HRN655376 IBJ655369:IBJ655376 ILF655369:ILF655376 IVB655369:IVB655376 JEX655369:JEX655376 JOT655369:JOT655376 JYP655369:JYP655376 KIL655369:KIL655376 KSH655369:KSH655376 LCD655369:LCD655376 LLZ655369:LLZ655376 LVV655369:LVV655376 MFR655369:MFR655376 MPN655369:MPN655376 MZJ655369:MZJ655376 NJF655369:NJF655376 NTB655369:NTB655376 OCX655369:OCX655376 OMT655369:OMT655376 OWP655369:OWP655376 PGL655369:PGL655376 PQH655369:PQH655376 QAD655369:QAD655376 QJZ655369:QJZ655376 QTV655369:QTV655376 RDR655369:RDR655376 RNN655369:RNN655376 RXJ655369:RXJ655376 SHF655369:SHF655376 SRB655369:SRB655376 TAX655369:TAX655376 TKT655369:TKT655376 TUP655369:TUP655376 UEL655369:UEL655376 UOH655369:UOH655376 UYD655369:UYD655376 VHZ655369:VHZ655376 VRV655369:VRV655376 WBR655369:WBR655376 WLN655369:WLN655376 WVJ655369:WVJ655376 B720905:B720912 IX720905:IX720912 ST720905:ST720912 ACP720905:ACP720912 AML720905:AML720912 AWH720905:AWH720912 BGD720905:BGD720912 BPZ720905:BPZ720912 BZV720905:BZV720912 CJR720905:CJR720912 CTN720905:CTN720912 DDJ720905:DDJ720912 DNF720905:DNF720912 DXB720905:DXB720912 EGX720905:EGX720912 EQT720905:EQT720912 FAP720905:FAP720912 FKL720905:FKL720912 FUH720905:FUH720912 GED720905:GED720912 GNZ720905:GNZ720912 GXV720905:GXV720912 HHR720905:HHR720912 HRN720905:HRN720912 IBJ720905:IBJ720912 ILF720905:ILF720912 IVB720905:IVB720912 JEX720905:JEX720912 JOT720905:JOT720912 JYP720905:JYP720912 KIL720905:KIL720912 KSH720905:KSH720912 LCD720905:LCD720912 LLZ720905:LLZ720912 LVV720905:LVV720912 MFR720905:MFR720912 MPN720905:MPN720912 MZJ720905:MZJ720912 NJF720905:NJF720912 NTB720905:NTB720912 OCX720905:OCX720912 OMT720905:OMT720912 OWP720905:OWP720912 PGL720905:PGL720912 PQH720905:PQH720912 QAD720905:QAD720912 QJZ720905:QJZ720912 QTV720905:QTV720912 RDR720905:RDR720912 RNN720905:RNN720912 RXJ720905:RXJ720912 SHF720905:SHF720912 SRB720905:SRB720912 TAX720905:TAX720912 TKT720905:TKT720912 TUP720905:TUP720912 UEL720905:UEL720912 UOH720905:UOH720912 UYD720905:UYD720912 VHZ720905:VHZ720912 VRV720905:VRV720912 WBR720905:WBR720912 WLN720905:WLN720912 WVJ720905:WVJ720912 B786441:B786448 IX786441:IX786448 ST786441:ST786448 ACP786441:ACP786448 AML786441:AML786448 AWH786441:AWH786448 BGD786441:BGD786448 BPZ786441:BPZ786448 BZV786441:BZV786448 CJR786441:CJR786448 CTN786441:CTN786448 DDJ786441:DDJ786448 DNF786441:DNF786448 DXB786441:DXB786448 EGX786441:EGX786448 EQT786441:EQT786448 FAP786441:FAP786448 FKL786441:FKL786448 FUH786441:FUH786448 GED786441:GED786448 GNZ786441:GNZ786448 GXV786441:GXV786448 HHR786441:HHR786448 HRN786441:HRN786448 IBJ786441:IBJ786448 ILF786441:ILF786448 IVB786441:IVB786448 JEX786441:JEX786448 JOT786441:JOT786448 JYP786441:JYP786448 KIL786441:KIL786448 KSH786441:KSH786448 LCD786441:LCD786448 LLZ786441:LLZ786448 LVV786441:LVV786448 MFR786441:MFR786448 MPN786441:MPN786448 MZJ786441:MZJ786448 NJF786441:NJF786448 NTB786441:NTB786448 OCX786441:OCX786448 OMT786441:OMT786448 OWP786441:OWP786448 PGL786441:PGL786448 PQH786441:PQH786448 QAD786441:QAD786448 QJZ786441:QJZ786448 QTV786441:QTV786448 RDR786441:RDR786448 RNN786441:RNN786448 RXJ786441:RXJ786448 SHF786441:SHF786448 SRB786441:SRB786448 TAX786441:TAX786448 TKT786441:TKT786448 TUP786441:TUP786448 UEL786441:UEL786448 UOH786441:UOH786448 UYD786441:UYD786448 VHZ786441:VHZ786448 VRV786441:VRV786448 WBR786441:WBR786448 WLN786441:WLN786448 WVJ786441:WVJ786448 B851977:B851984 IX851977:IX851984 ST851977:ST851984 ACP851977:ACP851984 AML851977:AML851984 AWH851977:AWH851984 BGD851977:BGD851984 BPZ851977:BPZ851984 BZV851977:BZV851984 CJR851977:CJR851984 CTN851977:CTN851984 DDJ851977:DDJ851984 DNF851977:DNF851984 DXB851977:DXB851984 EGX851977:EGX851984 EQT851977:EQT851984 FAP851977:FAP851984 FKL851977:FKL851984 FUH851977:FUH851984 GED851977:GED851984 GNZ851977:GNZ851984 GXV851977:GXV851984 HHR851977:HHR851984 HRN851977:HRN851984 IBJ851977:IBJ851984 ILF851977:ILF851984 IVB851977:IVB851984 JEX851977:JEX851984 JOT851977:JOT851984 JYP851977:JYP851984 KIL851977:KIL851984 KSH851977:KSH851984 LCD851977:LCD851984 LLZ851977:LLZ851984 LVV851977:LVV851984 MFR851977:MFR851984 MPN851977:MPN851984 MZJ851977:MZJ851984 NJF851977:NJF851984 NTB851977:NTB851984 OCX851977:OCX851984 OMT851977:OMT851984 OWP851977:OWP851984 PGL851977:PGL851984 PQH851977:PQH851984 QAD851977:QAD851984 QJZ851977:QJZ851984 QTV851977:QTV851984 RDR851977:RDR851984 RNN851977:RNN851984 RXJ851977:RXJ851984 SHF851977:SHF851984 SRB851977:SRB851984 TAX851977:TAX851984 TKT851977:TKT851984 TUP851977:TUP851984 UEL851977:UEL851984 UOH851977:UOH851984 UYD851977:UYD851984 VHZ851977:VHZ851984 VRV851977:VRV851984 WBR851977:WBR851984 WLN851977:WLN851984 WVJ851977:WVJ851984 B917513:B917520 IX917513:IX917520 ST917513:ST917520 ACP917513:ACP917520 AML917513:AML917520 AWH917513:AWH917520 BGD917513:BGD917520 BPZ917513:BPZ917520 BZV917513:BZV917520 CJR917513:CJR917520 CTN917513:CTN917520 DDJ917513:DDJ917520 DNF917513:DNF917520 DXB917513:DXB917520 EGX917513:EGX917520 EQT917513:EQT917520 FAP917513:FAP917520 FKL917513:FKL917520 FUH917513:FUH917520 GED917513:GED917520 GNZ917513:GNZ917520 GXV917513:GXV917520 HHR917513:HHR917520 HRN917513:HRN917520 IBJ917513:IBJ917520 ILF917513:ILF917520 IVB917513:IVB917520 JEX917513:JEX917520 JOT917513:JOT917520 JYP917513:JYP917520 KIL917513:KIL917520 KSH917513:KSH917520 LCD917513:LCD917520 LLZ917513:LLZ917520 LVV917513:LVV917520 MFR917513:MFR917520 MPN917513:MPN917520 MZJ917513:MZJ917520 NJF917513:NJF917520 NTB917513:NTB917520 OCX917513:OCX917520 OMT917513:OMT917520 OWP917513:OWP917520 PGL917513:PGL917520 PQH917513:PQH917520 QAD917513:QAD917520 QJZ917513:QJZ917520 QTV917513:QTV917520 RDR917513:RDR917520 RNN917513:RNN917520 RXJ917513:RXJ917520 SHF917513:SHF917520 SRB917513:SRB917520 TAX917513:TAX917520 TKT917513:TKT917520 TUP917513:TUP917520 UEL917513:UEL917520 UOH917513:UOH917520 UYD917513:UYD917520 VHZ917513:VHZ917520 VRV917513:VRV917520 WBR917513:WBR917520 WLN917513:WLN917520 WVJ917513:WVJ917520 B983049:B983056 IX983049:IX983056 ST983049:ST983056 ACP983049:ACP983056 AML983049:AML983056 AWH983049:AWH983056 BGD983049:BGD983056 BPZ983049:BPZ983056 BZV983049:BZV983056 CJR983049:CJR983056 CTN983049:CTN983056 DDJ983049:DDJ983056 DNF983049:DNF983056 DXB983049:DXB983056 EGX983049:EGX983056 EQT983049:EQT983056 FAP983049:FAP983056 FKL983049:FKL983056 FUH983049:FUH983056 GED983049:GED983056 GNZ983049:GNZ983056 GXV983049:GXV983056 HHR983049:HHR983056 HRN983049:HRN983056 IBJ983049:IBJ983056 ILF983049:ILF983056 IVB983049:IVB983056 JEX983049:JEX983056 JOT983049:JOT983056 JYP983049:JYP983056 KIL983049:KIL983056 KSH983049:KSH983056 LCD983049:LCD983056 LLZ983049:LLZ983056 LVV983049:LVV983056 MFR983049:MFR983056 MPN983049:MPN983056 MZJ983049:MZJ983056 NJF983049:NJF983056 NTB983049:NTB983056 OCX983049:OCX983056 OMT983049:OMT983056 OWP983049:OWP983056 PGL983049:PGL983056 PQH983049:PQH983056 QAD983049:QAD983056 QJZ983049:QJZ983056 QTV983049:QTV983056 RDR983049:RDR983056 RNN983049:RNN983056 RXJ983049:RXJ983056 SHF983049:SHF983056 SRB983049:SRB983056 TAX983049:TAX983056 TKT983049:TKT983056 TUP983049:TUP983056 UEL983049:UEL983056 UOH983049:UOH983056 UYD983049:UYD983056 VHZ983049:VHZ983056 VRV983049:VRV983056 WBR983049:WBR983056 WLN983049:WLN983056 WVJ983049:WVJ983056">
      <formula1>"საცხოვრებალი შენობები, არასაცხოვრებელი შენობები, სხვა ნაგებობები, დაუმთავრებელი მშენებლობა"</formula1>
    </dataValidation>
  </dataValidations>
  <printOptions gridLines="1"/>
  <pageMargins left="0.25" right="0.25" top="0.75" bottom="0.75" header="0.3" footer="0.3"/>
  <pageSetup scale="82" fitToHeight="0" orientation="landscape" r:id="rId1"/>
  <colBreaks count="1" manualBreakCount="1">
    <brk id="11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54"/>
  <sheetViews>
    <sheetView showGridLines="0" zoomScaleNormal="100" zoomScaleSheetLayoutView="70" workbookViewId="0">
      <selection activeCell="I2" sqref="I2:J2"/>
    </sheetView>
  </sheetViews>
  <sheetFormatPr defaultRowHeight="12.75"/>
  <cols>
    <col min="1" max="1" width="4.7109375" style="265" customWidth="1"/>
    <col min="2" max="2" width="23.28515625" style="265" customWidth="1"/>
    <col min="3" max="4" width="17.7109375" style="265" customWidth="1"/>
    <col min="5" max="6" width="14.140625" style="310" customWidth="1"/>
    <col min="7" max="7" width="20.42578125" style="310" customWidth="1"/>
    <col min="8" max="8" width="23.7109375" style="310" customWidth="1"/>
    <col min="9" max="9" width="21.42578125" style="310" customWidth="1"/>
    <col min="10" max="10" width="1" style="329" customWidth="1"/>
    <col min="11" max="256" width="9.140625" style="265"/>
    <col min="257" max="257" width="4.7109375" style="265" customWidth="1"/>
    <col min="258" max="258" width="23.28515625" style="265" customWidth="1"/>
    <col min="259" max="260" width="17.7109375" style="265" customWidth="1"/>
    <col min="261" max="262" width="14.140625" style="265" customWidth="1"/>
    <col min="263" max="263" width="20.42578125" style="265" customWidth="1"/>
    <col min="264" max="264" width="23.7109375" style="265" customWidth="1"/>
    <col min="265" max="265" width="21.42578125" style="265" customWidth="1"/>
    <col min="266" max="266" width="1" style="265" customWidth="1"/>
    <col min="267" max="512" width="9.140625" style="265"/>
    <col min="513" max="513" width="4.7109375" style="265" customWidth="1"/>
    <col min="514" max="514" width="23.28515625" style="265" customWidth="1"/>
    <col min="515" max="516" width="17.7109375" style="265" customWidth="1"/>
    <col min="517" max="518" width="14.140625" style="265" customWidth="1"/>
    <col min="519" max="519" width="20.42578125" style="265" customWidth="1"/>
    <col min="520" max="520" width="23.7109375" style="265" customWidth="1"/>
    <col min="521" max="521" width="21.42578125" style="265" customWidth="1"/>
    <col min="522" max="522" width="1" style="265" customWidth="1"/>
    <col min="523" max="768" width="9.140625" style="265"/>
    <col min="769" max="769" width="4.7109375" style="265" customWidth="1"/>
    <col min="770" max="770" width="23.28515625" style="265" customWidth="1"/>
    <col min="771" max="772" width="17.7109375" style="265" customWidth="1"/>
    <col min="773" max="774" width="14.140625" style="265" customWidth="1"/>
    <col min="775" max="775" width="20.42578125" style="265" customWidth="1"/>
    <col min="776" max="776" width="23.7109375" style="265" customWidth="1"/>
    <col min="777" max="777" width="21.42578125" style="265" customWidth="1"/>
    <col min="778" max="778" width="1" style="265" customWidth="1"/>
    <col min="779" max="1024" width="9.140625" style="265"/>
    <col min="1025" max="1025" width="4.7109375" style="265" customWidth="1"/>
    <col min="1026" max="1026" width="23.28515625" style="265" customWidth="1"/>
    <col min="1027" max="1028" width="17.7109375" style="265" customWidth="1"/>
    <col min="1029" max="1030" width="14.140625" style="265" customWidth="1"/>
    <col min="1031" max="1031" width="20.42578125" style="265" customWidth="1"/>
    <col min="1032" max="1032" width="23.7109375" style="265" customWidth="1"/>
    <col min="1033" max="1033" width="21.42578125" style="265" customWidth="1"/>
    <col min="1034" max="1034" width="1" style="265" customWidth="1"/>
    <col min="1035" max="1280" width="9.140625" style="265"/>
    <col min="1281" max="1281" width="4.7109375" style="265" customWidth="1"/>
    <col min="1282" max="1282" width="23.28515625" style="265" customWidth="1"/>
    <col min="1283" max="1284" width="17.7109375" style="265" customWidth="1"/>
    <col min="1285" max="1286" width="14.140625" style="265" customWidth="1"/>
    <col min="1287" max="1287" width="20.42578125" style="265" customWidth="1"/>
    <col min="1288" max="1288" width="23.7109375" style="265" customWidth="1"/>
    <col min="1289" max="1289" width="21.42578125" style="265" customWidth="1"/>
    <col min="1290" max="1290" width="1" style="265" customWidth="1"/>
    <col min="1291" max="1536" width="9.140625" style="265"/>
    <col min="1537" max="1537" width="4.7109375" style="265" customWidth="1"/>
    <col min="1538" max="1538" width="23.28515625" style="265" customWidth="1"/>
    <col min="1539" max="1540" width="17.7109375" style="265" customWidth="1"/>
    <col min="1541" max="1542" width="14.140625" style="265" customWidth="1"/>
    <col min="1543" max="1543" width="20.42578125" style="265" customWidth="1"/>
    <col min="1544" max="1544" width="23.7109375" style="265" customWidth="1"/>
    <col min="1545" max="1545" width="21.42578125" style="265" customWidth="1"/>
    <col min="1546" max="1546" width="1" style="265" customWidth="1"/>
    <col min="1547" max="1792" width="9.140625" style="265"/>
    <col min="1793" max="1793" width="4.7109375" style="265" customWidth="1"/>
    <col min="1794" max="1794" width="23.28515625" style="265" customWidth="1"/>
    <col min="1795" max="1796" width="17.7109375" style="265" customWidth="1"/>
    <col min="1797" max="1798" width="14.140625" style="265" customWidth="1"/>
    <col min="1799" max="1799" width="20.42578125" style="265" customWidth="1"/>
    <col min="1800" max="1800" width="23.7109375" style="265" customWidth="1"/>
    <col min="1801" max="1801" width="21.42578125" style="265" customWidth="1"/>
    <col min="1802" max="1802" width="1" style="265" customWidth="1"/>
    <col min="1803" max="2048" width="9.140625" style="265"/>
    <col min="2049" max="2049" width="4.7109375" style="265" customWidth="1"/>
    <col min="2050" max="2050" width="23.28515625" style="265" customWidth="1"/>
    <col min="2051" max="2052" width="17.7109375" style="265" customWidth="1"/>
    <col min="2053" max="2054" width="14.140625" style="265" customWidth="1"/>
    <col min="2055" max="2055" width="20.42578125" style="265" customWidth="1"/>
    <col min="2056" max="2056" width="23.7109375" style="265" customWidth="1"/>
    <col min="2057" max="2057" width="21.42578125" style="265" customWidth="1"/>
    <col min="2058" max="2058" width="1" style="265" customWidth="1"/>
    <col min="2059" max="2304" width="9.140625" style="265"/>
    <col min="2305" max="2305" width="4.7109375" style="265" customWidth="1"/>
    <col min="2306" max="2306" width="23.28515625" style="265" customWidth="1"/>
    <col min="2307" max="2308" width="17.7109375" style="265" customWidth="1"/>
    <col min="2309" max="2310" width="14.140625" style="265" customWidth="1"/>
    <col min="2311" max="2311" width="20.42578125" style="265" customWidth="1"/>
    <col min="2312" max="2312" width="23.7109375" style="265" customWidth="1"/>
    <col min="2313" max="2313" width="21.42578125" style="265" customWidth="1"/>
    <col min="2314" max="2314" width="1" style="265" customWidth="1"/>
    <col min="2315" max="2560" width="9.140625" style="265"/>
    <col min="2561" max="2561" width="4.7109375" style="265" customWidth="1"/>
    <col min="2562" max="2562" width="23.28515625" style="265" customWidth="1"/>
    <col min="2563" max="2564" width="17.7109375" style="265" customWidth="1"/>
    <col min="2565" max="2566" width="14.140625" style="265" customWidth="1"/>
    <col min="2567" max="2567" width="20.42578125" style="265" customWidth="1"/>
    <col min="2568" max="2568" width="23.7109375" style="265" customWidth="1"/>
    <col min="2569" max="2569" width="21.42578125" style="265" customWidth="1"/>
    <col min="2570" max="2570" width="1" style="265" customWidth="1"/>
    <col min="2571" max="2816" width="9.140625" style="265"/>
    <col min="2817" max="2817" width="4.7109375" style="265" customWidth="1"/>
    <col min="2818" max="2818" width="23.28515625" style="265" customWidth="1"/>
    <col min="2819" max="2820" width="17.7109375" style="265" customWidth="1"/>
    <col min="2821" max="2822" width="14.140625" style="265" customWidth="1"/>
    <col min="2823" max="2823" width="20.42578125" style="265" customWidth="1"/>
    <col min="2824" max="2824" width="23.7109375" style="265" customWidth="1"/>
    <col min="2825" max="2825" width="21.42578125" style="265" customWidth="1"/>
    <col min="2826" max="2826" width="1" style="265" customWidth="1"/>
    <col min="2827" max="3072" width="9.140625" style="265"/>
    <col min="3073" max="3073" width="4.7109375" style="265" customWidth="1"/>
    <col min="3074" max="3074" width="23.28515625" style="265" customWidth="1"/>
    <col min="3075" max="3076" width="17.7109375" style="265" customWidth="1"/>
    <col min="3077" max="3078" width="14.140625" style="265" customWidth="1"/>
    <col min="3079" max="3079" width="20.42578125" style="265" customWidth="1"/>
    <col min="3080" max="3080" width="23.7109375" style="265" customWidth="1"/>
    <col min="3081" max="3081" width="21.42578125" style="265" customWidth="1"/>
    <col min="3082" max="3082" width="1" style="265" customWidth="1"/>
    <col min="3083" max="3328" width="9.140625" style="265"/>
    <col min="3329" max="3329" width="4.7109375" style="265" customWidth="1"/>
    <col min="3330" max="3330" width="23.28515625" style="265" customWidth="1"/>
    <col min="3331" max="3332" width="17.7109375" style="265" customWidth="1"/>
    <col min="3333" max="3334" width="14.140625" style="265" customWidth="1"/>
    <col min="3335" max="3335" width="20.42578125" style="265" customWidth="1"/>
    <col min="3336" max="3336" width="23.7109375" style="265" customWidth="1"/>
    <col min="3337" max="3337" width="21.42578125" style="265" customWidth="1"/>
    <col min="3338" max="3338" width="1" style="265" customWidth="1"/>
    <col min="3339" max="3584" width="9.140625" style="265"/>
    <col min="3585" max="3585" width="4.7109375" style="265" customWidth="1"/>
    <col min="3586" max="3586" width="23.28515625" style="265" customWidth="1"/>
    <col min="3587" max="3588" width="17.7109375" style="265" customWidth="1"/>
    <col min="3589" max="3590" width="14.140625" style="265" customWidth="1"/>
    <col min="3591" max="3591" width="20.42578125" style="265" customWidth="1"/>
    <col min="3592" max="3592" width="23.7109375" style="265" customWidth="1"/>
    <col min="3593" max="3593" width="21.42578125" style="265" customWidth="1"/>
    <col min="3594" max="3594" width="1" style="265" customWidth="1"/>
    <col min="3595" max="3840" width="9.140625" style="265"/>
    <col min="3841" max="3841" width="4.7109375" style="265" customWidth="1"/>
    <col min="3842" max="3842" width="23.28515625" style="265" customWidth="1"/>
    <col min="3843" max="3844" width="17.7109375" style="265" customWidth="1"/>
    <col min="3845" max="3846" width="14.140625" style="265" customWidth="1"/>
    <col min="3847" max="3847" width="20.42578125" style="265" customWidth="1"/>
    <col min="3848" max="3848" width="23.7109375" style="265" customWidth="1"/>
    <col min="3849" max="3849" width="21.42578125" style="265" customWidth="1"/>
    <col min="3850" max="3850" width="1" style="265" customWidth="1"/>
    <col min="3851" max="4096" width="9.140625" style="265"/>
    <col min="4097" max="4097" width="4.7109375" style="265" customWidth="1"/>
    <col min="4098" max="4098" width="23.28515625" style="265" customWidth="1"/>
    <col min="4099" max="4100" width="17.7109375" style="265" customWidth="1"/>
    <col min="4101" max="4102" width="14.140625" style="265" customWidth="1"/>
    <col min="4103" max="4103" width="20.42578125" style="265" customWidth="1"/>
    <col min="4104" max="4104" width="23.7109375" style="265" customWidth="1"/>
    <col min="4105" max="4105" width="21.42578125" style="265" customWidth="1"/>
    <col min="4106" max="4106" width="1" style="265" customWidth="1"/>
    <col min="4107" max="4352" width="9.140625" style="265"/>
    <col min="4353" max="4353" width="4.7109375" style="265" customWidth="1"/>
    <col min="4354" max="4354" width="23.28515625" style="265" customWidth="1"/>
    <col min="4355" max="4356" width="17.7109375" style="265" customWidth="1"/>
    <col min="4357" max="4358" width="14.140625" style="265" customWidth="1"/>
    <col min="4359" max="4359" width="20.42578125" style="265" customWidth="1"/>
    <col min="4360" max="4360" width="23.7109375" style="265" customWidth="1"/>
    <col min="4361" max="4361" width="21.42578125" style="265" customWidth="1"/>
    <col min="4362" max="4362" width="1" style="265" customWidth="1"/>
    <col min="4363" max="4608" width="9.140625" style="265"/>
    <col min="4609" max="4609" width="4.7109375" style="265" customWidth="1"/>
    <col min="4610" max="4610" width="23.28515625" style="265" customWidth="1"/>
    <col min="4611" max="4612" width="17.7109375" style="265" customWidth="1"/>
    <col min="4613" max="4614" width="14.140625" style="265" customWidth="1"/>
    <col min="4615" max="4615" width="20.42578125" style="265" customWidth="1"/>
    <col min="4616" max="4616" width="23.7109375" style="265" customWidth="1"/>
    <col min="4617" max="4617" width="21.42578125" style="265" customWidth="1"/>
    <col min="4618" max="4618" width="1" style="265" customWidth="1"/>
    <col min="4619" max="4864" width="9.140625" style="265"/>
    <col min="4865" max="4865" width="4.7109375" style="265" customWidth="1"/>
    <col min="4866" max="4866" width="23.28515625" style="265" customWidth="1"/>
    <col min="4867" max="4868" width="17.7109375" style="265" customWidth="1"/>
    <col min="4869" max="4870" width="14.140625" style="265" customWidth="1"/>
    <col min="4871" max="4871" width="20.42578125" style="265" customWidth="1"/>
    <col min="4872" max="4872" width="23.7109375" style="265" customWidth="1"/>
    <col min="4873" max="4873" width="21.42578125" style="265" customWidth="1"/>
    <col min="4874" max="4874" width="1" style="265" customWidth="1"/>
    <col min="4875" max="5120" width="9.140625" style="265"/>
    <col min="5121" max="5121" width="4.7109375" style="265" customWidth="1"/>
    <col min="5122" max="5122" width="23.28515625" style="265" customWidth="1"/>
    <col min="5123" max="5124" width="17.7109375" style="265" customWidth="1"/>
    <col min="5125" max="5126" width="14.140625" style="265" customWidth="1"/>
    <col min="5127" max="5127" width="20.42578125" style="265" customWidth="1"/>
    <col min="5128" max="5128" width="23.7109375" style="265" customWidth="1"/>
    <col min="5129" max="5129" width="21.42578125" style="265" customWidth="1"/>
    <col min="5130" max="5130" width="1" style="265" customWidth="1"/>
    <col min="5131" max="5376" width="9.140625" style="265"/>
    <col min="5377" max="5377" width="4.7109375" style="265" customWidth="1"/>
    <col min="5378" max="5378" width="23.28515625" style="265" customWidth="1"/>
    <col min="5379" max="5380" width="17.7109375" style="265" customWidth="1"/>
    <col min="5381" max="5382" width="14.140625" style="265" customWidth="1"/>
    <col min="5383" max="5383" width="20.42578125" style="265" customWidth="1"/>
    <col min="5384" max="5384" width="23.7109375" style="265" customWidth="1"/>
    <col min="5385" max="5385" width="21.42578125" style="265" customWidth="1"/>
    <col min="5386" max="5386" width="1" style="265" customWidth="1"/>
    <col min="5387" max="5632" width="9.140625" style="265"/>
    <col min="5633" max="5633" width="4.7109375" style="265" customWidth="1"/>
    <col min="5634" max="5634" width="23.28515625" style="265" customWidth="1"/>
    <col min="5635" max="5636" width="17.7109375" style="265" customWidth="1"/>
    <col min="5637" max="5638" width="14.140625" style="265" customWidth="1"/>
    <col min="5639" max="5639" width="20.42578125" style="265" customWidth="1"/>
    <col min="5640" max="5640" width="23.7109375" style="265" customWidth="1"/>
    <col min="5641" max="5641" width="21.42578125" style="265" customWidth="1"/>
    <col min="5642" max="5642" width="1" style="265" customWidth="1"/>
    <col min="5643" max="5888" width="9.140625" style="265"/>
    <col min="5889" max="5889" width="4.7109375" style="265" customWidth="1"/>
    <col min="5890" max="5890" width="23.28515625" style="265" customWidth="1"/>
    <col min="5891" max="5892" width="17.7109375" style="265" customWidth="1"/>
    <col min="5893" max="5894" width="14.140625" style="265" customWidth="1"/>
    <col min="5895" max="5895" width="20.42578125" style="265" customWidth="1"/>
    <col min="5896" max="5896" width="23.7109375" style="265" customWidth="1"/>
    <col min="5897" max="5897" width="21.42578125" style="265" customWidth="1"/>
    <col min="5898" max="5898" width="1" style="265" customWidth="1"/>
    <col min="5899" max="6144" width="9.140625" style="265"/>
    <col min="6145" max="6145" width="4.7109375" style="265" customWidth="1"/>
    <col min="6146" max="6146" width="23.28515625" style="265" customWidth="1"/>
    <col min="6147" max="6148" width="17.7109375" style="265" customWidth="1"/>
    <col min="6149" max="6150" width="14.140625" style="265" customWidth="1"/>
    <col min="6151" max="6151" width="20.42578125" style="265" customWidth="1"/>
    <col min="6152" max="6152" width="23.7109375" style="265" customWidth="1"/>
    <col min="6153" max="6153" width="21.42578125" style="265" customWidth="1"/>
    <col min="6154" max="6154" width="1" style="265" customWidth="1"/>
    <col min="6155" max="6400" width="9.140625" style="265"/>
    <col min="6401" max="6401" width="4.7109375" style="265" customWidth="1"/>
    <col min="6402" max="6402" width="23.28515625" style="265" customWidth="1"/>
    <col min="6403" max="6404" width="17.7109375" style="265" customWidth="1"/>
    <col min="6405" max="6406" width="14.140625" style="265" customWidth="1"/>
    <col min="6407" max="6407" width="20.42578125" style="265" customWidth="1"/>
    <col min="6408" max="6408" width="23.7109375" style="265" customWidth="1"/>
    <col min="6409" max="6409" width="21.42578125" style="265" customWidth="1"/>
    <col min="6410" max="6410" width="1" style="265" customWidth="1"/>
    <col min="6411" max="6656" width="9.140625" style="265"/>
    <col min="6657" max="6657" width="4.7109375" style="265" customWidth="1"/>
    <col min="6658" max="6658" width="23.28515625" style="265" customWidth="1"/>
    <col min="6659" max="6660" width="17.7109375" style="265" customWidth="1"/>
    <col min="6661" max="6662" width="14.140625" style="265" customWidth="1"/>
    <col min="6663" max="6663" width="20.42578125" style="265" customWidth="1"/>
    <col min="6664" max="6664" width="23.7109375" style="265" customWidth="1"/>
    <col min="6665" max="6665" width="21.42578125" style="265" customWidth="1"/>
    <col min="6666" max="6666" width="1" style="265" customWidth="1"/>
    <col min="6667" max="6912" width="9.140625" style="265"/>
    <col min="6913" max="6913" width="4.7109375" style="265" customWidth="1"/>
    <col min="6914" max="6914" width="23.28515625" style="265" customWidth="1"/>
    <col min="6915" max="6916" width="17.7109375" style="265" customWidth="1"/>
    <col min="6917" max="6918" width="14.140625" style="265" customWidth="1"/>
    <col min="6919" max="6919" width="20.42578125" style="265" customWidth="1"/>
    <col min="6920" max="6920" width="23.7109375" style="265" customWidth="1"/>
    <col min="6921" max="6921" width="21.42578125" style="265" customWidth="1"/>
    <col min="6922" max="6922" width="1" style="265" customWidth="1"/>
    <col min="6923" max="7168" width="9.140625" style="265"/>
    <col min="7169" max="7169" width="4.7109375" style="265" customWidth="1"/>
    <col min="7170" max="7170" width="23.28515625" style="265" customWidth="1"/>
    <col min="7171" max="7172" width="17.7109375" style="265" customWidth="1"/>
    <col min="7173" max="7174" width="14.140625" style="265" customWidth="1"/>
    <col min="7175" max="7175" width="20.42578125" style="265" customWidth="1"/>
    <col min="7176" max="7176" width="23.7109375" style="265" customWidth="1"/>
    <col min="7177" max="7177" width="21.42578125" style="265" customWidth="1"/>
    <col min="7178" max="7178" width="1" style="265" customWidth="1"/>
    <col min="7179" max="7424" width="9.140625" style="265"/>
    <col min="7425" max="7425" width="4.7109375" style="265" customWidth="1"/>
    <col min="7426" max="7426" width="23.28515625" style="265" customWidth="1"/>
    <col min="7427" max="7428" width="17.7109375" style="265" customWidth="1"/>
    <col min="7429" max="7430" width="14.140625" style="265" customWidth="1"/>
    <col min="7431" max="7431" width="20.42578125" style="265" customWidth="1"/>
    <col min="7432" max="7432" width="23.7109375" style="265" customWidth="1"/>
    <col min="7433" max="7433" width="21.42578125" style="265" customWidth="1"/>
    <col min="7434" max="7434" width="1" style="265" customWidth="1"/>
    <col min="7435" max="7680" width="9.140625" style="265"/>
    <col min="7681" max="7681" width="4.7109375" style="265" customWidth="1"/>
    <col min="7682" max="7682" width="23.28515625" style="265" customWidth="1"/>
    <col min="7683" max="7684" width="17.7109375" style="265" customWidth="1"/>
    <col min="7685" max="7686" width="14.140625" style="265" customWidth="1"/>
    <col min="7687" max="7687" width="20.42578125" style="265" customWidth="1"/>
    <col min="7688" max="7688" width="23.7109375" style="265" customWidth="1"/>
    <col min="7689" max="7689" width="21.42578125" style="265" customWidth="1"/>
    <col min="7690" max="7690" width="1" style="265" customWidth="1"/>
    <col min="7691" max="7936" width="9.140625" style="265"/>
    <col min="7937" max="7937" width="4.7109375" style="265" customWidth="1"/>
    <col min="7938" max="7938" width="23.28515625" style="265" customWidth="1"/>
    <col min="7939" max="7940" width="17.7109375" style="265" customWidth="1"/>
    <col min="7941" max="7942" width="14.140625" style="265" customWidth="1"/>
    <col min="7943" max="7943" width="20.42578125" style="265" customWidth="1"/>
    <col min="7944" max="7944" width="23.7109375" style="265" customWidth="1"/>
    <col min="7945" max="7945" width="21.42578125" style="265" customWidth="1"/>
    <col min="7946" max="7946" width="1" style="265" customWidth="1"/>
    <col min="7947" max="8192" width="9.140625" style="265"/>
    <col min="8193" max="8193" width="4.7109375" style="265" customWidth="1"/>
    <col min="8194" max="8194" width="23.28515625" style="265" customWidth="1"/>
    <col min="8195" max="8196" width="17.7109375" style="265" customWidth="1"/>
    <col min="8197" max="8198" width="14.140625" style="265" customWidth="1"/>
    <col min="8199" max="8199" width="20.42578125" style="265" customWidth="1"/>
    <col min="8200" max="8200" width="23.7109375" style="265" customWidth="1"/>
    <col min="8201" max="8201" width="21.42578125" style="265" customWidth="1"/>
    <col min="8202" max="8202" width="1" style="265" customWidth="1"/>
    <col min="8203" max="8448" width="9.140625" style="265"/>
    <col min="8449" max="8449" width="4.7109375" style="265" customWidth="1"/>
    <col min="8450" max="8450" width="23.28515625" style="265" customWidth="1"/>
    <col min="8451" max="8452" width="17.7109375" style="265" customWidth="1"/>
    <col min="8453" max="8454" width="14.140625" style="265" customWidth="1"/>
    <col min="8455" max="8455" width="20.42578125" style="265" customWidth="1"/>
    <col min="8456" max="8456" width="23.7109375" style="265" customWidth="1"/>
    <col min="8457" max="8457" width="21.42578125" style="265" customWidth="1"/>
    <col min="8458" max="8458" width="1" style="265" customWidth="1"/>
    <col min="8459" max="8704" width="9.140625" style="265"/>
    <col min="8705" max="8705" width="4.7109375" style="265" customWidth="1"/>
    <col min="8706" max="8706" width="23.28515625" style="265" customWidth="1"/>
    <col min="8707" max="8708" width="17.7109375" style="265" customWidth="1"/>
    <col min="8709" max="8710" width="14.140625" style="265" customWidth="1"/>
    <col min="8711" max="8711" width="20.42578125" style="265" customWidth="1"/>
    <col min="8712" max="8712" width="23.7109375" style="265" customWidth="1"/>
    <col min="8713" max="8713" width="21.42578125" style="265" customWidth="1"/>
    <col min="8714" max="8714" width="1" style="265" customWidth="1"/>
    <col min="8715" max="8960" width="9.140625" style="265"/>
    <col min="8961" max="8961" width="4.7109375" style="265" customWidth="1"/>
    <col min="8962" max="8962" width="23.28515625" style="265" customWidth="1"/>
    <col min="8963" max="8964" width="17.7109375" style="265" customWidth="1"/>
    <col min="8965" max="8966" width="14.140625" style="265" customWidth="1"/>
    <col min="8967" max="8967" width="20.42578125" style="265" customWidth="1"/>
    <col min="8968" max="8968" width="23.7109375" style="265" customWidth="1"/>
    <col min="8969" max="8969" width="21.42578125" style="265" customWidth="1"/>
    <col min="8970" max="8970" width="1" style="265" customWidth="1"/>
    <col min="8971" max="9216" width="9.140625" style="265"/>
    <col min="9217" max="9217" width="4.7109375" style="265" customWidth="1"/>
    <col min="9218" max="9218" width="23.28515625" style="265" customWidth="1"/>
    <col min="9219" max="9220" width="17.7109375" style="265" customWidth="1"/>
    <col min="9221" max="9222" width="14.140625" style="265" customWidth="1"/>
    <col min="9223" max="9223" width="20.42578125" style="265" customWidth="1"/>
    <col min="9224" max="9224" width="23.7109375" style="265" customWidth="1"/>
    <col min="9225" max="9225" width="21.42578125" style="265" customWidth="1"/>
    <col min="9226" max="9226" width="1" style="265" customWidth="1"/>
    <col min="9227" max="9472" width="9.140625" style="265"/>
    <col min="9473" max="9473" width="4.7109375" style="265" customWidth="1"/>
    <col min="9474" max="9474" width="23.28515625" style="265" customWidth="1"/>
    <col min="9475" max="9476" width="17.7109375" style="265" customWidth="1"/>
    <col min="9477" max="9478" width="14.140625" style="265" customWidth="1"/>
    <col min="9479" max="9479" width="20.42578125" style="265" customWidth="1"/>
    <col min="9480" max="9480" width="23.7109375" style="265" customWidth="1"/>
    <col min="9481" max="9481" width="21.42578125" style="265" customWidth="1"/>
    <col min="9482" max="9482" width="1" style="265" customWidth="1"/>
    <col min="9483" max="9728" width="9.140625" style="265"/>
    <col min="9729" max="9729" width="4.7109375" style="265" customWidth="1"/>
    <col min="9730" max="9730" width="23.28515625" style="265" customWidth="1"/>
    <col min="9731" max="9732" width="17.7109375" style="265" customWidth="1"/>
    <col min="9733" max="9734" width="14.140625" style="265" customWidth="1"/>
    <col min="9735" max="9735" width="20.42578125" style="265" customWidth="1"/>
    <col min="9736" max="9736" width="23.7109375" style="265" customWidth="1"/>
    <col min="9737" max="9737" width="21.42578125" style="265" customWidth="1"/>
    <col min="9738" max="9738" width="1" style="265" customWidth="1"/>
    <col min="9739" max="9984" width="9.140625" style="265"/>
    <col min="9985" max="9985" width="4.7109375" style="265" customWidth="1"/>
    <col min="9986" max="9986" width="23.28515625" style="265" customWidth="1"/>
    <col min="9987" max="9988" width="17.7109375" style="265" customWidth="1"/>
    <col min="9989" max="9990" width="14.140625" style="265" customWidth="1"/>
    <col min="9991" max="9991" width="20.42578125" style="265" customWidth="1"/>
    <col min="9992" max="9992" width="23.7109375" style="265" customWidth="1"/>
    <col min="9993" max="9993" width="21.42578125" style="265" customWidth="1"/>
    <col min="9994" max="9994" width="1" style="265" customWidth="1"/>
    <col min="9995" max="10240" width="9.140625" style="265"/>
    <col min="10241" max="10241" width="4.7109375" style="265" customWidth="1"/>
    <col min="10242" max="10242" width="23.28515625" style="265" customWidth="1"/>
    <col min="10243" max="10244" width="17.7109375" style="265" customWidth="1"/>
    <col min="10245" max="10246" width="14.140625" style="265" customWidth="1"/>
    <col min="10247" max="10247" width="20.42578125" style="265" customWidth="1"/>
    <col min="10248" max="10248" width="23.7109375" style="265" customWidth="1"/>
    <col min="10249" max="10249" width="21.42578125" style="265" customWidth="1"/>
    <col min="10250" max="10250" width="1" style="265" customWidth="1"/>
    <col min="10251" max="10496" width="9.140625" style="265"/>
    <col min="10497" max="10497" width="4.7109375" style="265" customWidth="1"/>
    <col min="10498" max="10498" width="23.28515625" style="265" customWidth="1"/>
    <col min="10499" max="10500" width="17.7109375" style="265" customWidth="1"/>
    <col min="10501" max="10502" width="14.140625" style="265" customWidth="1"/>
    <col min="10503" max="10503" width="20.42578125" style="265" customWidth="1"/>
    <col min="10504" max="10504" width="23.7109375" style="265" customWidth="1"/>
    <col min="10505" max="10505" width="21.42578125" style="265" customWidth="1"/>
    <col min="10506" max="10506" width="1" style="265" customWidth="1"/>
    <col min="10507" max="10752" width="9.140625" style="265"/>
    <col min="10753" max="10753" width="4.7109375" style="265" customWidth="1"/>
    <col min="10754" max="10754" width="23.28515625" style="265" customWidth="1"/>
    <col min="10755" max="10756" width="17.7109375" style="265" customWidth="1"/>
    <col min="10757" max="10758" width="14.140625" style="265" customWidth="1"/>
    <col min="10759" max="10759" width="20.42578125" style="265" customWidth="1"/>
    <col min="10760" max="10760" width="23.7109375" style="265" customWidth="1"/>
    <col min="10761" max="10761" width="21.42578125" style="265" customWidth="1"/>
    <col min="10762" max="10762" width="1" style="265" customWidth="1"/>
    <col min="10763" max="11008" width="9.140625" style="265"/>
    <col min="11009" max="11009" width="4.7109375" style="265" customWidth="1"/>
    <col min="11010" max="11010" width="23.28515625" style="265" customWidth="1"/>
    <col min="11011" max="11012" width="17.7109375" style="265" customWidth="1"/>
    <col min="11013" max="11014" width="14.140625" style="265" customWidth="1"/>
    <col min="11015" max="11015" width="20.42578125" style="265" customWidth="1"/>
    <col min="11016" max="11016" width="23.7109375" style="265" customWidth="1"/>
    <col min="11017" max="11017" width="21.42578125" style="265" customWidth="1"/>
    <col min="11018" max="11018" width="1" style="265" customWidth="1"/>
    <col min="11019" max="11264" width="9.140625" style="265"/>
    <col min="11265" max="11265" width="4.7109375" style="265" customWidth="1"/>
    <col min="11266" max="11266" width="23.28515625" style="265" customWidth="1"/>
    <col min="11267" max="11268" width="17.7109375" style="265" customWidth="1"/>
    <col min="11269" max="11270" width="14.140625" style="265" customWidth="1"/>
    <col min="11271" max="11271" width="20.42578125" style="265" customWidth="1"/>
    <col min="11272" max="11272" width="23.7109375" style="265" customWidth="1"/>
    <col min="11273" max="11273" width="21.42578125" style="265" customWidth="1"/>
    <col min="11274" max="11274" width="1" style="265" customWidth="1"/>
    <col min="11275" max="11520" width="9.140625" style="265"/>
    <col min="11521" max="11521" width="4.7109375" style="265" customWidth="1"/>
    <col min="11522" max="11522" width="23.28515625" style="265" customWidth="1"/>
    <col min="11523" max="11524" width="17.7109375" style="265" customWidth="1"/>
    <col min="11525" max="11526" width="14.140625" style="265" customWidth="1"/>
    <col min="11527" max="11527" width="20.42578125" style="265" customWidth="1"/>
    <col min="11528" max="11528" width="23.7109375" style="265" customWidth="1"/>
    <col min="11529" max="11529" width="21.42578125" style="265" customWidth="1"/>
    <col min="11530" max="11530" width="1" style="265" customWidth="1"/>
    <col min="11531" max="11776" width="9.140625" style="265"/>
    <col min="11777" max="11777" width="4.7109375" style="265" customWidth="1"/>
    <col min="11778" max="11778" width="23.28515625" style="265" customWidth="1"/>
    <col min="11779" max="11780" width="17.7109375" style="265" customWidth="1"/>
    <col min="11781" max="11782" width="14.140625" style="265" customWidth="1"/>
    <col min="11783" max="11783" width="20.42578125" style="265" customWidth="1"/>
    <col min="11784" max="11784" width="23.7109375" style="265" customWidth="1"/>
    <col min="11785" max="11785" width="21.42578125" style="265" customWidth="1"/>
    <col min="11786" max="11786" width="1" style="265" customWidth="1"/>
    <col min="11787" max="12032" width="9.140625" style="265"/>
    <col min="12033" max="12033" width="4.7109375" style="265" customWidth="1"/>
    <col min="12034" max="12034" width="23.28515625" style="265" customWidth="1"/>
    <col min="12035" max="12036" width="17.7109375" style="265" customWidth="1"/>
    <col min="12037" max="12038" width="14.140625" style="265" customWidth="1"/>
    <col min="12039" max="12039" width="20.42578125" style="265" customWidth="1"/>
    <col min="12040" max="12040" width="23.7109375" style="265" customWidth="1"/>
    <col min="12041" max="12041" width="21.42578125" style="265" customWidth="1"/>
    <col min="12042" max="12042" width="1" style="265" customWidth="1"/>
    <col min="12043" max="12288" width="9.140625" style="265"/>
    <col min="12289" max="12289" width="4.7109375" style="265" customWidth="1"/>
    <col min="12290" max="12290" width="23.28515625" style="265" customWidth="1"/>
    <col min="12291" max="12292" width="17.7109375" style="265" customWidth="1"/>
    <col min="12293" max="12294" width="14.140625" style="265" customWidth="1"/>
    <col min="12295" max="12295" width="20.42578125" style="265" customWidth="1"/>
    <col min="12296" max="12296" width="23.7109375" style="265" customWidth="1"/>
    <col min="12297" max="12297" width="21.42578125" style="265" customWidth="1"/>
    <col min="12298" max="12298" width="1" style="265" customWidth="1"/>
    <col min="12299" max="12544" width="9.140625" style="265"/>
    <col min="12545" max="12545" width="4.7109375" style="265" customWidth="1"/>
    <col min="12546" max="12546" width="23.28515625" style="265" customWidth="1"/>
    <col min="12547" max="12548" width="17.7109375" style="265" customWidth="1"/>
    <col min="12549" max="12550" width="14.140625" style="265" customWidth="1"/>
    <col min="12551" max="12551" width="20.42578125" style="265" customWidth="1"/>
    <col min="12552" max="12552" width="23.7109375" style="265" customWidth="1"/>
    <col min="12553" max="12553" width="21.42578125" style="265" customWidth="1"/>
    <col min="12554" max="12554" width="1" style="265" customWidth="1"/>
    <col min="12555" max="12800" width="9.140625" style="265"/>
    <col min="12801" max="12801" width="4.7109375" style="265" customWidth="1"/>
    <col min="12802" max="12802" width="23.28515625" style="265" customWidth="1"/>
    <col min="12803" max="12804" width="17.7109375" style="265" customWidth="1"/>
    <col min="12805" max="12806" width="14.140625" style="265" customWidth="1"/>
    <col min="12807" max="12807" width="20.42578125" style="265" customWidth="1"/>
    <col min="12808" max="12808" width="23.7109375" style="265" customWidth="1"/>
    <col min="12809" max="12809" width="21.42578125" style="265" customWidth="1"/>
    <col min="12810" max="12810" width="1" style="265" customWidth="1"/>
    <col min="12811" max="13056" width="9.140625" style="265"/>
    <col min="13057" max="13057" width="4.7109375" style="265" customWidth="1"/>
    <col min="13058" max="13058" width="23.28515625" style="265" customWidth="1"/>
    <col min="13059" max="13060" width="17.7109375" style="265" customWidth="1"/>
    <col min="13061" max="13062" width="14.140625" style="265" customWidth="1"/>
    <col min="13063" max="13063" width="20.42578125" style="265" customWidth="1"/>
    <col min="13064" max="13064" width="23.7109375" style="265" customWidth="1"/>
    <col min="13065" max="13065" width="21.42578125" style="265" customWidth="1"/>
    <col min="13066" max="13066" width="1" style="265" customWidth="1"/>
    <col min="13067" max="13312" width="9.140625" style="265"/>
    <col min="13313" max="13313" width="4.7109375" style="265" customWidth="1"/>
    <col min="13314" max="13314" width="23.28515625" style="265" customWidth="1"/>
    <col min="13315" max="13316" width="17.7109375" style="265" customWidth="1"/>
    <col min="13317" max="13318" width="14.140625" style="265" customWidth="1"/>
    <col min="13319" max="13319" width="20.42578125" style="265" customWidth="1"/>
    <col min="13320" max="13320" width="23.7109375" style="265" customWidth="1"/>
    <col min="13321" max="13321" width="21.42578125" style="265" customWidth="1"/>
    <col min="13322" max="13322" width="1" style="265" customWidth="1"/>
    <col min="13323" max="13568" width="9.140625" style="265"/>
    <col min="13569" max="13569" width="4.7109375" style="265" customWidth="1"/>
    <col min="13570" max="13570" width="23.28515625" style="265" customWidth="1"/>
    <col min="13571" max="13572" width="17.7109375" style="265" customWidth="1"/>
    <col min="13573" max="13574" width="14.140625" style="265" customWidth="1"/>
    <col min="13575" max="13575" width="20.42578125" style="265" customWidth="1"/>
    <col min="13576" max="13576" width="23.7109375" style="265" customWidth="1"/>
    <col min="13577" max="13577" width="21.42578125" style="265" customWidth="1"/>
    <col min="13578" max="13578" width="1" style="265" customWidth="1"/>
    <col min="13579" max="13824" width="9.140625" style="265"/>
    <col min="13825" max="13825" width="4.7109375" style="265" customWidth="1"/>
    <col min="13826" max="13826" width="23.28515625" style="265" customWidth="1"/>
    <col min="13827" max="13828" width="17.7109375" style="265" customWidth="1"/>
    <col min="13829" max="13830" width="14.140625" style="265" customWidth="1"/>
    <col min="13831" max="13831" width="20.42578125" style="265" customWidth="1"/>
    <col min="13832" max="13832" width="23.7109375" style="265" customWidth="1"/>
    <col min="13833" max="13833" width="21.42578125" style="265" customWidth="1"/>
    <col min="13834" max="13834" width="1" style="265" customWidth="1"/>
    <col min="13835" max="14080" width="9.140625" style="265"/>
    <col min="14081" max="14081" width="4.7109375" style="265" customWidth="1"/>
    <col min="14082" max="14082" width="23.28515625" style="265" customWidth="1"/>
    <col min="14083" max="14084" width="17.7109375" style="265" customWidth="1"/>
    <col min="14085" max="14086" width="14.140625" style="265" customWidth="1"/>
    <col min="14087" max="14087" width="20.42578125" style="265" customWidth="1"/>
    <col min="14088" max="14088" width="23.7109375" style="265" customWidth="1"/>
    <col min="14089" max="14089" width="21.42578125" style="265" customWidth="1"/>
    <col min="14090" max="14090" width="1" style="265" customWidth="1"/>
    <col min="14091" max="14336" width="9.140625" style="265"/>
    <col min="14337" max="14337" width="4.7109375" style="265" customWidth="1"/>
    <col min="14338" max="14338" width="23.28515625" style="265" customWidth="1"/>
    <col min="14339" max="14340" width="17.7109375" style="265" customWidth="1"/>
    <col min="14341" max="14342" width="14.140625" style="265" customWidth="1"/>
    <col min="14343" max="14343" width="20.42578125" style="265" customWidth="1"/>
    <col min="14344" max="14344" width="23.7109375" style="265" customWidth="1"/>
    <col min="14345" max="14345" width="21.42578125" style="265" customWidth="1"/>
    <col min="14346" max="14346" width="1" style="265" customWidth="1"/>
    <col min="14347" max="14592" width="9.140625" style="265"/>
    <col min="14593" max="14593" width="4.7109375" style="265" customWidth="1"/>
    <col min="14594" max="14594" width="23.28515625" style="265" customWidth="1"/>
    <col min="14595" max="14596" width="17.7109375" style="265" customWidth="1"/>
    <col min="14597" max="14598" width="14.140625" style="265" customWidth="1"/>
    <col min="14599" max="14599" width="20.42578125" style="265" customWidth="1"/>
    <col min="14600" max="14600" width="23.7109375" style="265" customWidth="1"/>
    <col min="14601" max="14601" width="21.42578125" style="265" customWidth="1"/>
    <col min="14602" max="14602" width="1" style="265" customWidth="1"/>
    <col min="14603" max="14848" width="9.140625" style="265"/>
    <col min="14849" max="14849" width="4.7109375" style="265" customWidth="1"/>
    <col min="14850" max="14850" width="23.28515625" style="265" customWidth="1"/>
    <col min="14851" max="14852" width="17.7109375" style="265" customWidth="1"/>
    <col min="14853" max="14854" width="14.140625" style="265" customWidth="1"/>
    <col min="14855" max="14855" width="20.42578125" style="265" customWidth="1"/>
    <col min="14856" max="14856" width="23.7109375" style="265" customWidth="1"/>
    <col min="14857" max="14857" width="21.42578125" style="265" customWidth="1"/>
    <col min="14858" max="14858" width="1" style="265" customWidth="1"/>
    <col min="14859" max="15104" width="9.140625" style="265"/>
    <col min="15105" max="15105" width="4.7109375" style="265" customWidth="1"/>
    <col min="15106" max="15106" width="23.28515625" style="265" customWidth="1"/>
    <col min="15107" max="15108" width="17.7109375" style="265" customWidth="1"/>
    <col min="15109" max="15110" width="14.140625" style="265" customWidth="1"/>
    <col min="15111" max="15111" width="20.42578125" style="265" customWidth="1"/>
    <col min="15112" max="15112" width="23.7109375" style="265" customWidth="1"/>
    <col min="15113" max="15113" width="21.42578125" style="265" customWidth="1"/>
    <col min="15114" max="15114" width="1" style="265" customWidth="1"/>
    <col min="15115" max="15360" width="9.140625" style="265"/>
    <col min="15361" max="15361" width="4.7109375" style="265" customWidth="1"/>
    <col min="15362" max="15362" width="23.28515625" style="265" customWidth="1"/>
    <col min="15363" max="15364" width="17.7109375" style="265" customWidth="1"/>
    <col min="15365" max="15366" width="14.140625" style="265" customWidth="1"/>
    <col min="15367" max="15367" width="20.42578125" style="265" customWidth="1"/>
    <col min="15368" max="15368" width="23.7109375" style="265" customWidth="1"/>
    <col min="15369" max="15369" width="21.42578125" style="265" customWidth="1"/>
    <col min="15370" max="15370" width="1" style="265" customWidth="1"/>
    <col min="15371" max="15616" width="9.140625" style="265"/>
    <col min="15617" max="15617" width="4.7109375" style="265" customWidth="1"/>
    <col min="15618" max="15618" width="23.28515625" style="265" customWidth="1"/>
    <col min="15619" max="15620" width="17.7109375" style="265" customWidth="1"/>
    <col min="15621" max="15622" width="14.140625" style="265" customWidth="1"/>
    <col min="15623" max="15623" width="20.42578125" style="265" customWidth="1"/>
    <col min="15624" max="15624" width="23.7109375" style="265" customWidth="1"/>
    <col min="15625" max="15625" width="21.42578125" style="265" customWidth="1"/>
    <col min="15626" max="15626" width="1" style="265" customWidth="1"/>
    <col min="15627" max="15872" width="9.140625" style="265"/>
    <col min="15873" max="15873" width="4.7109375" style="265" customWidth="1"/>
    <col min="15874" max="15874" width="23.28515625" style="265" customWidth="1"/>
    <col min="15875" max="15876" width="17.7109375" style="265" customWidth="1"/>
    <col min="15877" max="15878" width="14.140625" style="265" customWidth="1"/>
    <col min="15879" max="15879" width="20.42578125" style="265" customWidth="1"/>
    <col min="15880" max="15880" width="23.7109375" style="265" customWidth="1"/>
    <col min="15881" max="15881" width="21.42578125" style="265" customWidth="1"/>
    <col min="15882" max="15882" width="1" style="265" customWidth="1"/>
    <col min="15883" max="16128" width="9.140625" style="265"/>
    <col min="16129" max="16129" width="4.7109375" style="265" customWidth="1"/>
    <col min="16130" max="16130" width="23.28515625" style="265" customWidth="1"/>
    <col min="16131" max="16132" width="17.7109375" style="265" customWidth="1"/>
    <col min="16133" max="16134" width="14.140625" style="265" customWidth="1"/>
    <col min="16135" max="16135" width="20.42578125" style="265" customWidth="1"/>
    <col min="16136" max="16136" width="23.7109375" style="265" customWidth="1"/>
    <col min="16137" max="16137" width="21.42578125" style="265" customWidth="1"/>
    <col min="16138" max="16138" width="1" style="265" customWidth="1"/>
    <col min="16139" max="16384" width="9.140625" style="265"/>
  </cols>
  <sheetData>
    <row r="1" spans="1:10" s="310" customFormat="1" ht="15">
      <c r="A1" s="279" t="s">
        <v>293</v>
      </c>
      <c r="B1" s="308"/>
      <c r="C1" s="308"/>
      <c r="D1" s="308"/>
      <c r="E1" s="308"/>
      <c r="F1" s="308"/>
      <c r="G1" s="308"/>
      <c r="H1" s="309"/>
      <c r="I1" s="56" t="s">
        <v>186</v>
      </c>
      <c r="J1" s="114"/>
    </row>
    <row r="2" spans="1:10" s="310" customFormat="1" ht="15">
      <c r="A2" s="283" t="s">
        <v>128</v>
      </c>
      <c r="B2" s="308"/>
      <c r="C2" s="308"/>
      <c r="D2" s="308"/>
      <c r="E2" s="308"/>
      <c r="F2" s="308"/>
      <c r="G2" s="308"/>
      <c r="H2" s="309"/>
      <c r="I2" s="485" t="s">
        <v>867</v>
      </c>
      <c r="J2" s="485"/>
    </row>
    <row r="3" spans="1:10" s="310" customFormat="1" ht="15">
      <c r="A3" s="308"/>
      <c r="B3" s="308"/>
      <c r="C3" s="308"/>
      <c r="D3" s="308"/>
      <c r="E3" s="308"/>
      <c r="F3" s="308"/>
      <c r="G3" s="308"/>
      <c r="H3" s="108"/>
      <c r="I3" s="108"/>
      <c r="J3" s="114"/>
    </row>
    <row r="4" spans="1:10" s="287" customFormat="1" ht="15">
      <c r="A4" s="285" t="str">
        <f>'[6]ფორმა N2'!A4</f>
        <v>ანგარიშვალდებული პირის დასახელება:</v>
      </c>
      <c r="B4" s="285"/>
      <c r="C4" s="285"/>
      <c r="D4" s="311"/>
      <c r="E4" s="312"/>
      <c r="F4" s="308"/>
      <c r="G4" s="308"/>
      <c r="H4" s="308"/>
      <c r="I4" s="312"/>
      <c r="J4" s="313"/>
    </row>
    <row r="5" spans="1:10" s="287" customFormat="1" ht="15">
      <c r="A5" s="288" t="s">
        <v>484</v>
      </c>
      <c r="B5" s="314"/>
      <c r="C5" s="314"/>
      <c r="D5" s="314"/>
      <c r="E5" s="315"/>
      <c r="F5" s="316"/>
      <c r="G5" s="316"/>
      <c r="H5" s="316"/>
      <c r="I5" s="315"/>
      <c r="J5" s="313"/>
    </row>
    <row r="6" spans="1:10" s="310" customFormat="1" ht="13.5">
      <c r="A6" s="109"/>
      <c r="B6" s="280"/>
      <c r="C6" s="280"/>
      <c r="D6" s="280"/>
      <c r="E6" s="308"/>
      <c r="F6" s="308"/>
      <c r="G6" s="308"/>
      <c r="H6" s="308"/>
      <c r="I6" s="308"/>
      <c r="J6" s="317"/>
    </row>
    <row r="7" spans="1:10" ht="30">
      <c r="A7" s="318" t="s">
        <v>64</v>
      </c>
      <c r="B7" s="266" t="s">
        <v>235</v>
      </c>
      <c r="C7" s="268" t="s">
        <v>231</v>
      </c>
      <c r="D7" s="268" t="s">
        <v>232</v>
      </c>
      <c r="E7" s="268" t="s">
        <v>233</v>
      </c>
      <c r="F7" s="268" t="s">
        <v>234</v>
      </c>
      <c r="G7" s="268" t="s">
        <v>228</v>
      </c>
      <c r="H7" s="268" t="s">
        <v>229</v>
      </c>
      <c r="I7" s="268" t="s">
        <v>230</v>
      </c>
      <c r="J7" s="319"/>
    </row>
    <row r="8" spans="1:10" ht="15">
      <c r="A8" s="266">
        <v>1</v>
      </c>
      <c r="B8" s="266">
        <v>2</v>
      </c>
      <c r="C8" s="268">
        <v>3</v>
      </c>
      <c r="D8" s="266">
        <v>4</v>
      </c>
      <c r="E8" s="268">
        <v>5</v>
      </c>
      <c r="F8" s="266">
        <v>6</v>
      </c>
      <c r="G8" s="268">
        <v>7</v>
      </c>
      <c r="H8" s="266">
        <v>8</v>
      </c>
      <c r="I8" s="268">
        <v>9</v>
      </c>
      <c r="J8" s="319"/>
    </row>
    <row r="9" spans="1:10" ht="15">
      <c r="A9" s="320">
        <v>1</v>
      </c>
      <c r="B9" s="271" t="s">
        <v>500</v>
      </c>
      <c r="C9" s="271" t="s">
        <v>501</v>
      </c>
      <c r="D9" s="271" t="s">
        <v>502</v>
      </c>
      <c r="E9" s="271">
        <v>2007</v>
      </c>
      <c r="F9" s="271" t="s">
        <v>503</v>
      </c>
      <c r="G9" s="271">
        <v>38428.370000000003</v>
      </c>
      <c r="H9" s="321">
        <v>39344</v>
      </c>
      <c r="I9" s="271"/>
      <c r="J9" s="319"/>
    </row>
    <row r="10" spans="1:10" ht="15">
      <c r="A10" s="320">
        <v>2</v>
      </c>
      <c r="B10" s="271" t="s">
        <v>500</v>
      </c>
      <c r="C10" s="271" t="s">
        <v>504</v>
      </c>
      <c r="D10" s="271" t="s">
        <v>505</v>
      </c>
      <c r="E10" s="271">
        <v>2011</v>
      </c>
      <c r="F10" s="271" t="s">
        <v>506</v>
      </c>
      <c r="G10" s="271">
        <v>88697.600000000006</v>
      </c>
      <c r="H10" s="321">
        <v>40827</v>
      </c>
      <c r="I10" s="271"/>
      <c r="J10" s="319"/>
    </row>
    <row r="11" spans="1:10" ht="15">
      <c r="A11" s="320">
        <v>3</v>
      </c>
      <c r="B11" s="271" t="s">
        <v>500</v>
      </c>
      <c r="C11" s="271" t="s">
        <v>501</v>
      </c>
      <c r="D11" s="271" t="s">
        <v>507</v>
      </c>
      <c r="E11" s="271">
        <v>2007</v>
      </c>
      <c r="F11" s="271" t="s">
        <v>508</v>
      </c>
      <c r="G11" s="271">
        <v>21221.79</v>
      </c>
      <c r="H11" s="321">
        <v>40946</v>
      </c>
      <c r="I11" s="271"/>
      <c r="J11" s="319"/>
    </row>
    <row r="12" spans="1:10" ht="15">
      <c r="A12" s="320">
        <v>4</v>
      </c>
      <c r="B12" s="271" t="s">
        <v>500</v>
      </c>
      <c r="C12" s="271" t="s">
        <v>509</v>
      </c>
      <c r="D12" s="271" t="s">
        <v>510</v>
      </c>
      <c r="E12" s="271">
        <v>2012</v>
      </c>
      <c r="F12" s="271" t="s">
        <v>511</v>
      </c>
      <c r="G12" s="271">
        <v>22825.19</v>
      </c>
      <c r="H12" s="321">
        <v>41136</v>
      </c>
      <c r="I12" s="271"/>
      <c r="J12" s="319"/>
    </row>
    <row r="13" spans="1:10" ht="15">
      <c r="A13" s="320">
        <v>5</v>
      </c>
      <c r="B13" s="271" t="s">
        <v>500</v>
      </c>
      <c r="C13" s="271" t="s">
        <v>509</v>
      </c>
      <c r="D13" s="271" t="s">
        <v>512</v>
      </c>
      <c r="E13" s="271">
        <v>2012</v>
      </c>
      <c r="F13" s="271" t="s">
        <v>513</v>
      </c>
      <c r="G13" s="271">
        <v>16552.36</v>
      </c>
      <c r="H13" s="321">
        <v>41136</v>
      </c>
      <c r="I13" s="271"/>
      <c r="J13" s="319"/>
    </row>
    <row r="14" spans="1:10" ht="15">
      <c r="A14" s="320">
        <v>6</v>
      </c>
      <c r="B14" s="271" t="s">
        <v>500</v>
      </c>
      <c r="C14" s="271" t="s">
        <v>509</v>
      </c>
      <c r="D14" s="271" t="s">
        <v>514</v>
      </c>
      <c r="E14" s="271">
        <v>2013</v>
      </c>
      <c r="F14" s="271" t="s">
        <v>515</v>
      </c>
      <c r="G14" s="271">
        <v>32998.639999999999</v>
      </c>
      <c r="H14" s="321">
        <v>41494</v>
      </c>
      <c r="I14" s="271"/>
      <c r="J14" s="319"/>
    </row>
    <row r="15" spans="1:10" s="310" customFormat="1" ht="15">
      <c r="A15" s="320">
        <v>7</v>
      </c>
      <c r="B15" s="271" t="s">
        <v>500</v>
      </c>
      <c r="C15" s="271" t="s">
        <v>516</v>
      </c>
      <c r="D15" s="271" t="s">
        <v>517</v>
      </c>
      <c r="E15" s="271">
        <v>1996</v>
      </c>
      <c r="F15" s="271" t="s">
        <v>518</v>
      </c>
      <c r="G15" s="271">
        <v>14703.39</v>
      </c>
      <c r="H15" s="322" t="s">
        <v>519</v>
      </c>
      <c r="I15" s="271"/>
      <c r="J15" s="317"/>
    </row>
    <row r="16" spans="1:10" s="310" customFormat="1" ht="15">
      <c r="A16" s="320">
        <v>8</v>
      </c>
      <c r="B16" s="271" t="s">
        <v>500</v>
      </c>
      <c r="C16" s="271" t="s">
        <v>520</v>
      </c>
      <c r="D16" s="271" t="s">
        <v>521</v>
      </c>
      <c r="E16" s="271">
        <v>2013</v>
      </c>
      <c r="F16" s="271" t="s">
        <v>522</v>
      </c>
      <c r="G16" s="271">
        <v>22166.42</v>
      </c>
      <c r="H16" s="321">
        <v>41544</v>
      </c>
      <c r="I16" s="271"/>
      <c r="J16" s="317"/>
    </row>
    <row r="17" spans="1:10" s="310" customFormat="1" ht="15">
      <c r="A17" s="320">
        <v>9</v>
      </c>
      <c r="B17" s="271" t="s">
        <v>500</v>
      </c>
      <c r="C17" s="271" t="s">
        <v>523</v>
      </c>
      <c r="D17" s="271" t="s">
        <v>524</v>
      </c>
      <c r="E17" s="271">
        <v>2000</v>
      </c>
      <c r="F17" s="271" t="s">
        <v>525</v>
      </c>
      <c r="G17" s="271">
        <v>11220.610000000006</v>
      </c>
      <c r="H17" s="323" t="s">
        <v>526</v>
      </c>
      <c r="I17" s="271"/>
      <c r="J17" s="317"/>
    </row>
    <row r="18" spans="1:10" s="310" customFormat="1" ht="15">
      <c r="A18" s="320">
        <v>10</v>
      </c>
      <c r="B18" s="271" t="s">
        <v>500</v>
      </c>
      <c r="C18" s="271" t="s">
        <v>523</v>
      </c>
      <c r="D18" s="271" t="s">
        <v>524</v>
      </c>
      <c r="E18" s="271">
        <v>2000</v>
      </c>
      <c r="F18" s="271" t="s">
        <v>527</v>
      </c>
      <c r="G18" s="271">
        <v>11160.900000000007</v>
      </c>
      <c r="H18" s="323" t="s">
        <v>526</v>
      </c>
      <c r="I18" s="271"/>
      <c r="J18" s="317"/>
    </row>
    <row r="19" spans="1:10" s="310" customFormat="1" ht="15">
      <c r="A19" s="320">
        <v>11</v>
      </c>
      <c r="B19" s="271" t="s">
        <v>500</v>
      </c>
      <c r="C19" s="271" t="s">
        <v>523</v>
      </c>
      <c r="D19" s="271" t="s">
        <v>524</v>
      </c>
      <c r="E19" s="271">
        <v>2001</v>
      </c>
      <c r="F19" s="271" t="s">
        <v>528</v>
      </c>
      <c r="G19" s="271">
        <v>10610.490000000007</v>
      </c>
      <c r="H19" s="322">
        <v>41762</v>
      </c>
      <c r="I19" s="271"/>
      <c r="J19" s="317"/>
    </row>
    <row r="20" spans="1:10" s="310" customFormat="1" ht="15">
      <c r="A20" s="320">
        <v>12</v>
      </c>
      <c r="B20" s="271" t="s">
        <v>500</v>
      </c>
      <c r="C20" s="271" t="s">
        <v>523</v>
      </c>
      <c r="D20" s="271" t="s">
        <v>524</v>
      </c>
      <c r="E20" s="271">
        <v>2001</v>
      </c>
      <c r="F20" s="271" t="s">
        <v>529</v>
      </c>
      <c r="G20" s="271">
        <v>29634.34</v>
      </c>
      <c r="H20" s="322">
        <v>41762</v>
      </c>
      <c r="I20" s="271"/>
      <c r="J20" s="317"/>
    </row>
    <row r="21" spans="1:10" s="310" customFormat="1" ht="15">
      <c r="A21" s="320">
        <v>13</v>
      </c>
      <c r="B21" s="271" t="s">
        <v>500</v>
      </c>
      <c r="C21" s="271" t="s">
        <v>523</v>
      </c>
      <c r="D21" s="271" t="s">
        <v>524</v>
      </c>
      <c r="E21" s="271">
        <v>2001</v>
      </c>
      <c r="F21" s="271" t="s">
        <v>530</v>
      </c>
      <c r="G21" s="271">
        <v>9758.0100000000075</v>
      </c>
      <c r="H21" s="322">
        <v>41762</v>
      </c>
      <c r="I21" s="271"/>
      <c r="J21" s="317"/>
    </row>
    <row r="22" spans="1:10" s="310" customFormat="1" ht="15">
      <c r="A22" s="320">
        <v>14</v>
      </c>
      <c r="B22" s="271" t="s">
        <v>500</v>
      </c>
      <c r="C22" s="271" t="s">
        <v>531</v>
      </c>
      <c r="D22" s="271" t="s">
        <v>532</v>
      </c>
      <c r="E22" s="271">
        <v>2000</v>
      </c>
      <c r="F22" s="271" t="s">
        <v>533</v>
      </c>
      <c r="G22" s="271">
        <v>8026.0200000000077</v>
      </c>
      <c r="H22" s="322">
        <v>41762</v>
      </c>
      <c r="I22" s="271"/>
      <c r="J22" s="317"/>
    </row>
    <row r="23" spans="1:10" s="310" customFormat="1" ht="15">
      <c r="A23" s="320">
        <v>15</v>
      </c>
      <c r="B23" s="271" t="s">
        <v>500</v>
      </c>
      <c r="C23" s="271" t="s">
        <v>523</v>
      </c>
      <c r="D23" s="271" t="s">
        <v>524</v>
      </c>
      <c r="E23" s="271">
        <v>2001</v>
      </c>
      <c r="F23" s="271" t="s">
        <v>534</v>
      </c>
      <c r="G23" s="271">
        <v>10765.66</v>
      </c>
      <c r="H23" s="322" t="s">
        <v>535</v>
      </c>
      <c r="I23" s="271"/>
      <c r="J23" s="317"/>
    </row>
    <row r="24" spans="1:10" s="310" customFormat="1" ht="15">
      <c r="A24" s="320">
        <v>16</v>
      </c>
      <c r="B24" s="271" t="s">
        <v>500</v>
      </c>
      <c r="C24" s="271" t="s">
        <v>523</v>
      </c>
      <c r="D24" s="271" t="s">
        <v>524</v>
      </c>
      <c r="E24" s="271">
        <v>2001</v>
      </c>
      <c r="F24" s="271" t="s">
        <v>536</v>
      </c>
      <c r="G24" s="271">
        <v>10748.86</v>
      </c>
      <c r="H24" s="322" t="s">
        <v>535</v>
      </c>
      <c r="I24" s="271"/>
      <c r="J24" s="317"/>
    </row>
    <row r="25" spans="1:10" s="310" customFormat="1" ht="15">
      <c r="A25" s="320">
        <v>17</v>
      </c>
      <c r="B25" s="271" t="s">
        <v>500</v>
      </c>
      <c r="C25" s="271" t="s">
        <v>523</v>
      </c>
      <c r="D25" s="271" t="s">
        <v>537</v>
      </c>
      <c r="E25" s="271">
        <v>2000</v>
      </c>
      <c r="F25" s="271" t="s">
        <v>538</v>
      </c>
      <c r="G25" s="271">
        <v>14486.14</v>
      </c>
      <c r="H25" s="323" t="s">
        <v>539</v>
      </c>
      <c r="I25" s="271"/>
      <c r="J25" s="317"/>
    </row>
    <row r="26" spans="1:10" s="310" customFormat="1" ht="15">
      <c r="A26" s="320">
        <v>18</v>
      </c>
      <c r="B26" s="271"/>
      <c r="C26" s="271"/>
      <c r="D26" s="271"/>
      <c r="E26" s="271"/>
      <c r="F26" s="271"/>
      <c r="G26" s="271"/>
      <c r="H26" s="324"/>
      <c r="I26" s="271"/>
      <c r="J26" s="317"/>
    </row>
    <row r="27" spans="1:10" s="310" customFormat="1" ht="15">
      <c r="A27" s="320" t="s">
        <v>265</v>
      </c>
      <c r="B27" s="271"/>
      <c r="C27" s="271"/>
      <c r="D27" s="271"/>
      <c r="E27" s="271"/>
      <c r="F27" s="271"/>
      <c r="G27" s="271"/>
      <c r="H27" s="324"/>
      <c r="I27" s="271"/>
      <c r="J27" s="317"/>
    </row>
    <row r="28" spans="1:10" s="310" customFormat="1">
      <c r="J28" s="325"/>
    </row>
    <row r="29" spans="1:10" s="310" customFormat="1"/>
    <row r="30" spans="1:10" s="310" customFormat="1">
      <c r="A30" s="265"/>
    </row>
    <row r="31" spans="1:10" s="287" customFormat="1" ht="15">
      <c r="B31" s="300" t="s">
        <v>96</v>
      </c>
      <c r="E31" s="301"/>
    </row>
    <row r="32" spans="1:10" s="287" customFormat="1" ht="15">
      <c r="C32" s="302"/>
      <c r="E32" s="302"/>
      <c r="F32" s="326"/>
      <c r="G32" s="326"/>
      <c r="H32" s="327"/>
      <c r="I32" s="327"/>
    </row>
    <row r="33" spans="1:10" s="287" customFormat="1" ht="15">
      <c r="A33" s="327"/>
      <c r="C33" s="305" t="s">
        <v>255</v>
      </c>
      <c r="E33" s="292" t="s">
        <v>260</v>
      </c>
      <c r="F33" s="328"/>
      <c r="G33" s="327"/>
      <c r="H33" s="327"/>
      <c r="I33" s="327"/>
    </row>
    <row r="34" spans="1:10" s="287" customFormat="1" ht="15">
      <c r="A34" s="327"/>
      <c r="C34" s="307" t="s">
        <v>127</v>
      </c>
      <c r="E34" s="287" t="s">
        <v>256</v>
      </c>
      <c r="F34" s="327"/>
      <c r="G34" s="327"/>
      <c r="H34" s="327"/>
      <c r="I34" s="327"/>
    </row>
    <row r="35" spans="1:10" s="327" customFormat="1" ht="15">
      <c r="B35" s="287"/>
      <c r="C35" s="265"/>
    </row>
    <row r="36" spans="1:10" s="327" customFormat="1"/>
    <row r="37" spans="1:10" s="310" customFormat="1">
      <c r="J37" s="325"/>
    </row>
    <row r="38" spans="1:10" s="310" customFormat="1">
      <c r="J38" s="325"/>
    </row>
    <row r="39" spans="1:10" s="310" customFormat="1">
      <c r="J39" s="325"/>
    </row>
    <row r="40" spans="1:10" s="310" customFormat="1">
      <c r="J40" s="325"/>
    </row>
    <row r="41" spans="1:10" s="310" customFormat="1">
      <c r="J41" s="325"/>
    </row>
    <row r="42" spans="1:10" s="310" customFormat="1">
      <c r="J42" s="325"/>
    </row>
    <row r="43" spans="1:10" s="310" customFormat="1">
      <c r="J43" s="325"/>
    </row>
    <row r="44" spans="1:10" s="310" customFormat="1">
      <c r="J44" s="325"/>
    </row>
    <row r="45" spans="1:10" s="310" customFormat="1">
      <c r="J45" s="325"/>
    </row>
    <row r="46" spans="1:10" s="310" customFormat="1">
      <c r="J46" s="325"/>
    </row>
    <row r="47" spans="1:10" s="310" customFormat="1">
      <c r="J47" s="325"/>
    </row>
    <row r="48" spans="1:10" s="310" customFormat="1">
      <c r="J48" s="325"/>
    </row>
    <row r="49" spans="10:10" s="310" customFormat="1">
      <c r="J49" s="325"/>
    </row>
    <row r="50" spans="10:10" s="310" customFormat="1">
      <c r="J50" s="325"/>
    </row>
    <row r="51" spans="10:10" s="310" customFormat="1">
      <c r="J51" s="325"/>
    </row>
    <row r="52" spans="10:10" s="310" customFormat="1">
      <c r="J52" s="325"/>
    </row>
    <row r="53" spans="10:10" s="310" customFormat="1">
      <c r="J53" s="325"/>
    </row>
    <row r="54" spans="10:10" s="310" customFormat="1">
      <c r="J54" s="325"/>
    </row>
  </sheetData>
  <mergeCells count="1">
    <mergeCell ref="I2:J2"/>
  </mergeCells>
  <dataValidations count="1">
    <dataValidation allowBlank="1" showInputMessage="1" showErrorMessage="1" error="თვე/დღე/წელი" prompt="თვე/დღე/წელი" sqref="H9:H27 JD9:JD27 SZ9:SZ27 ACV9:ACV27 AMR9:AMR27 AWN9:AWN27 BGJ9:BGJ27 BQF9:BQF27 CAB9:CAB27 CJX9:CJX27 CTT9:CTT27 DDP9:DDP27 DNL9:DNL27 DXH9:DXH27 EHD9:EHD27 EQZ9:EQZ27 FAV9:FAV27 FKR9:FKR27 FUN9:FUN27 GEJ9:GEJ27 GOF9:GOF27 GYB9:GYB27 HHX9:HHX27 HRT9:HRT27 IBP9:IBP27 ILL9:ILL27 IVH9:IVH27 JFD9:JFD27 JOZ9:JOZ27 JYV9:JYV27 KIR9:KIR27 KSN9:KSN27 LCJ9:LCJ27 LMF9:LMF27 LWB9:LWB27 MFX9:MFX27 MPT9:MPT27 MZP9:MZP27 NJL9:NJL27 NTH9:NTH27 ODD9:ODD27 OMZ9:OMZ27 OWV9:OWV27 PGR9:PGR27 PQN9:PQN27 QAJ9:QAJ27 QKF9:QKF27 QUB9:QUB27 RDX9:RDX27 RNT9:RNT27 RXP9:RXP27 SHL9:SHL27 SRH9:SRH27 TBD9:TBD27 TKZ9:TKZ27 TUV9:TUV27 UER9:UER27 UON9:UON27 UYJ9:UYJ27 VIF9:VIF27 VSB9:VSB27 WBX9:WBX27 WLT9:WLT27 WVP9:WVP27 H65545:H65563 JD65545:JD65563 SZ65545:SZ65563 ACV65545:ACV65563 AMR65545:AMR65563 AWN65545:AWN65563 BGJ65545:BGJ65563 BQF65545:BQF65563 CAB65545:CAB65563 CJX65545:CJX65563 CTT65545:CTT65563 DDP65545:DDP65563 DNL65545:DNL65563 DXH65545:DXH65563 EHD65545:EHD65563 EQZ65545:EQZ65563 FAV65545:FAV65563 FKR65545:FKR65563 FUN65545:FUN65563 GEJ65545:GEJ65563 GOF65545:GOF65563 GYB65545:GYB65563 HHX65545:HHX65563 HRT65545:HRT65563 IBP65545:IBP65563 ILL65545:ILL65563 IVH65545:IVH65563 JFD65545:JFD65563 JOZ65545:JOZ65563 JYV65545:JYV65563 KIR65545:KIR65563 KSN65545:KSN65563 LCJ65545:LCJ65563 LMF65545:LMF65563 LWB65545:LWB65563 MFX65545:MFX65563 MPT65545:MPT65563 MZP65545:MZP65563 NJL65545:NJL65563 NTH65545:NTH65563 ODD65545:ODD65563 OMZ65545:OMZ65563 OWV65545:OWV65563 PGR65545:PGR65563 PQN65545:PQN65563 QAJ65545:QAJ65563 QKF65545:QKF65563 QUB65545:QUB65563 RDX65545:RDX65563 RNT65545:RNT65563 RXP65545:RXP65563 SHL65545:SHL65563 SRH65545:SRH65563 TBD65545:TBD65563 TKZ65545:TKZ65563 TUV65545:TUV65563 UER65545:UER65563 UON65545:UON65563 UYJ65545:UYJ65563 VIF65545:VIF65563 VSB65545:VSB65563 WBX65545:WBX65563 WLT65545:WLT65563 WVP65545:WVP65563 H131081:H131099 JD131081:JD131099 SZ131081:SZ131099 ACV131081:ACV131099 AMR131081:AMR131099 AWN131081:AWN131099 BGJ131081:BGJ131099 BQF131081:BQF131099 CAB131081:CAB131099 CJX131081:CJX131099 CTT131081:CTT131099 DDP131081:DDP131099 DNL131081:DNL131099 DXH131081:DXH131099 EHD131081:EHD131099 EQZ131081:EQZ131099 FAV131081:FAV131099 FKR131081:FKR131099 FUN131081:FUN131099 GEJ131081:GEJ131099 GOF131081:GOF131099 GYB131081:GYB131099 HHX131081:HHX131099 HRT131081:HRT131099 IBP131081:IBP131099 ILL131081:ILL131099 IVH131081:IVH131099 JFD131081:JFD131099 JOZ131081:JOZ131099 JYV131081:JYV131099 KIR131081:KIR131099 KSN131081:KSN131099 LCJ131081:LCJ131099 LMF131081:LMF131099 LWB131081:LWB131099 MFX131081:MFX131099 MPT131081:MPT131099 MZP131081:MZP131099 NJL131081:NJL131099 NTH131081:NTH131099 ODD131081:ODD131099 OMZ131081:OMZ131099 OWV131081:OWV131099 PGR131081:PGR131099 PQN131081:PQN131099 QAJ131081:QAJ131099 QKF131081:QKF131099 QUB131081:QUB131099 RDX131081:RDX131099 RNT131081:RNT131099 RXP131081:RXP131099 SHL131081:SHL131099 SRH131081:SRH131099 TBD131081:TBD131099 TKZ131081:TKZ131099 TUV131081:TUV131099 UER131081:UER131099 UON131081:UON131099 UYJ131081:UYJ131099 VIF131081:VIF131099 VSB131081:VSB131099 WBX131081:WBX131099 WLT131081:WLT131099 WVP131081:WVP131099 H196617:H196635 JD196617:JD196635 SZ196617:SZ196635 ACV196617:ACV196635 AMR196617:AMR196635 AWN196617:AWN196635 BGJ196617:BGJ196635 BQF196617:BQF196635 CAB196617:CAB196635 CJX196617:CJX196635 CTT196617:CTT196635 DDP196617:DDP196635 DNL196617:DNL196635 DXH196617:DXH196635 EHD196617:EHD196635 EQZ196617:EQZ196635 FAV196617:FAV196635 FKR196617:FKR196635 FUN196617:FUN196635 GEJ196617:GEJ196635 GOF196617:GOF196635 GYB196617:GYB196635 HHX196617:HHX196635 HRT196617:HRT196635 IBP196617:IBP196635 ILL196617:ILL196635 IVH196617:IVH196635 JFD196617:JFD196635 JOZ196617:JOZ196635 JYV196617:JYV196635 KIR196617:KIR196635 KSN196617:KSN196635 LCJ196617:LCJ196635 LMF196617:LMF196635 LWB196617:LWB196635 MFX196617:MFX196635 MPT196617:MPT196635 MZP196617:MZP196635 NJL196617:NJL196635 NTH196617:NTH196635 ODD196617:ODD196635 OMZ196617:OMZ196635 OWV196617:OWV196635 PGR196617:PGR196635 PQN196617:PQN196635 QAJ196617:QAJ196635 QKF196617:QKF196635 QUB196617:QUB196635 RDX196617:RDX196635 RNT196617:RNT196635 RXP196617:RXP196635 SHL196617:SHL196635 SRH196617:SRH196635 TBD196617:TBD196635 TKZ196617:TKZ196635 TUV196617:TUV196635 UER196617:UER196635 UON196617:UON196635 UYJ196617:UYJ196635 VIF196617:VIF196635 VSB196617:VSB196635 WBX196617:WBX196635 WLT196617:WLT196635 WVP196617:WVP196635 H262153:H262171 JD262153:JD262171 SZ262153:SZ262171 ACV262153:ACV262171 AMR262153:AMR262171 AWN262153:AWN262171 BGJ262153:BGJ262171 BQF262153:BQF262171 CAB262153:CAB262171 CJX262153:CJX262171 CTT262153:CTT262171 DDP262153:DDP262171 DNL262153:DNL262171 DXH262153:DXH262171 EHD262153:EHD262171 EQZ262153:EQZ262171 FAV262153:FAV262171 FKR262153:FKR262171 FUN262153:FUN262171 GEJ262153:GEJ262171 GOF262153:GOF262171 GYB262153:GYB262171 HHX262153:HHX262171 HRT262153:HRT262171 IBP262153:IBP262171 ILL262153:ILL262171 IVH262153:IVH262171 JFD262153:JFD262171 JOZ262153:JOZ262171 JYV262153:JYV262171 KIR262153:KIR262171 KSN262153:KSN262171 LCJ262153:LCJ262171 LMF262153:LMF262171 LWB262153:LWB262171 MFX262153:MFX262171 MPT262153:MPT262171 MZP262153:MZP262171 NJL262153:NJL262171 NTH262153:NTH262171 ODD262153:ODD262171 OMZ262153:OMZ262171 OWV262153:OWV262171 PGR262153:PGR262171 PQN262153:PQN262171 QAJ262153:QAJ262171 QKF262153:QKF262171 QUB262153:QUB262171 RDX262153:RDX262171 RNT262153:RNT262171 RXP262153:RXP262171 SHL262153:SHL262171 SRH262153:SRH262171 TBD262153:TBD262171 TKZ262153:TKZ262171 TUV262153:TUV262171 UER262153:UER262171 UON262153:UON262171 UYJ262153:UYJ262171 VIF262153:VIF262171 VSB262153:VSB262171 WBX262153:WBX262171 WLT262153:WLT262171 WVP262153:WVP262171 H327689:H327707 JD327689:JD327707 SZ327689:SZ327707 ACV327689:ACV327707 AMR327689:AMR327707 AWN327689:AWN327707 BGJ327689:BGJ327707 BQF327689:BQF327707 CAB327689:CAB327707 CJX327689:CJX327707 CTT327689:CTT327707 DDP327689:DDP327707 DNL327689:DNL327707 DXH327689:DXH327707 EHD327689:EHD327707 EQZ327689:EQZ327707 FAV327689:FAV327707 FKR327689:FKR327707 FUN327689:FUN327707 GEJ327689:GEJ327707 GOF327689:GOF327707 GYB327689:GYB327707 HHX327689:HHX327707 HRT327689:HRT327707 IBP327689:IBP327707 ILL327689:ILL327707 IVH327689:IVH327707 JFD327689:JFD327707 JOZ327689:JOZ327707 JYV327689:JYV327707 KIR327689:KIR327707 KSN327689:KSN327707 LCJ327689:LCJ327707 LMF327689:LMF327707 LWB327689:LWB327707 MFX327689:MFX327707 MPT327689:MPT327707 MZP327689:MZP327707 NJL327689:NJL327707 NTH327689:NTH327707 ODD327689:ODD327707 OMZ327689:OMZ327707 OWV327689:OWV327707 PGR327689:PGR327707 PQN327689:PQN327707 QAJ327689:QAJ327707 QKF327689:QKF327707 QUB327689:QUB327707 RDX327689:RDX327707 RNT327689:RNT327707 RXP327689:RXP327707 SHL327689:SHL327707 SRH327689:SRH327707 TBD327689:TBD327707 TKZ327689:TKZ327707 TUV327689:TUV327707 UER327689:UER327707 UON327689:UON327707 UYJ327689:UYJ327707 VIF327689:VIF327707 VSB327689:VSB327707 WBX327689:WBX327707 WLT327689:WLT327707 WVP327689:WVP327707 H393225:H393243 JD393225:JD393243 SZ393225:SZ393243 ACV393225:ACV393243 AMR393225:AMR393243 AWN393225:AWN393243 BGJ393225:BGJ393243 BQF393225:BQF393243 CAB393225:CAB393243 CJX393225:CJX393243 CTT393225:CTT393243 DDP393225:DDP393243 DNL393225:DNL393243 DXH393225:DXH393243 EHD393225:EHD393243 EQZ393225:EQZ393243 FAV393225:FAV393243 FKR393225:FKR393243 FUN393225:FUN393243 GEJ393225:GEJ393243 GOF393225:GOF393243 GYB393225:GYB393243 HHX393225:HHX393243 HRT393225:HRT393243 IBP393225:IBP393243 ILL393225:ILL393243 IVH393225:IVH393243 JFD393225:JFD393243 JOZ393225:JOZ393243 JYV393225:JYV393243 KIR393225:KIR393243 KSN393225:KSN393243 LCJ393225:LCJ393243 LMF393225:LMF393243 LWB393225:LWB393243 MFX393225:MFX393243 MPT393225:MPT393243 MZP393225:MZP393243 NJL393225:NJL393243 NTH393225:NTH393243 ODD393225:ODD393243 OMZ393225:OMZ393243 OWV393225:OWV393243 PGR393225:PGR393243 PQN393225:PQN393243 QAJ393225:QAJ393243 QKF393225:QKF393243 QUB393225:QUB393243 RDX393225:RDX393243 RNT393225:RNT393243 RXP393225:RXP393243 SHL393225:SHL393243 SRH393225:SRH393243 TBD393225:TBD393243 TKZ393225:TKZ393243 TUV393225:TUV393243 UER393225:UER393243 UON393225:UON393243 UYJ393225:UYJ393243 VIF393225:VIF393243 VSB393225:VSB393243 WBX393225:WBX393243 WLT393225:WLT393243 WVP393225:WVP393243 H458761:H458779 JD458761:JD458779 SZ458761:SZ458779 ACV458761:ACV458779 AMR458761:AMR458779 AWN458761:AWN458779 BGJ458761:BGJ458779 BQF458761:BQF458779 CAB458761:CAB458779 CJX458761:CJX458779 CTT458761:CTT458779 DDP458761:DDP458779 DNL458761:DNL458779 DXH458761:DXH458779 EHD458761:EHD458779 EQZ458761:EQZ458779 FAV458761:FAV458779 FKR458761:FKR458779 FUN458761:FUN458779 GEJ458761:GEJ458779 GOF458761:GOF458779 GYB458761:GYB458779 HHX458761:HHX458779 HRT458761:HRT458779 IBP458761:IBP458779 ILL458761:ILL458779 IVH458761:IVH458779 JFD458761:JFD458779 JOZ458761:JOZ458779 JYV458761:JYV458779 KIR458761:KIR458779 KSN458761:KSN458779 LCJ458761:LCJ458779 LMF458761:LMF458779 LWB458761:LWB458779 MFX458761:MFX458779 MPT458761:MPT458779 MZP458761:MZP458779 NJL458761:NJL458779 NTH458761:NTH458779 ODD458761:ODD458779 OMZ458761:OMZ458779 OWV458761:OWV458779 PGR458761:PGR458779 PQN458761:PQN458779 QAJ458761:QAJ458779 QKF458761:QKF458779 QUB458761:QUB458779 RDX458761:RDX458779 RNT458761:RNT458779 RXP458761:RXP458779 SHL458761:SHL458779 SRH458761:SRH458779 TBD458761:TBD458779 TKZ458761:TKZ458779 TUV458761:TUV458779 UER458761:UER458779 UON458761:UON458779 UYJ458761:UYJ458779 VIF458761:VIF458779 VSB458761:VSB458779 WBX458761:WBX458779 WLT458761:WLT458779 WVP458761:WVP458779 H524297:H524315 JD524297:JD524315 SZ524297:SZ524315 ACV524297:ACV524315 AMR524297:AMR524315 AWN524297:AWN524315 BGJ524297:BGJ524315 BQF524297:BQF524315 CAB524297:CAB524315 CJX524297:CJX524315 CTT524297:CTT524315 DDP524297:DDP524315 DNL524297:DNL524315 DXH524297:DXH524315 EHD524297:EHD524315 EQZ524297:EQZ524315 FAV524297:FAV524315 FKR524297:FKR524315 FUN524297:FUN524315 GEJ524297:GEJ524315 GOF524297:GOF524315 GYB524297:GYB524315 HHX524297:HHX524315 HRT524297:HRT524315 IBP524297:IBP524315 ILL524297:ILL524315 IVH524297:IVH524315 JFD524297:JFD524315 JOZ524297:JOZ524315 JYV524297:JYV524315 KIR524297:KIR524315 KSN524297:KSN524315 LCJ524297:LCJ524315 LMF524297:LMF524315 LWB524297:LWB524315 MFX524297:MFX524315 MPT524297:MPT524315 MZP524297:MZP524315 NJL524297:NJL524315 NTH524297:NTH524315 ODD524297:ODD524315 OMZ524297:OMZ524315 OWV524297:OWV524315 PGR524297:PGR524315 PQN524297:PQN524315 QAJ524297:QAJ524315 QKF524297:QKF524315 QUB524297:QUB524315 RDX524297:RDX524315 RNT524297:RNT524315 RXP524297:RXP524315 SHL524297:SHL524315 SRH524297:SRH524315 TBD524297:TBD524315 TKZ524297:TKZ524315 TUV524297:TUV524315 UER524297:UER524315 UON524297:UON524315 UYJ524297:UYJ524315 VIF524297:VIF524315 VSB524297:VSB524315 WBX524297:WBX524315 WLT524297:WLT524315 WVP524297:WVP524315 H589833:H589851 JD589833:JD589851 SZ589833:SZ589851 ACV589833:ACV589851 AMR589833:AMR589851 AWN589833:AWN589851 BGJ589833:BGJ589851 BQF589833:BQF589851 CAB589833:CAB589851 CJX589833:CJX589851 CTT589833:CTT589851 DDP589833:DDP589851 DNL589833:DNL589851 DXH589833:DXH589851 EHD589833:EHD589851 EQZ589833:EQZ589851 FAV589833:FAV589851 FKR589833:FKR589851 FUN589833:FUN589851 GEJ589833:GEJ589851 GOF589833:GOF589851 GYB589833:GYB589851 HHX589833:HHX589851 HRT589833:HRT589851 IBP589833:IBP589851 ILL589833:ILL589851 IVH589833:IVH589851 JFD589833:JFD589851 JOZ589833:JOZ589851 JYV589833:JYV589851 KIR589833:KIR589851 KSN589833:KSN589851 LCJ589833:LCJ589851 LMF589833:LMF589851 LWB589833:LWB589851 MFX589833:MFX589851 MPT589833:MPT589851 MZP589833:MZP589851 NJL589833:NJL589851 NTH589833:NTH589851 ODD589833:ODD589851 OMZ589833:OMZ589851 OWV589833:OWV589851 PGR589833:PGR589851 PQN589833:PQN589851 QAJ589833:QAJ589851 QKF589833:QKF589851 QUB589833:QUB589851 RDX589833:RDX589851 RNT589833:RNT589851 RXP589833:RXP589851 SHL589833:SHL589851 SRH589833:SRH589851 TBD589833:TBD589851 TKZ589833:TKZ589851 TUV589833:TUV589851 UER589833:UER589851 UON589833:UON589851 UYJ589833:UYJ589851 VIF589833:VIF589851 VSB589833:VSB589851 WBX589833:WBX589851 WLT589833:WLT589851 WVP589833:WVP589851 H655369:H655387 JD655369:JD655387 SZ655369:SZ655387 ACV655369:ACV655387 AMR655369:AMR655387 AWN655369:AWN655387 BGJ655369:BGJ655387 BQF655369:BQF655387 CAB655369:CAB655387 CJX655369:CJX655387 CTT655369:CTT655387 DDP655369:DDP655387 DNL655369:DNL655387 DXH655369:DXH655387 EHD655369:EHD655387 EQZ655369:EQZ655387 FAV655369:FAV655387 FKR655369:FKR655387 FUN655369:FUN655387 GEJ655369:GEJ655387 GOF655369:GOF655387 GYB655369:GYB655387 HHX655369:HHX655387 HRT655369:HRT655387 IBP655369:IBP655387 ILL655369:ILL655387 IVH655369:IVH655387 JFD655369:JFD655387 JOZ655369:JOZ655387 JYV655369:JYV655387 KIR655369:KIR655387 KSN655369:KSN655387 LCJ655369:LCJ655387 LMF655369:LMF655387 LWB655369:LWB655387 MFX655369:MFX655387 MPT655369:MPT655387 MZP655369:MZP655387 NJL655369:NJL655387 NTH655369:NTH655387 ODD655369:ODD655387 OMZ655369:OMZ655387 OWV655369:OWV655387 PGR655369:PGR655387 PQN655369:PQN655387 QAJ655369:QAJ655387 QKF655369:QKF655387 QUB655369:QUB655387 RDX655369:RDX655387 RNT655369:RNT655387 RXP655369:RXP655387 SHL655369:SHL655387 SRH655369:SRH655387 TBD655369:TBD655387 TKZ655369:TKZ655387 TUV655369:TUV655387 UER655369:UER655387 UON655369:UON655387 UYJ655369:UYJ655387 VIF655369:VIF655387 VSB655369:VSB655387 WBX655369:WBX655387 WLT655369:WLT655387 WVP655369:WVP655387 H720905:H720923 JD720905:JD720923 SZ720905:SZ720923 ACV720905:ACV720923 AMR720905:AMR720923 AWN720905:AWN720923 BGJ720905:BGJ720923 BQF720905:BQF720923 CAB720905:CAB720923 CJX720905:CJX720923 CTT720905:CTT720923 DDP720905:DDP720923 DNL720905:DNL720923 DXH720905:DXH720923 EHD720905:EHD720923 EQZ720905:EQZ720923 FAV720905:FAV720923 FKR720905:FKR720923 FUN720905:FUN720923 GEJ720905:GEJ720923 GOF720905:GOF720923 GYB720905:GYB720923 HHX720905:HHX720923 HRT720905:HRT720923 IBP720905:IBP720923 ILL720905:ILL720923 IVH720905:IVH720923 JFD720905:JFD720923 JOZ720905:JOZ720923 JYV720905:JYV720923 KIR720905:KIR720923 KSN720905:KSN720923 LCJ720905:LCJ720923 LMF720905:LMF720923 LWB720905:LWB720923 MFX720905:MFX720923 MPT720905:MPT720923 MZP720905:MZP720923 NJL720905:NJL720923 NTH720905:NTH720923 ODD720905:ODD720923 OMZ720905:OMZ720923 OWV720905:OWV720923 PGR720905:PGR720923 PQN720905:PQN720923 QAJ720905:QAJ720923 QKF720905:QKF720923 QUB720905:QUB720923 RDX720905:RDX720923 RNT720905:RNT720923 RXP720905:RXP720923 SHL720905:SHL720923 SRH720905:SRH720923 TBD720905:TBD720923 TKZ720905:TKZ720923 TUV720905:TUV720923 UER720905:UER720923 UON720905:UON720923 UYJ720905:UYJ720923 VIF720905:VIF720923 VSB720905:VSB720923 WBX720905:WBX720923 WLT720905:WLT720923 WVP720905:WVP720923 H786441:H786459 JD786441:JD786459 SZ786441:SZ786459 ACV786441:ACV786459 AMR786441:AMR786459 AWN786441:AWN786459 BGJ786441:BGJ786459 BQF786441:BQF786459 CAB786441:CAB786459 CJX786441:CJX786459 CTT786441:CTT786459 DDP786441:DDP786459 DNL786441:DNL786459 DXH786441:DXH786459 EHD786441:EHD786459 EQZ786441:EQZ786459 FAV786441:FAV786459 FKR786441:FKR786459 FUN786441:FUN786459 GEJ786441:GEJ786459 GOF786441:GOF786459 GYB786441:GYB786459 HHX786441:HHX786459 HRT786441:HRT786459 IBP786441:IBP786459 ILL786441:ILL786459 IVH786441:IVH786459 JFD786441:JFD786459 JOZ786441:JOZ786459 JYV786441:JYV786459 KIR786441:KIR786459 KSN786441:KSN786459 LCJ786441:LCJ786459 LMF786441:LMF786459 LWB786441:LWB786459 MFX786441:MFX786459 MPT786441:MPT786459 MZP786441:MZP786459 NJL786441:NJL786459 NTH786441:NTH786459 ODD786441:ODD786459 OMZ786441:OMZ786459 OWV786441:OWV786459 PGR786441:PGR786459 PQN786441:PQN786459 QAJ786441:QAJ786459 QKF786441:QKF786459 QUB786441:QUB786459 RDX786441:RDX786459 RNT786441:RNT786459 RXP786441:RXP786459 SHL786441:SHL786459 SRH786441:SRH786459 TBD786441:TBD786459 TKZ786441:TKZ786459 TUV786441:TUV786459 UER786441:UER786459 UON786441:UON786459 UYJ786441:UYJ786459 VIF786441:VIF786459 VSB786441:VSB786459 WBX786441:WBX786459 WLT786441:WLT786459 WVP786441:WVP786459 H851977:H851995 JD851977:JD851995 SZ851977:SZ851995 ACV851977:ACV851995 AMR851977:AMR851995 AWN851977:AWN851995 BGJ851977:BGJ851995 BQF851977:BQF851995 CAB851977:CAB851995 CJX851977:CJX851995 CTT851977:CTT851995 DDP851977:DDP851995 DNL851977:DNL851995 DXH851977:DXH851995 EHD851977:EHD851995 EQZ851977:EQZ851995 FAV851977:FAV851995 FKR851977:FKR851995 FUN851977:FUN851995 GEJ851977:GEJ851995 GOF851977:GOF851995 GYB851977:GYB851995 HHX851977:HHX851995 HRT851977:HRT851995 IBP851977:IBP851995 ILL851977:ILL851995 IVH851977:IVH851995 JFD851977:JFD851995 JOZ851977:JOZ851995 JYV851977:JYV851995 KIR851977:KIR851995 KSN851977:KSN851995 LCJ851977:LCJ851995 LMF851977:LMF851995 LWB851977:LWB851995 MFX851977:MFX851995 MPT851977:MPT851995 MZP851977:MZP851995 NJL851977:NJL851995 NTH851977:NTH851995 ODD851977:ODD851995 OMZ851977:OMZ851995 OWV851977:OWV851995 PGR851977:PGR851995 PQN851977:PQN851995 QAJ851977:QAJ851995 QKF851977:QKF851995 QUB851977:QUB851995 RDX851977:RDX851995 RNT851977:RNT851995 RXP851977:RXP851995 SHL851977:SHL851995 SRH851977:SRH851995 TBD851977:TBD851995 TKZ851977:TKZ851995 TUV851977:TUV851995 UER851977:UER851995 UON851977:UON851995 UYJ851977:UYJ851995 VIF851977:VIF851995 VSB851977:VSB851995 WBX851977:WBX851995 WLT851977:WLT851995 WVP851977:WVP851995 H917513:H917531 JD917513:JD917531 SZ917513:SZ917531 ACV917513:ACV917531 AMR917513:AMR917531 AWN917513:AWN917531 BGJ917513:BGJ917531 BQF917513:BQF917531 CAB917513:CAB917531 CJX917513:CJX917531 CTT917513:CTT917531 DDP917513:DDP917531 DNL917513:DNL917531 DXH917513:DXH917531 EHD917513:EHD917531 EQZ917513:EQZ917531 FAV917513:FAV917531 FKR917513:FKR917531 FUN917513:FUN917531 GEJ917513:GEJ917531 GOF917513:GOF917531 GYB917513:GYB917531 HHX917513:HHX917531 HRT917513:HRT917531 IBP917513:IBP917531 ILL917513:ILL917531 IVH917513:IVH917531 JFD917513:JFD917531 JOZ917513:JOZ917531 JYV917513:JYV917531 KIR917513:KIR917531 KSN917513:KSN917531 LCJ917513:LCJ917531 LMF917513:LMF917531 LWB917513:LWB917531 MFX917513:MFX917531 MPT917513:MPT917531 MZP917513:MZP917531 NJL917513:NJL917531 NTH917513:NTH917531 ODD917513:ODD917531 OMZ917513:OMZ917531 OWV917513:OWV917531 PGR917513:PGR917531 PQN917513:PQN917531 QAJ917513:QAJ917531 QKF917513:QKF917531 QUB917513:QUB917531 RDX917513:RDX917531 RNT917513:RNT917531 RXP917513:RXP917531 SHL917513:SHL917531 SRH917513:SRH917531 TBD917513:TBD917531 TKZ917513:TKZ917531 TUV917513:TUV917531 UER917513:UER917531 UON917513:UON917531 UYJ917513:UYJ917531 VIF917513:VIF917531 VSB917513:VSB917531 WBX917513:WBX917531 WLT917513:WLT917531 WVP917513:WVP917531 H983049:H983067 JD983049:JD983067 SZ983049:SZ983067 ACV983049:ACV983067 AMR983049:AMR983067 AWN983049:AWN983067 BGJ983049:BGJ983067 BQF983049:BQF983067 CAB983049:CAB983067 CJX983049:CJX983067 CTT983049:CTT983067 DDP983049:DDP983067 DNL983049:DNL983067 DXH983049:DXH983067 EHD983049:EHD983067 EQZ983049:EQZ983067 FAV983049:FAV983067 FKR983049:FKR983067 FUN983049:FUN983067 GEJ983049:GEJ983067 GOF983049:GOF983067 GYB983049:GYB983067 HHX983049:HHX983067 HRT983049:HRT983067 IBP983049:IBP983067 ILL983049:ILL983067 IVH983049:IVH983067 JFD983049:JFD983067 JOZ983049:JOZ983067 JYV983049:JYV983067 KIR983049:KIR983067 KSN983049:KSN983067 LCJ983049:LCJ983067 LMF983049:LMF983067 LWB983049:LWB983067 MFX983049:MFX983067 MPT983049:MPT983067 MZP983049:MZP983067 NJL983049:NJL983067 NTH983049:NTH983067 ODD983049:ODD983067 OMZ983049:OMZ983067 OWV983049:OWV983067 PGR983049:PGR983067 PQN983049:PQN983067 QAJ983049:QAJ983067 QKF983049:QKF983067 QUB983049:QUB983067 RDX983049:RDX983067 RNT983049:RNT983067 RXP983049:RXP983067 SHL983049:SHL983067 SRH983049:SRH983067 TBD983049:TBD983067 TKZ983049:TKZ983067 TUV983049:TUV983067 UER983049:UER983067 UON983049:UON983067 UYJ983049:UYJ983067 VIF983049:VIF983067 VSB983049:VSB983067 WBX983049:WBX983067 WLT983049:WLT983067 WVP983049:WVP983067"/>
  </dataValidations>
  <printOptions gridLines="1"/>
  <pageMargins left="0.25" right="0.25" top="0.75" bottom="0.75" header="0.3" footer="0.3"/>
  <pageSetup scale="86" fitToHeight="0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29"/>
  <sheetViews>
    <sheetView showGridLines="0" view="pageBreakPreview" zoomScale="70" zoomScaleNormal="100" zoomScaleSheetLayoutView="70" workbookViewId="0">
      <selection activeCell="G2" sqref="G2:H2"/>
    </sheetView>
  </sheetViews>
  <sheetFormatPr defaultRowHeight="12.75"/>
  <cols>
    <col min="1" max="1" width="4.85546875" style="173" customWidth="1"/>
    <col min="2" max="2" width="37.42578125" style="173" customWidth="1"/>
    <col min="3" max="3" width="21.5703125" style="173" customWidth="1"/>
    <col min="4" max="4" width="20" style="173" customWidth="1"/>
    <col min="5" max="5" width="18.7109375" style="173" customWidth="1"/>
    <col min="6" max="6" width="24.140625" style="173" customWidth="1"/>
    <col min="7" max="7" width="27.140625" style="173" customWidth="1"/>
    <col min="8" max="8" width="0.7109375" style="173" customWidth="1"/>
    <col min="9" max="16384" width="9.140625" style="173"/>
  </cols>
  <sheetData>
    <row r="1" spans="1:8" s="157" customFormat="1" ht="15">
      <c r="A1" s="154" t="s">
        <v>313</v>
      </c>
      <c r="B1" s="155"/>
      <c r="C1" s="155"/>
      <c r="D1" s="155"/>
      <c r="E1" s="155"/>
      <c r="F1" s="56"/>
      <c r="G1" s="56" t="s">
        <v>97</v>
      </c>
      <c r="H1" s="158"/>
    </row>
    <row r="2" spans="1:8" s="157" customFormat="1" ht="15">
      <c r="A2" s="158" t="s">
        <v>304</v>
      </c>
      <c r="B2" s="155"/>
      <c r="C2" s="155"/>
      <c r="D2" s="155"/>
      <c r="E2" s="156"/>
      <c r="F2" s="156"/>
      <c r="G2" s="473" t="s">
        <v>866</v>
      </c>
      <c r="H2" s="474"/>
    </row>
    <row r="3" spans="1:8" s="157" customFormat="1">
      <c r="A3" s="158"/>
      <c r="B3" s="155"/>
      <c r="C3" s="155"/>
      <c r="D3" s="155"/>
      <c r="E3" s="156"/>
      <c r="F3" s="156"/>
      <c r="G3" s="156"/>
      <c r="H3" s="158"/>
    </row>
    <row r="4" spans="1:8" s="157" customFormat="1" ht="15">
      <c r="A4" s="92" t="s">
        <v>261</v>
      </c>
      <c r="B4" s="155"/>
      <c r="C4" s="155"/>
      <c r="D4" s="155"/>
      <c r="E4" s="159"/>
      <c r="F4" s="159"/>
      <c r="G4" s="156"/>
      <c r="H4" s="158"/>
    </row>
    <row r="5" spans="1:8" s="157" customFormat="1" ht="15">
      <c r="A5" s="330" t="s">
        <v>478</v>
      </c>
      <c r="B5" s="160"/>
      <c r="C5" s="160"/>
      <c r="D5" s="160"/>
      <c r="E5" s="160"/>
      <c r="F5" s="160"/>
      <c r="G5" s="161"/>
      <c r="H5" s="158"/>
    </row>
    <row r="6" spans="1:8" s="174" customFormat="1">
      <c r="A6" s="162"/>
      <c r="B6" s="162"/>
      <c r="C6" s="162"/>
      <c r="D6" s="162"/>
      <c r="E6" s="162"/>
      <c r="F6" s="162"/>
      <c r="G6" s="162"/>
      <c r="H6" s="159"/>
    </row>
    <row r="7" spans="1:8" s="157" customFormat="1" ht="51">
      <c r="A7" s="189" t="s">
        <v>64</v>
      </c>
      <c r="B7" s="165" t="s">
        <v>308</v>
      </c>
      <c r="C7" s="165" t="s">
        <v>309</v>
      </c>
      <c r="D7" s="165" t="s">
        <v>310</v>
      </c>
      <c r="E7" s="165" t="s">
        <v>311</v>
      </c>
      <c r="F7" s="165" t="s">
        <v>312</v>
      </c>
      <c r="G7" s="165" t="s">
        <v>305</v>
      </c>
      <c r="H7" s="158"/>
    </row>
    <row r="8" spans="1:8" s="157" customFormat="1">
      <c r="A8" s="163">
        <v>1</v>
      </c>
      <c r="B8" s="164">
        <v>2</v>
      </c>
      <c r="C8" s="164">
        <v>3</v>
      </c>
      <c r="D8" s="164">
        <v>4</v>
      </c>
      <c r="E8" s="165">
        <v>5</v>
      </c>
      <c r="F8" s="165">
        <v>6</v>
      </c>
      <c r="G8" s="165">
        <v>7</v>
      </c>
      <c r="H8" s="158"/>
    </row>
    <row r="9" spans="1:8" s="157" customFormat="1">
      <c r="A9" s="175">
        <v>1</v>
      </c>
      <c r="B9" s="166"/>
      <c r="C9" s="166"/>
      <c r="D9" s="167"/>
      <c r="E9" s="166"/>
      <c r="F9" s="166"/>
      <c r="G9" s="166"/>
      <c r="H9" s="158"/>
    </row>
    <row r="10" spans="1:8" s="157" customFormat="1">
      <c r="A10" s="175">
        <v>2</v>
      </c>
      <c r="B10" s="166"/>
      <c r="C10" s="166"/>
      <c r="D10" s="167"/>
      <c r="E10" s="166"/>
      <c r="F10" s="166"/>
      <c r="G10" s="166"/>
      <c r="H10" s="158"/>
    </row>
    <row r="11" spans="1:8" s="157" customFormat="1">
      <c r="A11" s="175">
        <v>3</v>
      </c>
      <c r="B11" s="166"/>
      <c r="C11" s="166"/>
      <c r="D11" s="167"/>
      <c r="E11" s="166"/>
      <c r="F11" s="166"/>
      <c r="G11" s="166"/>
      <c r="H11" s="158"/>
    </row>
    <row r="12" spans="1:8" s="157" customFormat="1">
      <c r="A12" s="175">
        <v>4</v>
      </c>
      <c r="B12" s="166"/>
      <c r="C12" s="166"/>
      <c r="D12" s="167"/>
      <c r="E12" s="166"/>
      <c r="F12" s="166"/>
      <c r="G12" s="166"/>
      <c r="H12" s="158"/>
    </row>
    <row r="13" spans="1:8" s="157" customFormat="1">
      <c r="A13" s="175">
        <v>5</v>
      </c>
      <c r="B13" s="166"/>
      <c r="C13" s="166"/>
      <c r="D13" s="167"/>
      <c r="E13" s="166"/>
      <c r="F13" s="166"/>
      <c r="G13" s="166"/>
      <c r="H13" s="158"/>
    </row>
    <row r="14" spans="1:8" s="157" customFormat="1">
      <c r="A14" s="175">
        <v>6</v>
      </c>
      <c r="B14" s="166"/>
      <c r="C14" s="166"/>
      <c r="D14" s="167"/>
      <c r="E14" s="166"/>
      <c r="F14" s="166"/>
      <c r="G14" s="166"/>
      <c r="H14" s="158"/>
    </row>
    <row r="15" spans="1:8" s="157" customFormat="1">
      <c r="A15" s="175">
        <v>7</v>
      </c>
      <c r="B15" s="166"/>
      <c r="C15" s="166"/>
      <c r="D15" s="167"/>
      <c r="E15" s="166"/>
      <c r="F15" s="166"/>
      <c r="G15" s="166"/>
      <c r="H15" s="158"/>
    </row>
    <row r="16" spans="1:8" s="157" customFormat="1">
      <c r="A16" s="175">
        <v>8</v>
      </c>
      <c r="B16" s="166"/>
      <c r="C16" s="166"/>
      <c r="D16" s="167"/>
      <c r="E16" s="166"/>
      <c r="F16" s="166"/>
      <c r="G16" s="166"/>
      <c r="H16" s="158"/>
    </row>
    <row r="17" spans="1:11" s="157" customFormat="1">
      <c r="A17" s="175">
        <v>9</v>
      </c>
      <c r="B17" s="166"/>
      <c r="C17" s="166"/>
      <c r="D17" s="167"/>
      <c r="E17" s="166"/>
      <c r="F17" s="166"/>
      <c r="G17" s="166"/>
      <c r="H17" s="158"/>
    </row>
    <row r="18" spans="1:11" s="157" customFormat="1">
      <c r="A18" s="175">
        <v>10</v>
      </c>
      <c r="B18" s="166"/>
      <c r="C18" s="166"/>
      <c r="D18" s="167"/>
      <c r="E18" s="166"/>
      <c r="F18" s="166"/>
      <c r="G18" s="166"/>
      <c r="H18" s="158"/>
    </row>
    <row r="19" spans="1:11" s="157" customFormat="1">
      <c r="A19" s="175" t="s">
        <v>263</v>
      </c>
      <c r="B19" s="166"/>
      <c r="C19" s="166"/>
      <c r="D19" s="167"/>
      <c r="E19" s="166"/>
      <c r="F19" s="166"/>
      <c r="G19" s="166"/>
      <c r="H19" s="158"/>
    </row>
    <row r="22" spans="1:11" s="157" customFormat="1"/>
    <row r="23" spans="1:11" s="157" customFormat="1"/>
    <row r="24" spans="1:11" s="21" customFormat="1" ht="15">
      <c r="B24" s="168" t="s">
        <v>96</v>
      </c>
      <c r="C24" s="168"/>
    </row>
    <row r="25" spans="1:11" s="21" customFormat="1" ht="15">
      <c r="B25" s="168"/>
      <c r="C25" s="168"/>
    </row>
    <row r="26" spans="1:11" s="21" customFormat="1" ht="15">
      <c r="C26" s="170"/>
      <c r="F26" s="170"/>
      <c r="G26" s="170"/>
      <c r="H26" s="169"/>
    </row>
    <row r="27" spans="1:11" s="21" customFormat="1" ht="15">
      <c r="C27" s="171" t="s">
        <v>255</v>
      </c>
      <c r="F27" s="168" t="s">
        <v>306</v>
      </c>
      <c r="J27" s="169"/>
      <c r="K27" s="169"/>
    </row>
    <row r="28" spans="1:11" s="21" customFormat="1" ht="15">
      <c r="C28" s="171" t="s">
        <v>127</v>
      </c>
      <c r="F28" s="172" t="s">
        <v>256</v>
      </c>
      <c r="J28" s="169"/>
      <c r="K28" s="169"/>
    </row>
    <row r="29" spans="1:11" s="157" customFormat="1" ht="15">
      <c r="C29" s="171"/>
      <c r="J29" s="174"/>
      <c r="K29" s="174"/>
    </row>
  </sheetData>
  <mergeCells count="1">
    <mergeCell ref="G2:H2"/>
  </mergeCells>
  <dataValidations count="2">
    <dataValidation type="list" allowBlank="1" showInputMessage="1" showErrorMessage="1" errorTitle="თარიღის შევსების ინსტრუქცია" error="დღე/თვე/წელი" prompt="დღე/თვე/წელი" sqref="I1">
      <formula1>#REF!</formula1>
    </dataValidation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D9:D19"/>
  </dataValidations>
  <pageMargins left="0.7" right="0.7" top="0.75" bottom="0.75" header="0.3" footer="0.3"/>
  <pageSetup paperSize="9" scale="86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102"/>
  <sheetViews>
    <sheetView view="pageBreakPreview" zoomScale="90" zoomScaleNormal="80" zoomScaleSheetLayoutView="90" workbookViewId="0">
      <selection activeCell="I96" sqref="I96"/>
    </sheetView>
  </sheetViews>
  <sheetFormatPr defaultRowHeight="12.75"/>
  <cols>
    <col min="2" max="2" width="20.7109375" customWidth="1"/>
    <col min="3" max="3" width="11.5703125" customWidth="1"/>
    <col min="4" max="4" width="19.140625" customWidth="1"/>
    <col min="5" max="5" width="27.85546875" customWidth="1"/>
    <col min="6" max="6" width="20.42578125" customWidth="1"/>
    <col min="7" max="7" width="19.140625" customWidth="1"/>
    <col min="8" max="8" width="22.140625" customWidth="1"/>
    <col min="9" max="9" width="21.42578125" customWidth="1"/>
    <col min="10" max="10" width="20.28515625" customWidth="1"/>
    <col min="11" max="11" width="24.42578125" customWidth="1"/>
    <col min="12" max="12" width="9.140625" hidden="1" customWidth="1"/>
  </cols>
  <sheetData>
    <row r="1" spans="1:12" ht="15">
      <c r="A1" s="104" t="s">
        <v>428</v>
      </c>
      <c r="B1" s="105"/>
      <c r="C1" s="105"/>
      <c r="D1" s="105"/>
      <c r="E1" s="105"/>
      <c r="F1" s="105"/>
      <c r="G1" s="105"/>
      <c r="H1" s="105"/>
      <c r="I1" s="105"/>
      <c r="J1" s="105"/>
      <c r="K1" s="56" t="s">
        <v>97</v>
      </c>
    </row>
    <row r="2" spans="1:12" ht="15">
      <c r="A2" s="83" t="s">
        <v>128</v>
      </c>
      <c r="B2" s="105"/>
      <c r="C2" s="105"/>
      <c r="D2" s="105"/>
      <c r="E2" s="105"/>
      <c r="F2" s="105"/>
      <c r="G2" s="105"/>
      <c r="H2" s="105"/>
      <c r="I2" s="105"/>
      <c r="J2" s="105"/>
      <c r="K2" s="473" t="s">
        <v>866</v>
      </c>
      <c r="L2" s="474"/>
    </row>
    <row r="3" spans="1:12" ht="15">
      <c r="A3" s="105"/>
      <c r="B3" s="105"/>
      <c r="C3" s="105"/>
      <c r="D3" s="105"/>
      <c r="E3" s="105"/>
      <c r="F3" s="105"/>
      <c r="G3" s="105"/>
      <c r="H3" s="105"/>
      <c r="I3" s="105"/>
      <c r="J3" s="105"/>
      <c r="K3" s="108"/>
    </row>
    <row r="4" spans="1:12" ht="15">
      <c r="A4" s="54" t="str">
        <f>'[7]ფორმა N2'!A4</f>
        <v>ანგარიშვალდებული პირის დასახელება:</v>
      </c>
      <c r="B4" s="54"/>
      <c r="C4" s="54"/>
      <c r="D4" s="55"/>
      <c r="E4" s="112"/>
      <c r="F4" s="105"/>
      <c r="G4" s="105"/>
      <c r="H4" s="105"/>
      <c r="I4" s="105"/>
      <c r="J4" s="105"/>
      <c r="K4" s="112"/>
    </row>
    <row r="5" spans="1:12" s="146" customFormat="1" ht="15">
      <c r="A5" s="442" t="s">
        <v>478</v>
      </c>
      <c r="B5" s="58"/>
      <c r="C5" s="58"/>
      <c r="D5" s="58"/>
      <c r="E5" s="181"/>
      <c r="F5" s="182"/>
      <c r="G5" s="182"/>
      <c r="H5" s="182"/>
      <c r="I5" s="182"/>
      <c r="J5" s="182"/>
      <c r="K5" s="181"/>
    </row>
    <row r="6" spans="1:12" ht="13.5">
      <c r="A6" s="109"/>
      <c r="B6" s="110"/>
      <c r="C6" s="110"/>
      <c r="D6" s="110"/>
      <c r="E6" s="105"/>
      <c r="F6" s="105"/>
      <c r="G6" s="105"/>
      <c r="H6" s="105"/>
      <c r="I6" s="105"/>
      <c r="J6" s="105"/>
      <c r="K6" s="105"/>
    </row>
    <row r="7" spans="1:12" ht="60">
      <c r="A7" s="318" t="s">
        <v>64</v>
      </c>
      <c r="B7" s="268" t="s">
        <v>361</v>
      </c>
      <c r="C7" s="268" t="s">
        <v>362</v>
      </c>
      <c r="D7" s="268" t="s">
        <v>364</v>
      </c>
      <c r="E7" s="268" t="s">
        <v>363</v>
      </c>
      <c r="F7" s="268" t="s">
        <v>372</v>
      </c>
      <c r="G7" s="268" t="s">
        <v>373</v>
      </c>
      <c r="H7" s="268" t="s">
        <v>367</v>
      </c>
      <c r="I7" s="268" t="s">
        <v>368</v>
      </c>
      <c r="J7" s="268" t="s">
        <v>380</v>
      </c>
      <c r="K7" s="268" t="s">
        <v>369</v>
      </c>
    </row>
    <row r="8" spans="1:12" ht="15">
      <c r="A8" s="266">
        <v>1</v>
      </c>
      <c r="B8" s="266">
        <v>2</v>
      </c>
      <c r="C8" s="268">
        <v>3</v>
      </c>
      <c r="D8" s="266">
        <v>4</v>
      </c>
      <c r="E8" s="268">
        <v>5</v>
      </c>
      <c r="F8" s="266">
        <v>6</v>
      </c>
      <c r="G8" s="268">
        <v>7</v>
      </c>
      <c r="H8" s="266">
        <v>8</v>
      </c>
      <c r="I8" s="268">
        <v>9</v>
      </c>
      <c r="J8" s="266">
        <v>10</v>
      </c>
      <c r="K8" s="268">
        <v>11</v>
      </c>
    </row>
    <row r="9" spans="1:12" ht="30">
      <c r="A9" s="320">
        <v>1</v>
      </c>
      <c r="B9" s="438" t="s">
        <v>571</v>
      </c>
      <c r="C9" s="271" t="s">
        <v>572</v>
      </c>
      <c r="D9" s="271" t="s">
        <v>573</v>
      </c>
      <c r="E9" s="271">
        <v>950.17</v>
      </c>
      <c r="F9" s="271">
        <v>29400</v>
      </c>
      <c r="G9" s="271"/>
      <c r="H9" s="439"/>
      <c r="I9" s="439"/>
      <c r="J9" s="439">
        <v>402003318</v>
      </c>
      <c r="K9" s="271" t="s">
        <v>574</v>
      </c>
    </row>
    <row r="10" spans="1:12" ht="30">
      <c r="A10" s="320">
        <v>2</v>
      </c>
      <c r="B10" s="438" t="s">
        <v>571</v>
      </c>
      <c r="C10" s="271" t="s">
        <v>572</v>
      </c>
      <c r="D10" s="271" t="s">
        <v>575</v>
      </c>
      <c r="E10" s="271">
        <v>350</v>
      </c>
      <c r="F10" s="271">
        <v>11200</v>
      </c>
      <c r="G10" s="271"/>
      <c r="H10" s="439"/>
      <c r="I10" s="439"/>
      <c r="J10" s="439">
        <v>402003318</v>
      </c>
      <c r="K10" s="271" t="s">
        <v>574</v>
      </c>
    </row>
    <row r="11" spans="1:12" ht="45">
      <c r="A11" s="320">
        <v>3</v>
      </c>
      <c r="B11" s="438" t="s">
        <v>576</v>
      </c>
      <c r="C11" s="271" t="s">
        <v>572</v>
      </c>
      <c r="D11" s="271" t="s">
        <v>577</v>
      </c>
      <c r="E11" s="271">
        <v>150</v>
      </c>
      <c r="F11" s="271">
        <v>800</v>
      </c>
      <c r="G11" s="271"/>
      <c r="H11" s="439"/>
      <c r="I11" s="439"/>
      <c r="J11" s="439" t="s">
        <v>578</v>
      </c>
      <c r="K11" s="271" t="s">
        <v>579</v>
      </c>
    </row>
    <row r="12" spans="1:12" ht="30">
      <c r="A12" s="320">
        <v>4</v>
      </c>
      <c r="B12" s="438" t="s">
        <v>580</v>
      </c>
      <c r="C12" s="271" t="s">
        <v>572</v>
      </c>
      <c r="D12" s="271" t="s">
        <v>581</v>
      </c>
      <c r="E12" s="271">
        <v>50.24</v>
      </c>
      <c r="F12" s="271">
        <v>1225</v>
      </c>
      <c r="G12" s="271" t="s">
        <v>582</v>
      </c>
      <c r="H12" s="439" t="s">
        <v>583</v>
      </c>
      <c r="I12" s="439" t="s">
        <v>584</v>
      </c>
      <c r="J12" s="439"/>
      <c r="K12" s="271"/>
    </row>
    <row r="13" spans="1:12" ht="30">
      <c r="A13" s="320">
        <v>5</v>
      </c>
      <c r="B13" s="463" t="s">
        <v>585</v>
      </c>
      <c r="C13" s="271" t="s">
        <v>572</v>
      </c>
      <c r="D13" s="271" t="s">
        <v>586</v>
      </c>
      <c r="E13" s="271">
        <v>100</v>
      </c>
      <c r="F13" s="271">
        <v>1250</v>
      </c>
      <c r="G13" s="271"/>
      <c r="H13" s="439"/>
      <c r="I13" s="439"/>
      <c r="J13" s="439" t="s">
        <v>587</v>
      </c>
      <c r="K13" s="271" t="s">
        <v>588</v>
      </c>
    </row>
    <row r="14" spans="1:12" ht="45">
      <c r="A14" s="320">
        <v>6</v>
      </c>
      <c r="B14" s="438" t="s">
        <v>589</v>
      </c>
      <c r="C14" s="271" t="s">
        <v>572</v>
      </c>
      <c r="D14" s="271" t="s">
        <v>590</v>
      </c>
      <c r="E14" s="271">
        <v>19</v>
      </c>
      <c r="F14" s="271">
        <v>375</v>
      </c>
      <c r="G14" s="271" t="s">
        <v>591</v>
      </c>
      <c r="H14" s="439" t="s">
        <v>567</v>
      </c>
      <c r="I14" s="439" t="s">
        <v>592</v>
      </c>
      <c r="J14" s="439"/>
      <c r="K14" s="271"/>
    </row>
    <row r="15" spans="1:12" ht="45">
      <c r="A15" s="320">
        <v>7</v>
      </c>
      <c r="B15" s="438" t="s">
        <v>593</v>
      </c>
      <c r="C15" s="271" t="s">
        <v>572</v>
      </c>
      <c r="D15" s="271" t="s">
        <v>594</v>
      </c>
      <c r="E15" s="271">
        <v>137</v>
      </c>
      <c r="F15" s="271">
        <v>1500</v>
      </c>
      <c r="G15" s="271" t="s">
        <v>595</v>
      </c>
      <c r="H15" s="439" t="s">
        <v>567</v>
      </c>
      <c r="I15" s="439" t="s">
        <v>596</v>
      </c>
      <c r="J15" s="439"/>
      <c r="K15" s="271"/>
    </row>
    <row r="16" spans="1:12" ht="60">
      <c r="A16" s="320">
        <v>8</v>
      </c>
      <c r="B16" s="438" t="s">
        <v>597</v>
      </c>
      <c r="C16" s="271" t="s">
        <v>572</v>
      </c>
      <c r="D16" s="464" t="s">
        <v>598</v>
      </c>
      <c r="E16" s="271" t="s">
        <v>599</v>
      </c>
      <c r="F16" s="271">
        <v>1000</v>
      </c>
      <c r="G16" s="271" t="s">
        <v>600</v>
      </c>
      <c r="H16" s="439" t="s">
        <v>601</v>
      </c>
      <c r="I16" s="439" t="s">
        <v>602</v>
      </c>
      <c r="J16" s="439"/>
      <c r="K16" s="271"/>
    </row>
    <row r="17" spans="1:11" ht="60">
      <c r="A17" s="320">
        <v>9</v>
      </c>
      <c r="B17" s="438" t="s">
        <v>603</v>
      </c>
      <c r="C17" s="271" t="s">
        <v>572</v>
      </c>
      <c r="D17" s="271" t="s">
        <v>604</v>
      </c>
      <c r="E17" s="271">
        <v>100</v>
      </c>
      <c r="F17" s="271">
        <v>2700</v>
      </c>
      <c r="G17" s="271"/>
      <c r="H17" s="439"/>
      <c r="I17" s="439"/>
      <c r="J17" s="439">
        <v>406124929</v>
      </c>
      <c r="K17" s="271" t="s">
        <v>605</v>
      </c>
    </row>
    <row r="18" spans="1:11" ht="75">
      <c r="A18" s="320">
        <v>10</v>
      </c>
      <c r="B18" s="438" t="s">
        <v>606</v>
      </c>
      <c r="C18" s="271" t="s">
        <v>572</v>
      </c>
      <c r="D18" s="271" t="s">
        <v>607</v>
      </c>
      <c r="E18" s="271" t="s">
        <v>608</v>
      </c>
      <c r="F18" s="271">
        <v>1300</v>
      </c>
      <c r="G18" s="271"/>
      <c r="H18" s="439"/>
      <c r="I18" s="439"/>
      <c r="J18" s="439" t="s">
        <v>609</v>
      </c>
      <c r="K18" s="271" t="s">
        <v>610</v>
      </c>
    </row>
    <row r="19" spans="1:11" ht="45">
      <c r="A19" s="320">
        <v>11</v>
      </c>
      <c r="B19" s="438" t="s">
        <v>611</v>
      </c>
      <c r="C19" s="271" t="s">
        <v>572</v>
      </c>
      <c r="D19" s="271" t="s">
        <v>612</v>
      </c>
      <c r="E19" s="271" t="s">
        <v>613</v>
      </c>
      <c r="F19" s="271">
        <v>1000</v>
      </c>
      <c r="G19" s="271" t="s">
        <v>614</v>
      </c>
      <c r="H19" s="439" t="s">
        <v>615</v>
      </c>
      <c r="I19" s="439" t="s">
        <v>616</v>
      </c>
      <c r="J19" s="439"/>
      <c r="K19" s="271"/>
    </row>
    <row r="20" spans="1:11" ht="30">
      <c r="A20" s="320">
        <v>12</v>
      </c>
      <c r="B20" s="438" t="s">
        <v>617</v>
      </c>
      <c r="C20" s="271" t="s">
        <v>572</v>
      </c>
      <c r="D20" s="271" t="s">
        <v>618</v>
      </c>
      <c r="E20" s="271" t="s">
        <v>619</v>
      </c>
      <c r="F20" s="271">
        <v>1000</v>
      </c>
      <c r="G20" s="271" t="s">
        <v>620</v>
      </c>
      <c r="H20" s="439" t="s">
        <v>621</v>
      </c>
      <c r="I20" s="439" t="s">
        <v>622</v>
      </c>
      <c r="J20" s="439"/>
      <c r="K20" s="271"/>
    </row>
    <row r="21" spans="1:11" ht="30">
      <c r="A21" s="320">
        <v>13</v>
      </c>
      <c r="B21" s="438" t="s">
        <v>623</v>
      </c>
      <c r="C21" s="271" t="s">
        <v>572</v>
      </c>
      <c r="D21" s="271" t="s">
        <v>624</v>
      </c>
      <c r="E21" s="271">
        <v>174.45</v>
      </c>
      <c r="F21" s="271">
        <v>800</v>
      </c>
      <c r="G21" s="271">
        <v>61006005643</v>
      </c>
      <c r="H21" s="439" t="s">
        <v>625</v>
      </c>
      <c r="I21" s="439" t="s">
        <v>626</v>
      </c>
      <c r="J21" s="439"/>
      <c r="K21" s="271"/>
    </row>
    <row r="22" spans="1:11" ht="30">
      <c r="A22" s="320">
        <v>14</v>
      </c>
      <c r="B22" s="438" t="s">
        <v>627</v>
      </c>
      <c r="C22" s="271" t="s">
        <v>572</v>
      </c>
      <c r="D22" s="271" t="s">
        <v>628</v>
      </c>
      <c r="E22" s="271">
        <v>94.1</v>
      </c>
      <c r="F22" s="271">
        <v>400</v>
      </c>
      <c r="G22" s="271"/>
      <c r="H22" s="439"/>
      <c r="I22" s="439"/>
      <c r="J22" s="439" t="s">
        <v>629</v>
      </c>
      <c r="K22" s="271" t="s">
        <v>630</v>
      </c>
    </row>
    <row r="23" spans="1:11" ht="30">
      <c r="A23" s="320">
        <v>15</v>
      </c>
      <c r="B23" s="438" t="s">
        <v>631</v>
      </c>
      <c r="C23" s="271" t="s">
        <v>572</v>
      </c>
      <c r="D23" s="271" t="s">
        <v>632</v>
      </c>
      <c r="E23" s="271">
        <v>44</v>
      </c>
      <c r="F23" s="271">
        <v>687.5</v>
      </c>
      <c r="G23" s="271" t="s">
        <v>633</v>
      </c>
      <c r="H23" s="439" t="s">
        <v>634</v>
      </c>
      <c r="I23" s="439" t="s">
        <v>635</v>
      </c>
      <c r="J23" s="439"/>
      <c r="K23" s="271"/>
    </row>
    <row r="24" spans="1:11" ht="30">
      <c r="A24" s="320">
        <v>16</v>
      </c>
      <c r="B24" s="438" t="s">
        <v>636</v>
      </c>
      <c r="C24" s="271" t="s">
        <v>572</v>
      </c>
      <c r="D24" s="271" t="s">
        <v>637</v>
      </c>
      <c r="E24" s="271">
        <v>90.82</v>
      </c>
      <c r="F24" s="271">
        <v>800</v>
      </c>
      <c r="G24" s="271" t="s">
        <v>638</v>
      </c>
      <c r="H24" s="439" t="s">
        <v>639</v>
      </c>
      <c r="I24" s="439" t="s">
        <v>640</v>
      </c>
      <c r="J24" s="439"/>
      <c r="K24" s="271"/>
    </row>
    <row r="25" spans="1:11" ht="30">
      <c r="A25" s="320">
        <v>17</v>
      </c>
      <c r="B25" s="438" t="s">
        <v>641</v>
      </c>
      <c r="C25" s="271" t="s">
        <v>572</v>
      </c>
      <c r="D25" s="271" t="s">
        <v>642</v>
      </c>
      <c r="E25" s="271">
        <v>172.87</v>
      </c>
      <c r="F25" s="271">
        <v>1250</v>
      </c>
      <c r="G25" s="271" t="s">
        <v>643</v>
      </c>
      <c r="H25" s="439" t="s">
        <v>634</v>
      </c>
      <c r="I25" s="439" t="s">
        <v>644</v>
      </c>
      <c r="J25" s="439"/>
      <c r="K25" s="271"/>
    </row>
    <row r="26" spans="1:11" ht="30">
      <c r="A26" s="320">
        <v>18</v>
      </c>
      <c r="B26" s="438" t="s">
        <v>645</v>
      </c>
      <c r="C26" s="271" t="s">
        <v>572</v>
      </c>
      <c r="D26" s="271" t="s">
        <v>646</v>
      </c>
      <c r="E26" s="271">
        <v>38.590000000000003</v>
      </c>
      <c r="F26" s="271">
        <v>3000</v>
      </c>
      <c r="G26" s="271" t="s">
        <v>647</v>
      </c>
      <c r="H26" s="439" t="s">
        <v>648</v>
      </c>
      <c r="I26" s="439" t="s">
        <v>649</v>
      </c>
      <c r="J26" s="439"/>
      <c r="K26" s="271"/>
    </row>
    <row r="27" spans="1:11" ht="30">
      <c r="A27" s="320">
        <v>19</v>
      </c>
      <c r="B27" s="438" t="s">
        <v>650</v>
      </c>
      <c r="C27" s="271" t="s">
        <v>572</v>
      </c>
      <c r="D27" s="271" t="s">
        <v>651</v>
      </c>
      <c r="E27" s="271">
        <v>65.5</v>
      </c>
      <c r="F27" s="271">
        <v>250</v>
      </c>
      <c r="G27" s="271"/>
      <c r="H27" s="439"/>
      <c r="I27" s="439"/>
      <c r="J27" s="439" t="s">
        <v>652</v>
      </c>
      <c r="K27" s="271" t="s">
        <v>630</v>
      </c>
    </row>
    <row r="28" spans="1:11" ht="45">
      <c r="A28" s="320">
        <v>20</v>
      </c>
      <c r="B28" s="438" t="s">
        <v>653</v>
      </c>
      <c r="C28" s="271" t="s">
        <v>572</v>
      </c>
      <c r="D28" s="271" t="s">
        <v>654</v>
      </c>
      <c r="E28" s="271">
        <v>67</v>
      </c>
      <c r="F28" s="271">
        <v>687.5</v>
      </c>
      <c r="G28" s="271" t="s">
        <v>655</v>
      </c>
      <c r="H28" s="439" t="s">
        <v>656</v>
      </c>
      <c r="I28" s="439" t="s">
        <v>657</v>
      </c>
      <c r="J28" s="439"/>
      <c r="K28" s="271"/>
    </row>
    <row r="29" spans="1:11" ht="30">
      <c r="A29" s="320">
        <v>21</v>
      </c>
      <c r="B29" s="438" t="s">
        <v>658</v>
      </c>
      <c r="C29" s="271" t="s">
        <v>572</v>
      </c>
      <c r="D29" s="271" t="s">
        <v>659</v>
      </c>
      <c r="E29" s="271">
        <v>108.86</v>
      </c>
      <c r="F29" s="271">
        <v>375</v>
      </c>
      <c r="G29" s="271" t="s">
        <v>660</v>
      </c>
      <c r="H29" s="439" t="s">
        <v>661</v>
      </c>
      <c r="I29" s="439" t="s">
        <v>662</v>
      </c>
      <c r="J29" s="439"/>
      <c r="K29" s="271"/>
    </row>
    <row r="30" spans="1:11" ht="30">
      <c r="A30" s="320">
        <v>22</v>
      </c>
      <c r="B30" s="438" t="s">
        <v>663</v>
      </c>
      <c r="C30" s="271" t="s">
        <v>572</v>
      </c>
      <c r="D30" s="271" t="s">
        <v>664</v>
      </c>
      <c r="E30" s="271">
        <v>155.19999999999999</v>
      </c>
      <c r="F30" s="271">
        <v>400</v>
      </c>
      <c r="G30" s="271"/>
      <c r="H30" s="439"/>
      <c r="I30" s="439"/>
      <c r="J30" s="439" t="s">
        <v>665</v>
      </c>
      <c r="K30" s="271" t="s">
        <v>630</v>
      </c>
    </row>
    <row r="31" spans="1:11" ht="30">
      <c r="A31" s="320">
        <v>23</v>
      </c>
      <c r="B31" s="438" t="s">
        <v>666</v>
      </c>
      <c r="C31" s="271" t="s">
        <v>572</v>
      </c>
      <c r="D31" s="271" t="s">
        <v>667</v>
      </c>
      <c r="E31" s="271">
        <v>141.74</v>
      </c>
      <c r="F31" s="271">
        <v>437.5</v>
      </c>
      <c r="G31" s="271">
        <v>38001006467</v>
      </c>
      <c r="H31" s="439" t="s">
        <v>564</v>
      </c>
      <c r="I31" s="439" t="s">
        <v>668</v>
      </c>
      <c r="J31" s="439"/>
      <c r="K31" s="271"/>
    </row>
    <row r="32" spans="1:11" ht="30">
      <c r="A32" s="320">
        <v>24</v>
      </c>
      <c r="B32" s="438" t="s">
        <v>669</v>
      </c>
      <c r="C32" s="271" t="s">
        <v>572</v>
      </c>
      <c r="D32" s="271" t="s">
        <v>624</v>
      </c>
      <c r="E32" s="271">
        <v>28.3</v>
      </c>
      <c r="F32" s="271">
        <v>500</v>
      </c>
      <c r="G32" s="271" t="s">
        <v>670</v>
      </c>
      <c r="H32" s="439" t="s">
        <v>671</v>
      </c>
      <c r="I32" s="439" t="s">
        <v>672</v>
      </c>
      <c r="J32" s="439"/>
      <c r="K32" s="271"/>
    </row>
    <row r="33" spans="1:11" ht="30">
      <c r="A33" s="320">
        <v>25</v>
      </c>
      <c r="B33" s="438" t="s">
        <v>673</v>
      </c>
      <c r="C33" s="271" t="s">
        <v>572</v>
      </c>
      <c r="D33" s="271" t="s">
        <v>674</v>
      </c>
      <c r="E33" s="271">
        <v>170</v>
      </c>
      <c r="F33" s="271">
        <v>750</v>
      </c>
      <c r="G33" s="271" t="s">
        <v>675</v>
      </c>
      <c r="H33" s="439" t="s">
        <v>676</v>
      </c>
      <c r="I33" s="439" t="s">
        <v>677</v>
      </c>
      <c r="J33" s="439"/>
      <c r="K33" s="271"/>
    </row>
    <row r="34" spans="1:11" ht="30">
      <c r="A34" s="320">
        <v>26</v>
      </c>
      <c r="B34" s="438" t="s">
        <v>678</v>
      </c>
      <c r="C34" s="271" t="s">
        <v>572</v>
      </c>
      <c r="D34" s="271" t="s">
        <v>679</v>
      </c>
      <c r="E34" s="271">
        <v>14.62</v>
      </c>
      <c r="F34" s="271">
        <v>625</v>
      </c>
      <c r="G34" s="271" t="s">
        <v>680</v>
      </c>
      <c r="H34" s="439" t="s">
        <v>621</v>
      </c>
      <c r="I34" s="439" t="s">
        <v>681</v>
      </c>
      <c r="J34" s="439"/>
      <c r="K34" s="271"/>
    </row>
    <row r="35" spans="1:11" ht="30">
      <c r="A35" s="320">
        <v>27</v>
      </c>
      <c r="B35" s="438" t="s">
        <v>682</v>
      </c>
      <c r="C35" s="271" t="s">
        <v>572</v>
      </c>
      <c r="D35" s="271" t="s">
        <v>683</v>
      </c>
      <c r="E35" s="271">
        <v>117</v>
      </c>
      <c r="F35" s="271">
        <v>625</v>
      </c>
      <c r="G35" s="271" t="s">
        <v>684</v>
      </c>
      <c r="H35" s="439" t="s">
        <v>685</v>
      </c>
      <c r="I35" s="439" t="s">
        <v>686</v>
      </c>
      <c r="J35" s="439"/>
      <c r="K35" s="271"/>
    </row>
    <row r="36" spans="1:11" s="433" customFormat="1" ht="45">
      <c r="A36" s="320">
        <v>28</v>
      </c>
      <c r="B36" s="438" t="s">
        <v>687</v>
      </c>
      <c r="C36" s="438" t="s">
        <v>572</v>
      </c>
      <c r="D36" s="438" t="s">
        <v>688</v>
      </c>
      <c r="E36" s="438" t="s">
        <v>689</v>
      </c>
      <c r="F36" s="438">
        <v>800</v>
      </c>
      <c r="G36" s="438" t="s">
        <v>690</v>
      </c>
      <c r="H36" s="440" t="s">
        <v>691</v>
      </c>
      <c r="I36" s="440" t="s">
        <v>692</v>
      </c>
      <c r="J36" s="440"/>
      <c r="K36" s="438"/>
    </row>
    <row r="37" spans="1:11" ht="30">
      <c r="A37" s="320">
        <v>29</v>
      </c>
      <c r="B37" s="438" t="s">
        <v>693</v>
      </c>
      <c r="C37" s="271" t="s">
        <v>572</v>
      </c>
      <c r="D37" s="271" t="s">
        <v>694</v>
      </c>
      <c r="E37" s="271"/>
      <c r="F37" s="271">
        <v>3000</v>
      </c>
      <c r="G37" s="271" t="s">
        <v>695</v>
      </c>
      <c r="H37" s="439" t="s">
        <v>696</v>
      </c>
      <c r="I37" s="439" t="s">
        <v>697</v>
      </c>
      <c r="J37" s="439"/>
      <c r="K37" s="271"/>
    </row>
    <row r="38" spans="1:11" ht="30">
      <c r="A38" s="320">
        <v>30</v>
      </c>
      <c r="B38" s="438" t="s">
        <v>698</v>
      </c>
      <c r="C38" s="271" t="s">
        <v>572</v>
      </c>
      <c r="D38" s="271" t="s">
        <v>699</v>
      </c>
      <c r="E38" s="271">
        <v>22.5</v>
      </c>
      <c r="F38" s="271">
        <v>375</v>
      </c>
      <c r="G38" s="271" t="s">
        <v>700</v>
      </c>
      <c r="H38" s="439" t="s">
        <v>701</v>
      </c>
      <c r="I38" s="439" t="s">
        <v>702</v>
      </c>
      <c r="J38" s="439"/>
      <c r="K38" s="271"/>
    </row>
    <row r="39" spans="1:11" ht="30">
      <c r="A39" s="320">
        <v>31</v>
      </c>
      <c r="B39" s="438" t="s">
        <v>703</v>
      </c>
      <c r="C39" s="271" t="s">
        <v>572</v>
      </c>
      <c r="D39" s="271" t="s">
        <v>704</v>
      </c>
      <c r="E39" s="271">
        <v>21.3</v>
      </c>
      <c r="F39" s="271">
        <v>550</v>
      </c>
      <c r="G39" s="271" t="s">
        <v>705</v>
      </c>
      <c r="H39" s="439" t="s">
        <v>648</v>
      </c>
      <c r="I39" s="439" t="s">
        <v>706</v>
      </c>
      <c r="J39" s="439"/>
      <c r="K39" s="271"/>
    </row>
    <row r="40" spans="1:11" ht="45">
      <c r="A40" s="320">
        <v>32</v>
      </c>
      <c r="B40" s="438" t="s">
        <v>707</v>
      </c>
      <c r="C40" s="271" t="s">
        <v>572</v>
      </c>
      <c r="D40" s="271" t="s">
        <v>708</v>
      </c>
      <c r="E40" s="271">
        <v>46.42</v>
      </c>
      <c r="F40" s="271">
        <v>180</v>
      </c>
      <c r="G40" s="271"/>
      <c r="H40" s="439"/>
      <c r="I40" s="439"/>
      <c r="J40" s="439" t="s">
        <v>709</v>
      </c>
      <c r="K40" s="271" t="s">
        <v>710</v>
      </c>
    </row>
    <row r="41" spans="1:11" ht="30">
      <c r="A41" s="320">
        <v>33</v>
      </c>
      <c r="B41" s="438" t="s">
        <v>711</v>
      </c>
      <c r="C41" s="271" t="s">
        <v>572</v>
      </c>
      <c r="D41" s="271" t="s">
        <v>712</v>
      </c>
      <c r="E41" s="271">
        <v>48</v>
      </c>
      <c r="F41" s="271">
        <v>500</v>
      </c>
      <c r="G41" s="271"/>
      <c r="H41" s="439"/>
      <c r="I41" s="439"/>
      <c r="J41" s="439" t="s">
        <v>713</v>
      </c>
      <c r="K41" s="271" t="s">
        <v>714</v>
      </c>
    </row>
    <row r="42" spans="1:11" ht="30">
      <c r="A42" s="320">
        <v>34</v>
      </c>
      <c r="B42" s="438" t="s">
        <v>715</v>
      </c>
      <c r="C42" s="271" t="s">
        <v>572</v>
      </c>
      <c r="D42" s="271" t="s">
        <v>716</v>
      </c>
      <c r="E42" s="271">
        <v>67.03</v>
      </c>
      <c r="F42" s="271">
        <v>258</v>
      </c>
      <c r="G42" s="271"/>
      <c r="H42" s="439"/>
      <c r="I42" s="439"/>
      <c r="J42" s="439">
        <v>235447343</v>
      </c>
      <c r="K42" s="271" t="s">
        <v>710</v>
      </c>
    </row>
    <row r="43" spans="1:11" ht="45">
      <c r="A43" s="320">
        <v>35</v>
      </c>
      <c r="B43" s="438" t="s">
        <v>717</v>
      </c>
      <c r="C43" s="271" t="s">
        <v>572</v>
      </c>
      <c r="D43" s="271" t="s">
        <v>718</v>
      </c>
      <c r="E43" s="271">
        <v>35</v>
      </c>
      <c r="F43" s="271">
        <v>450</v>
      </c>
      <c r="G43" s="271" t="s">
        <v>719</v>
      </c>
      <c r="H43" s="439" t="s">
        <v>720</v>
      </c>
      <c r="I43" s="439" t="s">
        <v>721</v>
      </c>
      <c r="J43" s="439"/>
      <c r="K43" s="271"/>
    </row>
    <row r="44" spans="1:11" ht="45">
      <c r="A44" s="320">
        <v>36</v>
      </c>
      <c r="B44" s="438" t="s">
        <v>722</v>
      </c>
      <c r="C44" s="271" t="s">
        <v>572</v>
      </c>
      <c r="D44" s="271" t="s">
        <v>723</v>
      </c>
      <c r="E44" s="271">
        <v>76</v>
      </c>
      <c r="F44" s="271">
        <v>228</v>
      </c>
      <c r="G44" s="271"/>
      <c r="H44" s="439"/>
      <c r="I44" s="439"/>
      <c r="J44" s="439" t="s">
        <v>724</v>
      </c>
      <c r="K44" s="271" t="s">
        <v>725</v>
      </c>
    </row>
    <row r="45" spans="1:11" ht="30">
      <c r="A45" s="320">
        <v>37</v>
      </c>
      <c r="B45" s="438" t="s">
        <v>726</v>
      </c>
      <c r="C45" s="271" t="s">
        <v>572</v>
      </c>
      <c r="D45" s="271" t="s">
        <v>727</v>
      </c>
      <c r="E45" s="271">
        <v>231.37</v>
      </c>
      <c r="F45" s="271">
        <v>375</v>
      </c>
      <c r="G45" s="271">
        <v>49001000182</v>
      </c>
      <c r="H45" s="439" t="s">
        <v>728</v>
      </c>
      <c r="I45" s="439" t="s">
        <v>729</v>
      </c>
      <c r="J45" s="439"/>
      <c r="K45" s="271"/>
    </row>
    <row r="46" spans="1:11" ht="30">
      <c r="A46" s="320">
        <v>38</v>
      </c>
      <c r="B46" s="438" t="s">
        <v>730</v>
      </c>
      <c r="C46" s="271" t="s">
        <v>572</v>
      </c>
      <c r="D46" s="271" t="s">
        <v>731</v>
      </c>
      <c r="E46" s="271">
        <v>93</v>
      </c>
      <c r="F46" s="271">
        <v>312.5</v>
      </c>
      <c r="G46" s="271" t="s">
        <v>732</v>
      </c>
      <c r="H46" s="439" t="s">
        <v>733</v>
      </c>
      <c r="I46" s="439" t="s">
        <v>734</v>
      </c>
      <c r="J46" s="439"/>
      <c r="K46" s="271"/>
    </row>
    <row r="47" spans="1:11" ht="30">
      <c r="A47" s="320">
        <v>39</v>
      </c>
      <c r="B47" s="438" t="s">
        <v>735</v>
      </c>
      <c r="C47" s="271" t="s">
        <v>572</v>
      </c>
      <c r="D47" s="271" t="s">
        <v>736</v>
      </c>
      <c r="E47" s="271">
        <v>68.400000000000006</v>
      </c>
      <c r="F47" s="271">
        <v>375</v>
      </c>
      <c r="G47" s="271" t="s">
        <v>737</v>
      </c>
      <c r="H47" s="439" t="s">
        <v>738</v>
      </c>
      <c r="I47" s="439" t="s">
        <v>739</v>
      </c>
      <c r="J47" s="439"/>
      <c r="K47" s="271"/>
    </row>
    <row r="48" spans="1:11" ht="30">
      <c r="A48" s="320">
        <v>40</v>
      </c>
      <c r="B48" s="438" t="s">
        <v>740</v>
      </c>
      <c r="C48" s="271" t="s">
        <v>572</v>
      </c>
      <c r="D48" s="271" t="s">
        <v>741</v>
      </c>
      <c r="E48" s="271">
        <v>96</v>
      </c>
      <c r="F48" s="271">
        <v>1000</v>
      </c>
      <c r="G48" s="271" t="s">
        <v>569</v>
      </c>
      <c r="H48" s="439" t="s">
        <v>742</v>
      </c>
      <c r="I48" s="439" t="s">
        <v>568</v>
      </c>
      <c r="J48" s="439"/>
      <c r="K48" s="271"/>
    </row>
    <row r="49" spans="1:11" ht="30">
      <c r="A49" s="320">
        <v>41</v>
      </c>
      <c r="B49" s="438" t="s">
        <v>743</v>
      </c>
      <c r="C49" s="271" t="s">
        <v>572</v>
      </c>
      <c r="D49" s="271" t="s">
        <v>744</v>
      </c>
      <c r="E49" s="271">
        <v>100</v>
      </c>
      <c r="F49" s="271">
        <v>1000</v>
      </c>
      <c r="G49" s="271" t="s">
        <v>745</v>
      </c>
      <c r="H49" s="439" t="s">
        <v>746</v>
      </c>
      <c r="I49" s="439" t="s">
        <v>747</v>
      </c>
      <c r="J49" s="439"/>
      <c r="K49" s="271"/>
    </row>
    <row r="50" spans="1:11" ht="45">
      <c r="A50" s="320">
        <v>42</v>
      </c>
      <c r="B50" s="438" t="s">
        <v>748</v>
      </c>
      <c r="C50" s="271" t="s">
        <v>572</v>
      </c>
      <c r="D50" s="271" t="s">
        <v>749</v>
      </c>
      <c r="E50" s="271">
        <v>48.8</v>
      </c>
      <c r="F50" s="271">
        <v>665</v>
      </c>
      <c r="G50" s="271" t="s">
        <v>750</v>
      </c>
      <c r="H50" s="439" t="s">
        <v>751</v>
      </c>
      <c r="I50" s="439" t="s">
        <v>752</v>
      </c>
      <c r="J50" s="439"/>
      <c r="K50" s="271"/>
    </row>
    <row r="51" spans="1:11" ht="30">
      <c r="A51" s="320">
        <v>43</v>
      </c>
      <c r="B51" s="438" t="s">
        <v>753</v>
      </c>
      <c r="C51" s="271" t="s">
        <v>572</v>
      </c>
      <c r="D51" s="271" t="s">
        <v>754</v>
      </c>
      <c r="E51" s="271">
        <v>212.5</v>
      </c>
      <c r="F51" s="271">
        <v>250</v>
      </c>
      <c r="G51" s="271" t="s">
        <v>755</v>
      </c>
      <c r="H51" s="439" t="s">
        <v>756</v>
      </c>
      <c r="I51" s="439" t="s">
        <v>757</v>
      </c>
      <c r="J51" s="439"/>
      <c r="K51" s="271"/>
    </row>
    <row r="52" spans="1:11" ht="30">
      <c r="A52" s="320">
        <v>44</v>
      </c>
      <c r="B52" s="438" t="s">
        <v>758</v>
      </c>
      <c r="C52" s="271" t="s">
        <v>572</v>
      </c>
      <c r="D52" s="271" t="s">
        <v>759</v>
      </c>
      <c r="E52" s="271">
        <v>242.2</v>
      </c>
      <c r="F52" s="271">
        <v>665</v>
      </c>
      <c r="G52" s="271">
        <v>5001001777</v>
      </c>
      <c r="H52" s="439" t="s">
        <v>760</v>
      </c>
      <c r="I52" s="439" t="s">
        <v>761</v>
      </c>
      <c r="J52" s="439"/>
      <c r="K52" s="271"/>
    </row>
    <row r="53" spans="1:11" ht="45">
      <c r="A53" s="320">
        <v>45</v>
      </c>
      <c r="B53" s="438" t="s">
        <v>762</v>
      </c>
      <c r="C53" s="271" t="s">
        <v>572</v>
      </c>
      <c r="D53" s="271" t="s">
        <v>763</v>
      </c>
      <c r="E53" s="271">
        <v>121</v>
      </c>
      <c r="F53" s="271">
        <v>750</v>
      </c>
      <c r="G53" s="271" t="s">
        <v>764</v>
      </c>
      <c r="H53" s="439" t="s">
        <v>733</v>
      </c>
      <c r="I53" s="439" t="s">
        <v>765</v>
      </c>
      <c r="J53" s="439"/>
      <c r="K53" s="271"/>
    </row>
    <row r="54" spans="1:11" ht="30">
      <c r="A54" s="320">
        <v>46</v>
      </c>
      <c r="B54" s="438" t="s">
        <v>766</v>
      </c>
      <c r="C54" s="271" t="s">
        <v>572</v>
      </c>
      <c r="D54" s="271" t="s">
        <v>767</v>
      </c>
      <c r="E54" s="271">
        <v>87</v>
      </c>
      <c r="F54" s="271">
        <v>650</v>
      </c>
      <c r="G54" s="271" t="s">
        <v>768</v>
      </c>
      <c r="H54" s="439" t="s">
        <v>769</v>
      </c>
      <c r="I54" s="439" t="s">
        <v>770</v>
      </c>
      <c r="J54" s="439"/>
      <c r="K54" s="271"/>
    </row>
    <row r="55" spans="1:11" ht="45">
      <c r="A55" s="320">
        <v>47</v>
      </c>
      <c r="B55" s="438" t="s">
        <v>771</v>
      </c>
      <c r="C55" s="271" t="s">
        <v>572</v>
      </c>
      <c r="D55" s="271" t="s">
        <v>772</v>
      </c>
      <c r="E55" s="271">
        <v>156</v>
      </c>
      <c r="F55" s="271">
        <v>500</v>
      </c>
      <c r="G55" s="271"/>
      <c r="H55" s="439"/>
      <c r="I55" s="439"/>
      <c r="J55" s="439" t="s">
        <v>773</v>
      </c>
      <c r="K55" s="271" t="s">
        <v>774</v>
      </c>
    </row>
    <row r="56" spans="1:11" ht="30">
      <c r="A56" s="320">
        <v>48</v>
      </c>
      <c r="B56" s="438" t="s">
        <v>775</v>
      </c>
      <c r="C56" s="271" t="s">
        <v>572</v>
      </c>
      <c r="D56" s="271" t="s">
        <v>776</v>
      </c>
      <c r="E56" s="271">
        <v>277</v>
      </c>
      <c r="F56" s="271">
        <v>375</v>
      </c>
      <c r="G56" s="271" t="s">
        <v>777</v>
      </c>
      <c r="H56" s="439" t="s">
        <v>685</v>
      </c>
      <c r="I56" s="439" t="s">
        <v>778</v>
      </c>
      <c r="J56" s="439"/>
      <c r="K56" s="271"/>
    </row>
    <row r="57" spans="1:11" ht="30">
      <c r="A57" s="320">
        <v>49</v>
      </c>
      <c r="B57" s="438" t="s">
        <v>779</v>
      </c>
      <c r="C57" s="271" t="s">
        <v>572</v>
      </c>
      <c r="D57" s="271" t="s">
        <v>683</v>
      </c>
      <c r="E57" s="271">
        <v>48</v>
      </c>
      <c r="F57" s="271">
        <v>450</v>
      </c>
      <c r="G57" s="271"/>
      <c r="H57" s="439"/>
      <c r="I57" s="439"/>
      <c r="J57" s="439" t="s">
        <v>780</v>
      </c>
      <c r="K57" s="271" t="s">
        <v>781</v>
      </c>
    </row>
    <row r="58" spans="1:11" ht="30">
      <c r="A58" s="320">
        <v>50</v>
      </c>
      <c r="B58" s="438" t="s">
        <v>782</v>
      </c>
      <c r="C58" s="271" t="s">
        <v>572</v>
      </c>
      <c r="D58" s="271" t="s">
        <v>783</v>
      </c>
      <c r="E58" s="271">
        <v>45</v>
      </c>
      <c r="F58" s="271">
        <v>500</v>
      </c>
      <c r="G58" s="271" t="s">
        <v>784</v>
      </c>
      <c r="H58" s="439" t="s">
        <v>785</v>
      </c>
      <c r="I58" s="439" t="s">
        <v>786</v>
      </c>
      <c r="J58" s="439"/>
      <c r="K58" s="271"/>
    </row>
    <row r="59" spans="1:11" ht="30">
      <c r="A59" s="320">
        <v>51</v>
      </c>
      <c r="B59" s="438" t="s">
        <v>787</v>
      </c>
      <c r="C59" s="271" t="s">
        <v>572</v>
      </c>
      <c r="D59" s="271" t="s">
        <v>788</v>
      </c>
      <c r="E59" s="271">
        <v>137.43</v>
      </c>
      <c r="F59" s="271">
        <v>1250</v>
      </c>
      <c r="G59" s="271" t="s">
        <v>789</v>
      </c>
      <c r="H59" s="439" t="s">
        <v>648</v>
      </c>
      <c r="I59" s="439" t="s">
        <v>790</v>
      </c>
      <c r="J59" s="439"/>
      <c r="K59" s="271"/>
    </row>
    <row r="60" spans="1:11" ht="30">
      <c r="A60" s="320">
        <v>52</v>
      </c>
      <c r="B60" s="438" t="s">
        <v>791</v>
      </c>
      <c r="C60" s="271" t="s">
        <v>572</v>
      </c>
      <c r="D60" s="271" t="s">
        <v>792</v>
      </c>
      <c r="E60" s="271">
        <v>66.56</v>
      </c>
      <c r="F60" s="271">
        <v>500</v>
      </c>
      <c r="G60" s="271" t="s">
        <v>793</v>
      </c>
      <c r="H60" s="439" t="s">
        <v>570</v>
      </c>
      <c r="I60" s="439" t="s">
        <v>794</v>
      </c>
      <c r="J60" s="439"/>
      <c r="K60" s="271"/>
    </row>
    <row r="61" spans="1:11" s="433" customFormat="1" ht="30">
      <c r="A61" s="320">
        <v>53</v>
      </c>
      <c r="B61" s="438" t="s">
        <v>795</v>
      </c>
      <c r="C61" s="438" t="s">
        <v>572</v>
      </c>
      <c r="D61" s="438" t="s">
        <v>796</v>
      </c>
      <c r="E61" s="438">
        <v>92.25</v>
      </c>
      <c r="F61" s="438">
        <v>250</v>
      </c>
      <c r="G61" s="438" t="s">
        <v>797</v>
      </c>
      <c r="H61" s="440" t="s">
        <v>798</v>
      </c>
      <c r="I61" s="440" t="s">
        <v>799</v>
      </c>
      <c r="J61" s="440"/>
      <c r="K61" s="438"/>
    </row>
    <row r="62" spans="1:11" ht="30">
      <c r="A62" s="320">
        <v>54</v>
      </c>
      <c r="B62" s="438" t="s">
        <v>800</v>
      </c>
      <c r="C62" s="271" t="s">
        <v>572</v>
      </c>
      <c r="D62" s="271" t="s">
        <v>801</v>
      </c>
      <c r="E62" s="271">
        <v>72</v>
      </c>
      <c r="F62" s="271">
        <v>375</v>
      </c>
      <c r="G62" s="271" t="s">
        <v>802</v>
      </c>
      <c r="H62" s="439" t="s">
        <v>803</v>
      </c>
      <c r="I62" s="439" t="s">
        <v>804</v>
      </c>
      <c r="J62" s="439"/>
      <c r="K62" s="271"/>
    </row>
    <row r="63" spans="1:11" ht="30">
      <c r="A63" s="320">
        <v>55</v>
      </c>
      <c r="B63" s="438" t="s">
        <v>805</v>
      </c>
      <c r="C63" s="271" t="s">
        <v>572</v>
      </c>
      <c r="D63" s="271" t="s">
        <v>806</v>
      </c>
      <c r="E63" s="271">
        <v>446</v>
      </c>
      <c r="F63" s="271">
        <v>500</v>
      </c>
      <c r="G63" s="271" t="s">
        <v>807</v>
      </c>
      <c r="H63" s="439" t="s">
        <v>808</v>
      </c>
      <c r="I63" s="439" t="s">
        <v>809</v>
      </c>
      <c r="J63" s="439"/>
      <c r="K63" s="271"/>
    </row>
    <row r="64" spans="1:11" ht="30">
      <c r="A64" s="320">
        <v>56</v>
      </c>
      <c r="B64" s="438" t="s">
        <v>810</v>
      </c>
      <c r="C64" s="271" t="s">
        <v>572</v>
      </c>
      <c r="D64" s="271" t="s">
        <v>811</v>
      </c>
      <c r="E64" s="271">
        <v>128.19999999999999</v>
      </c>
      <c r="F64" s="271">
        <v>250</v>
      </c>
      <c r="G64" s="271"/>
      <c r="H64" s="439"/>
      <c r="I64" s="439"/>
      <c r="J64" s="439" t="s">
        <v>812</v>
      </c>
      <c r="K64" s="271" t="s">
        <v>813</v>
      </c>
    </row>
    <row r="65" spans="1:11" s="433" customFormat="1" ht="30">
      <c r="A65" s="320">
        <v>57</v>
      </c>
      <c r="B65" s="438" t="s">
        <v>814</v>
      </c>
      <c r="C65" s="438" t="s">
        <v>572</v>
      </c>
      <c r="D65" s="438" t="s">
        <v>815</v>
      </c>
      <c r="E65" s="438">
        <v>43.7</v>
      </c>
      <c r="F65" s="438">
        <v>375</v>
      </c>
      <c r="G65" s="438" t="s">
        <v>816</v>
      </c>
      <c r="H65" s="440" t="s">
        <v>817</v>
      </c>
      <c r="I65" s="440" t="s">
        <v>818</v>
      </c>
      <c r="J65" s="440"/>
      <c r="K65" s="438"/>
    </row>
    <row r="66" spans="1:11" ht="30">
      <c r="A66" s="320">
        <v>58</v>
      </c>
      <c r="B66" s="438" t="s">
        <v>819</v>
      </c>
      <c r="C66" s="271" t="s">
        <v>572</v>
      </c>
      <c r="D66" s="271" t="s">
        <v>820</v>
      </c>
      <c r="E66" s="271"/>
      <c r="F66" s="271">
        <v>562.5</v>
      </c>
      <c r="G66" s="271" t="s">
        <v>821</v>
      </c>
      <c r="H66" s="439" t="s">
        <v>822</v>
      </c>
      <c r="I66" s="439" t="s">
        <v>823</v>
      </c>
      <c r="J66" s="439"/>
      <c r="K66" s="271"/>
    </row>
    <row r="67" spans="1:11" ht="30">
      <c r="A67" s="320">
        <v>59</v>
      </c>
      <c r="B67" s="438" t="s">
        <v>824</v>
      </c>
      <c r="C67" s="271" t="s">
        <v>572</v>
      </c>
      <c r="D67" s="271" t="s">
        <v>825</v>
      </c>
      <c r="E67" s="271">
        <v>66</v>
      </c>
      <c r="F67" s="271">
        <v>700</v>
      </c>
      <c r="G67" s="271" t="s">
        <v>826</v>
      </c>
      <c r="H67" s="439" t="s">
        <v>803</v>
      </c>
      <c r="I67" s="439" t="s">
        <v>827</v>
      </c>
      <c r="J67" s="439"/>
      <c r="K67" s="271"/>
    </row>
    <row r="68" spans="1:11" ht="30">
      <c r="A68" s="320">
        <v>60</v>
      </c>
      <c r="B68" s="438" t="s">
        <v>828</v>
      </c>
      <c r="C68" s="271" t="s">
        <v>572</v>
      </c>
      <c r="D68" s="271" t="s">
        <v>829</v>
      </c>
      <c r="E68" s="271">
        <v>187</v>
      </c>
      <c r="F68" s="271">
        <v>311.67</v>
      </c>
      <c r="G68" s="271"/>
      <c r="H68" s="439"/>
      <c r="I68" s="439"/>
      <c r="J68" s="439" t="s">
        <v>830</v>
      </c>
      <c r="K68" s="271" t="s">
        <v>630</v>
      </c>
    </row>
    <row r="69" spans="1:11" s="433" customFormat="1" ht="30">
      <c r="A69" s="320">
        <v>61</v>
      </c>
      <c r="B69" s="438" t="s">
        <v>831</v>
      </c>
      <c r="C69" s="438" t="s">
        <v>572</v>
      </c>
      <c r="D69" s="438" t="s">
        <v>832</v>
      </c>
      <c r="E69" s="438">
        <v>86</v>
      </c>
      <c r="F69" s="438">
        <v>1200</v>
      </c>
      <c r="G69" s="438" t="s">
        <v>833</v>
      </c>
      <c r="H69" s="440" t="s">
        <v>834</v>
      </c>
      <c r="I69" s="440" t="s">
        <v>835</v>
      </c>
      <c r="J69" s="440"/>
      <c r="K69" s="438"/>
    </row>
    <row r="70" spans="1:11" s="433" customFormat="1" ht="30">
      <c r="A70" s="320">
        <v>62</v>
      </c>
      <c r="B70" s="438" t="s">
        <v>836</v>
      </c>
      <c r="C70" s="438" t="s">
        <v>572</v>
      </c>
      <c r="D70" s="438" t="s">
        <v>837</v>
      </c>
      <c r="E70" s="438">
        <v>78.72</v>
      </c>
      <c r="F70" s="438">
        <v>3870</v>
      </c>
      <c r="G70" s="438" t="s">
        <v>838</v>
      </c>
      <c r="H70" s="440" t="s">
        <v>839</v>
      </c>
      <c r="I70" s="440" t="s">
        <v>840</v>
      </c>
      <c r="J70" s="440"/>
      <c r="K70" s="438"/>
    </row>
    <row r="71" spans="1:11" s="433" customFormat="1" ht="45">
      <c r="A71" s="320">
        <v>63</v>
      </c>
      <c r="B71" s="438" t="s">
        <v>841</v>
      </c>
      <c r="C71" s="438" t="s">
        <v>572</v>
      </c>
      <c r="D71" s="438" t="s">
        <v>842</v>
      </c>
      <c r="E71" s="438">
        <v>75</v>
      </c>
      <c r="F71" s="438">
        <v>1700</v>
      </c>
      <c r="G71" s="438" t="s">
        <v>843</v>
      </c>
      <c r="H71" s="440" t="s">
        <v>844</v>
      </c>
      <c r="I71" s="440" t="s">
        <v>845</v>
      </c>
      <c r="J71" s="440"/>
      <c r="K71" s="438"/>
    </row>
    <row r="72" spans="1:11" s="433" customFormat="1" ht="45">
      <c r="A72" s="320">
        <v>64</v>
      </c>
      <c r="B72" s="438" t="s">
        <v>846</v>
      </c>
      <c r="C72" s="438" t="s">
        <v>572</v>
      </c>
      <c r="D72" s="438" t="s">
        <v>847</v>
      </c>
      <c r="E72" s="438">
        <v>236.7</v>
      </c>
      <c r="F72" s="438">
        <v>2500</v>
      </c>
      <c r="G72" s="438"/>
      <c r="H72" s="440"/>
      <c r="I72" s="440"/>
      <c r="J72" s="440">
        <v>406057252</v>
      </c>
      <c r="K72" s="438" t="s">
        <v>848</v>
      </c>
    </row>
    <row r="73" spans="1:11" s="433" customFormat="1" ht="30">
      <c r="A73" s="320">
        <v>65</v>
      </c>
      <c r="B73" s="438" t="s">
        <v>849</v>
      </c>
      <c r="C73" s="438" t="s">
        <v>572</v>
      </c>
      <c r="D73" s="438" t="s">
        <v>850</v>
      </c>
      <c r="E73" s="438">
        <v>75.44</v>
      </c>
      <c r="F73" s="438">
        <v>2100</v>
      </c>
      <c r="G73" s="438" t="s">
        <v>851</v>
      </c>
      <c r="H73" s="440" t="s">
        <v>852</v>
      </c>
      <c r="I73" s="440" t="s">
        <v>853</v>
      </c>
      <c r="J73" s="440"/>
      <c r="K73" s="438"/>
    </row>
    <row r="74" spans="1:11" s="433" customFormat="1" ht="30">
      <c r="A74" s="320">
        <v>66</v>
      </c>
      <c r="B74" s="438" t="s">
        <v>854</v>
      </c>
      <c r="C74" s="438" t="s">
        <v>572</v>
      </c>
      <c r="D74" s="438" t="s">
        <v>855</v>
      </c>
      <c r="E74" s="438">
        <v>92.8</v>
      </c>
      <c r="F74" s="438">
        <v>3200</v>
      </c>
      <c r="G74" s="438" t="s">
        <v>856</v>
      </c>
      <c r="H74" s="440" t="s">
        <v>857</v>
      </c>
      <c r="I74" s="440" t="s">
        <v>858</v>
      </c>
      <c r="J74" s="440"/>
      <c r="K74" s="438"/>
    </row>
    <row r="75" spans="1:11" s="433" customFormat="1" ht="45">
      <c r="A75" s="320">
        <v>67</v>
      </c>
      <c r="B75" s="438" t="s">
        <v>901</v>
      </c>
      <c r="C75" s="438" t="s">
        <v>572</v>
      </c>
      <c r="D75" s="438" t="s">
        <v>902</v>
      </c>
      <c r="E75" s="438">
        <v>77</v>
      </c>
      <c r="F75" s="438">
        <v>1500</v>
      </c>
      <c r="G75" s="438" t="s">
        <v>903</v>
      </c>
      <c r="H75" s="440" t="s">
        <v>904</v>
      </c>
      <c r="I75" s="440" t="s">
        <v>905</v>
      </c>
      <c r="J75" s="440"/>
      <c r="K75" s="438"/>
    </row>
    <row r="76" spans="1:11" s="433" customFormat="1" ht="45">
      <c r="A76" s="320">
        <v>68</v>
      </c>
      <c r="B76" s="438" t="s">
        <v>906</v>
      </c>
      <c r="C76" s="438" t="s">
        <v>572</v>
      </c>
      <c r="D76" s="438" t="s">
        <v>902</v>
      </c>
      <c r="E76" s="438">
        <v>160</v>
      </c>
      <c r="F76" s="438">
        <v>1300</v>
      </c>
      <c r="G76" s="438"/>
      <c r="H76" s="440"/>
      <c r="I76" s="440"/>
      <c r="J76" s="440" t="s">
        <v>907</v>
      </c>
      <c r="K76" s="438" t="s">
        <v>908</v>
      </c>
    </row>
    <row r="77" spans="1:11" s="433" customFormat="1" ht="45">
      <c r="A77" s="320">
        <v>69</v>
      </c>
      <c r="B77" s="438" t="s">
        <v>909</v>
      </c>
      <c r="C77" s="438" t="s">
        <v>572</v>
      </c>
      <c r="D77" s="438" t="s">
        <v>902</v>
      </c>
      <c r="E77" s="438">
        <v>47.23</v>
      </c>
      <c r="F77" s="438">
        <v>721.125</v>
      </c>
      <c r="G77" s="438" t="s">
        <v>910</v>
      </c>
      <c r="H77" s="440" t="s">
        <v>911</v>
      </c>
      <c r="I77" s="440" t="s">
        <v>912</v>
      </c>
      <c r="J77" s="440"/>
      <c r="K77" s="438"/>
    </row>
    <row r="78" spans="1:11" s="433" customFormat="1" ht="30">
      <c r="A78" s="320">
        <v>70</v>
      </c>
      <c r="B78" s="438" t="s">
        <v>913</v>
      </c>
      <c r="C78" s="438" t="s">
        <v>572</v>
      </c>
      <c r="D78" s="438" t="s">
        <v>914</v>
      </c>
      <c r="E78" s="438">
        <v>23.09</v>
      </c>
      <c r="F78" s="438">
        <v>625</v>
      </c>
      <c r="G78" s="438" t="s">
        <v>915</v>
      </c>
      <c r="H78" s="440" t="s">
        <v>916</v>
      </c>
      <c r="I78" s="440" t="s">
        <v>917</v>
      </c>
      <c r="J78" s="440"/>
      <c r="K78" s="438"/>
    </row>
    <row r="79" spans="1:11" s="433" customFormat="1" ht="45">
      <c r="A79" s="320">
        <v>71</v>
      </c>
      <c r="B79" s="438" t="s">
        <v>918</v>
      </c>
      <c r="C79" s="438" t="s">
        <v>572</v>
      </c>
      <c r="D79" s="438" t="s">
        <v>919</v>
      </c>
      <c r="E79" s="438">
        <v>50.95</v>
      </c>
      <c r="F79" s="438">
        <v>500</v>
      </c>
      <c r="G79" s="438" t="s">
        <v>920</v>
      </c>
      <c r="H79" s="440" t="s">
        <v>921</v>
      </c>
      <c r="I79" s="440" t="s">
        <v>922</v>
      </c>
      <c r="J79" s="440"/>
      <c r="K79" s="438"/>
    </row>
    <row r="80" spans="1:11" s="433" customFormat="1" ht="60">
      <c r="A80" s="320">
        <v>72</v>
      </c>
      <c r="B80" s="438" t="s">
        <v>923</v>
      </c>
      <c r="C80" s="438" t="s">
        <v>572</v>
      </c>
      <c r="D80" s="438" t="s">
        <v>924</v>
      </c>
      <c r="E80" s="438">
        <v>128.78</v>
      </c>
      <c r="F80" s="438">
        <v>875</v>
      </c>
      <c r="G80" s="438" t="s">
        <v>925</v>
      </c>
      <c r="H80" s="440" t="s">
        <v>926</v>
      </c>
      <c r="I80" s="440" t="s">
        <v>927</v>
      </c>
      <c r="J80" s="440"/>
      <c r="K80" s="438"/>
    </row>
    <row r="81" spans="1:11" s="433" customFormat="1" ht="30">
      <c r="A81" s="320">
        <v>73</v>
      </c>
      <c r="B81" s="438" t="s">
        <v>859</v>
      </c>
      <c r="C81" s="438" t="s">
        <v>572</v>
      </c>
      <c r="D81" s="438" t="s">
        <v>860</v>
      </c>
      <c r="E81" s="438">
        <v>24</v>
      </c>
      <c r="F81" s="438">
        <v>312.5</v>
      </c>
      <c r="G81" s="438" t="s">
        <v>861</v>
      </c>
      <c r="H81" s="440" t="s">
        <v>565</v>
      </c>
      <c r="I81" s="440" t="s">
        <v>862</v>
      </c>
      <c r="J81" s="440"/>
      <c r="K81" s="438"/>
    </row>
    <row r="82" spans="1:11" s="433" customFormat="1" ht="30">
      <c r="A82" s="320">
        <v>74</v>
      </c>
      <c r="B82" s="438" t="s">
        <v>928</v>
      </c>
      <c r="C82" s="438" t="s">
        <v>572</v>
      </c>
      <c r="D82" s="438" t="s">
        <v>902</v>
      </c>
      <c r="E82" s="438">
        <v>240</v>
      </c>
      <c r="F82" s="438">
        <v>500</v>
      </c>
      <c r="G82" s="438" t="s">
        <v>929</v>
      </c>
      <c r="H82" s="440" t="s">
        <v>930</v>
      </c>
      <c r="I82" s="440" t="s">
        <v>931</v>
      </c>
      <c r="J82" s="440"/>
      <c r="K82" s="438"/>
    </row>
    <row r="83" spans="1:11" s="433" customFormat="1" ht="30">
      <c r="A83" s="320">
        <v>75</v>
      </c>
      <c r="B83" s="438" t="s">
        <v>932</v>
      </c>
      <c r="C83" s="438" t="s">
        <v>572</v>
      </c>
      <c r="D83" s="438" t="s">
        <v>902</v>
      </c>
      <c r="E83" s="438">
        <v>154.63</v>
      </c>
      <c r="F83" s="438">
        <v>2400</v>
      </c>
      <c r="G83" s="438" t="s">
        <v>933</v>
      </c>
      <c r="H83" s="440" t="s">
        <v>934</v>
      </c>
      <c r="I83" s="440" t="s">
        <v>935</v>
      </c>
      <c r="J83" s="440"/>
      <c r="K83" s="438"/>
    </row>
    <row r="84" spans="1:11" s="433" customFormat="1" ht="30">
      <c r="A84" s="320">
        <v>76</v>
      </c>
      <c r="B84" s="438" t="s">
        <v>936</v>
      </c>
      <c r="C84" s="438" t="s">
        <v>572</v>
      </c>
      <c r="D84" s="438" t="s">
        <v>902</v>
      </c>
      <c r="E84" s="438">
        <v>204.75</v>
      </c>
      <c r="F84" s="438">
        <v>480</v>
      </c>
      <c r="G84" s="438"/>
      <c r="H84" s="440"/>
      <c r="I84" s="440"/>
      <c r="J84" s="438" t="s">
        <v>937</v>
      </c>
      <c r="K84" s="440" t="s">
        <v>938</v>
      </c>
    </row>
    <row r="85" spans="1:11" s="433" customFormat="1" ht="30">
      <c r="A85" s="320">
        <v>77</v>
      </c>
      <c r="B85" s="438" t="s">
        <v>939</v>
      </c>
      <c r="C85" s="438" t="s">
        <v>572</v>
      </c>
      <c r="D85" s="438" t="s">
        <v>902</v>
      </c>
      <c r="E85" s="438">
        <v>87.1</v>
      </c>
      <c r="F85" s="438">
        <v>3125</v>
      </c>
      <c r="G85" s="438" t="s">
        <v>940</v>
      </c>
      <c r="H85" s="440" t="s">
        <v>941</v>
      </c>
      <c r="I85" s="440" t="s">
        <v>942</v>
      </c>
      <c r="J85" s="440"/>
      <c r="K85" s="438"/>
    </row>
    <row r="86" spans="1:11" s="433" customFormat="1" ht="30">
      <c r="A86" s="320">
        <v>78</v>
      </c>
      <c r="B86" s="438" t="s">
        <v>943</v>
      </c>
      <c r="C86" s="438" t="s">
        <v>572</v>
      </c>
      <c r="D86" s="438" t="s">
        <v>944</v>
      </c>
      <c r="E86" s="438">
        <v>145</v>
      </c>
      <c r="F86" s="438">
        <v>1250</v>
      </c>
      <c r="G86" s="438">
        <v>61009005988</v>
      </c>
      <c r="H86" s="440" t="s">
        <v>945</v>
      </c>
      <c r="I86" s="440" t="s">
        <v>786</v>
      </c>
      <c r="J86" s="440"/>
      <c r="K86" s="438"/>
    </row>
    <row r="87" spans="1:11" s="433" customFormat="1" ht="30">
      <c r="A87" s="320">
        <v>79</v>
      </c>
      <c r="B87" s="438" t="s">
        <v>946</v>
      </c>
      <c r="C87" s="438" t="s">
        <v>572</v>
      </c>
      <c r="D87" s="438" t="s">
        <v>947</v>
      </c>
      <c r="E87" s="438">
        <v>103.69</v>
      </c>
      <c r="F87" s="438">
        <v>1000</v>
      </c>
      <c r="G87" s="438" t="s">
        <v>948</v>
      </c>
      <c r="H87" s="440" t="s">
        <v>567</v>
      </c>
      <c r="I87" s="440" t="s">
        <v>949</v>
      </c>
      <c r="J87" s="440"/>
      <c r="K87" s="438"/>
    </row>
    <row r="88" spans="1:11" s="433" customFormat="1" ht="30">
      <c r="A88" s="320">
        <v>80</v>
      </c>
      <c r="B88" s="438" t="s">
        <v>950</v>
      </c>
      <c r="C88" s="438" t="s">
        <v>572</v>
      </c>
      <c r="D88" s="438" t="s">
        <v>947</v>
      </c>
      <c r="E88" s="438">
        <v>37.25</v>
      </c>
      <c r="F88" s="438">
        <v>375</v>
      </c>
      <c r="G88" s="438" t="s">
        <v>951</v>
      </c>
      <c r="H88" s="440" t="s">
        <v>952</v>
      </c>
      <c r="I88" s="440" t="s">
        <v>953</v>
      </c>
      <c r="J88" s="440"/>
      <c r="K88" s="438"/>
    </row>
    <row r="89" spans="1:11" s="433" customFormat="1" ht="30">
      <c r="A89" s="320">
        <v>81</v>
      </c>
      <c r="B89" s="438" t="s">
        <v>954</v>
      </c>
      <c r="C89" s="438" t="s">
        <v>572</v>
      </c>
      <c r="D89" s="438" t="s">
        <v>947</v>
      </c>
      <c r="E89" s="438">
        <v>26.22</v>
      </c>
      <c r="F89" s="438">
        <v>625</v>
      </c>
      <c r="G89" s="438" t="s">
        <v>955</v>
      </c>
      <c r="H89" s="440" t="s">
        <v>956</v>
      </c>
      <c r="I89" s="440" t="s">
        <v>957</v>
      </c>
      <c r="J89" s="440"/>
      <c r="K89" s="438"/>
    </row>
    <row r="90" spans="1:11" s="433" customFormat="1" ht="30">
      <c r="A90" s="320">
        <v>82</v>
      </c>
      <c r="B90" s="438" t="s">
        <v>958</v>
      </c>
      <c r="C90" s="438" t="s">
        <v>572</v>
      </c>
      <c r="D90" s="438" t="s">
        <v>947</v>
      </c>
      <c r="E90" s="438">
        <v>94.25</v>
      </c>
      <c r="F90" s="438">
        <v>1333.33</v>
      </c>
      <c r="G90" s="438" t="s">
        <v>959</v>
      </c>
      <c r="H90" s="440" t="s">
        <v>960</v>
      </c>
      <c r="I90" s="440" t="s">
        <v>961</v>
      </c>
      <c r="J90" s="440"/>
      <c r="K90" s="438"/>
    </row>
    <row r="91" spans="1:11" s="433" customFormat="1" ht="45">
      <c r="A91" s="320">
        <v>83</v>
      </c>
      <c r="B91" s="438" t="s">
        <v>962</v>
      </c>
      <c r="C91" s="438" t="s">
        <v>572</v>
      </c>
      <c r="D91" s="438" t="s">
        <v>947</v>
      </c>
      <c r="E91" s="438">
        <v>84.18</v>
      </c>
      <c r="F91" s="438">
        <v>625</v>
      </c>
      <c r="G91" s="438" t="s">
        <v>963</v>
      </c>
      <c r="H91" s="440" t="s">
        <v>964</v>
      </c>
      <c r="I91" s="440" t="s">
        <v>965</v>
      </c>
      <c r="J91" s="440"/>
      <c r="K91" s="438"/>
    </row>
    <row r="92" spans="1:11" s="433" customFormat="1" ht="30">
      <c r="A92" s="320">
        <v>84</v>
      </c>
      <c r="B92" s="438" t="s">
        <v>966</v>
      </c>
      <c r="C92" s="438" t="s">
        <v>572</v>
      </c>
      <c r="D92" s="438" t="s">
        <v>919</v>
      </c>
      <c r="E92" s="438">
        <v>37.4</v>
      </c>
      <c r="F92" s="438">
        <v>500</v>
      </c>
      <c r="G92" s="438" t="s">
        <v>967</v>
      </c>
      <c r="H92" s="440" t="s">
        <v>968</v>
      </c>
      <c r="I92" s="440" t="s">
        <v>969</v>
      </c>
      <c r="J92" s="440"/>
      <c r="K92" s="438"/>
    </row>
    <row r="93" spans="1:11" s="433" customFormat="1" ht="15">
      <c r="A93" s="441"/>
      <c r="B93" s="438"/>
      <c r="C93" s="438"/>
      <c r="D93" s="438"/>
      <c r="E93" s="438"/>
      <c r="F93" s="438"/>
      <c r="G93" s="438"/>
      <c r="H93" s="440"/>
      <c r="I93" s="440"/>
      <c r="J93" s="440"/>
      <c r="K93" s="438"/>
    </row>
    <row r="94" spans="1:11" ht="15">
      <c r="A94" s="320" t="s">
        <v>265</v>
      </c>
      <c r="B94" s="271"/>
      <c r="C94" s="271"/>
      <c r="D94" s="271"/>
      <c r="E94" s="271"/>
      <c r="F94" s="271"/>
      <c r="G94" s="271"/>
      <c r="H94" s="439"/>
      <c r="I94" s="439"/>
      <c r="J94" s="439"/>
      <c r="K94" s="271"/>
    </row>
    <row r="95" spans="1:11">
      <c r="A95" s="23"/>
      <c r="B95" s="23"/>
      <c r="C95" s="23"/>
      <c r="D95" s="23"/>
      <c r="E95" s="23"/>
      <c r="F95" s="23"/>
      <c r="G95" s="23"/>
      <c r="H95" s="23"/>
      <c r="I95" s="23"/>
      <c r="J95" s="23"/>
      <c r="K95" s="23"/>
    </row>
    <row r="96" spans="1:11">
      <c r="A96" s="23"/>
      <c r="B96" s="23"/>
      <c r="C96" s="23"/>
      <c r="D96" s="23"/>
      <c r="E96" s="23"/>
      <c r="F96" s="23"/>
      <c r="G96" s="23"/>
      <c r="H96" s="23"/>
      <c r="I96" s="23"/>
      <c r="J96" s="23"/>
      <c r="K96" s="23"/>
    </row>
    <row r="97" spans="1:11">
      <c r="A97" s="265"/>
      <c r="B97" s="23"/>
      <c r="C97" s="23"/>
      <c r="D97" s="23"/>
      <c r="E97" s="23"/>
      <c r="F97" s="23"/>
      <c r="G97" s="23"/>
      <c r="H97" s="23"/>
      <c r="I97" s="23"/>
      <c r="J97" s="23"/>
      <c r="K97" s="23"/>
    </row>
    <row r="98" spans="1:11" ht="15">
      <c r="A98" s="2"/>
      <c r="B98" s="465" t="s">
        <v>96</v>
      </c>
      <c r="C98" s="2"/>
      <c r="D98" s="2"/>
      <c r="E98" s="448"/>
      <c r="F98" s="2"/>
      <c r="G98" s="2"/>
      <c r="H98" s="2"/>
      <c r="I98" s="2"/>
      <c r="J98" s="2"/>
      <c r="K98" s="2"/>
    </row>
    <row r="99" spans="1:11" ht="15">
      <c r="A99" s="2"/>
      <c r="B99" s="2"/>
      <c r="C99" s="488"/>
      <c r="D99" s="488"/>
      <c r="F99" s="466"/>
      <c r="G99" s="467"/>
    </row>
    <row r="100" spans="1:11" ht="15">
      <c r="B100" s="2"/>
      <c r="C100" s="51" t="s">
        <v>255</v>
      </c>
      <c r="D100" s="2"/>
      <c r="F100" s="12" t="s">
        <v>260</v>
      </c>
    </row>
    <row r="101" spans="1:11" ht="15">
      <c r="B101" s="2"/>
      <c r="C101" s="2"/>
      <c r="D101" s="2"/>
      <c r="F101" s="2" t="s">
        <v>256</v>
      </c>
    </row>
    <row r="102" spans="1:11" ht="15">
      <c r="B102" s="2"/>
      <c r="C102" s="47" t="s">
        <v>127</v>
      </c>
    </row>
  </sheetData>
  <mergeCells count="2">
    <mergeCell ref="K2:L2"/>
    <mergeCell ref="C99:D99"/>
  </mergeCells>
  <pageMargins left="0.7" right="0.7" top="0.75" bottom="0.75" header="0.3" footer="0.3"/>
  <pageSetup scale="57" fitToHeight="0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29"/>
  <sheetViews>
    <sheetView view="pageBreakPreview" zoomScale="80" zoomScaleNormal="100" zoomScaleSheetLayoutView="80" workbookViewId="0">
      <selection activeCell="D16" sqref="D16"/>
    </sheetView>
  </sheetViews>
  <sheetFormatPr defaultRowHeight="12.75"/>
  <cols>
    <col min="1" max="1" width="6.85546875" style="146" customWidth="1"/>
    <col min="2" max="2" width="21.140625" style="146" customWidth="1"/>
    <col min="3" max="3" width="21.5703125" style="146" customWidth="1"/>
    <col min="4" max="4" width="19.140625" style="146" customWidth="1"/>
    <col min="5" max="5" width="15.140625" style="146" customWidth="1"/>
    <col min="6" max="6" width="20.85546875" style="146" customWidth="1"/>
    <col min="7" max="7" width="23.85546875" style="146" customWidth="1"/>
    <col min="8" max="8" width="19" style="146" customWidth="1"/>
    <col min="9" max="9" width="21.140625" style="146" customWidth="1"/>
    <col min="10" max="10" width="17" style="146" customWidth="1"/>
    <col min="11" max="11" width="21.5703125" style="146" customWidth="1"/>
    <col min="12" max="12" width="24.42578125" style="146" customWidth="1"/>
    <col min="13" max="16384" width="9.140625" style="146"/>
  </cols>
  <sheetData>
    <row r="1" spans="1:13" customFormat="1" ht="15">
      <c r="A1" s="104" t="s">
        <v>429</v>
      </c>
      <c r="B1" s="104"/>
      <c r="C1" s="105"/>
      <c r="D1" s="105"/>
      <c r="E1" s="105"/>
      <c r="F1" s="105"/>
      <c r="G1" s="105"/>
      <c r="H1" s="105"/>
      <c r="I1" s="105"/>
      <c r="J1" s="105"/>
      <c r="K1" s="111"/>
      <c r="L1" s="56" t="s">
        <v>97</v>
      </c>
    </row>
    <row r="2" spans="1:13" customFormat="1" ht="15">
      <c r="A2" s="83" t="s">
        <v>128</v>
      </c>
      <c r="B2" s="83"/>
      <c r="C2" s="105"/>
      <c r="D2" s="105"/>
      <c r="E2" s="105"/>
      <c r="F2" s="105"/>
      <c r="G2" s="105"/>
      <c r="H2" s="105"/>
      <c r="I2" s="105"/>
      <c r="J2" s="105"/>
      <c r="K2" s="473" t="s">
        <v>866</v>
      </c>
      <c r="L2" s="474"/>
    </row>
    <row r="3" spans="1:13" customFormat="1" ht="15">
      <c r="A3" s="105"/>
      <c r="B3" s="105"/>
      <c r="C3" s="105"/>
      <c r="D3" s="105"/>
      <c r="E3" s="105"/>
      <c r="F3" s="105"/>
      <c r="G3" s="105"/>
      <c r="H3" s="105"/>
      <c r="I3" s="105"/>
      <c r="J3" s="105"/>
      <c r="K3" s="108"/>
      <c r="L3" s="108"/>
      <c r="M3" s="146"/>
    </row>
    <row r="4" spans="1:13" customFormat="1" ht="15">
      <c r="A4" s="54" t="str">
        <f>'ფორმა N2'!A4</f>
        <v>ანგარიშვალდებული პირის დასახელება:</v>
      </c>
      <c r="B4" s="54"/>
      <c r="C4" s="54"/>
      <c r="D4" s="54"/>
      <c r="E4" s="55"/>
      <c r="F4" s="112"/>
      <c r="G4" s="105"/>
      <c r="H4" s="105"/>
      <c r="I4" s="105"/>
      <c r="J4" s="105"/>
      <c r="K4" s="105"/>
      <c r="L4" s="105"/>
    </row>
    <row r="5" spans="1:13" ht="15">
      <c r="A5" s="442" t="s">
        <v>478</v>
      </c>
      <c r="B5" s="180"/>
      <c r="C5" s="58"/>
      <c r="D5" s="58"/>
      <c r="E5" s="58"/>
      <c r="F5" s="181"/>
      <c r="G5" s="182"/>
      <c r="H5" s="182"/>
      <c r="I5" s="182"/>
      <c r="J5" s="182"/>
      <c r="K5" s="182"/>
      <c r="L5" s="181"/>
    </row>
    <row r="6" spans="1:13" customFormat="1" ht="13.5">
      <c r="A6" s="109"/>
      <c r="B6" s="109"/>
      <c r="C6" s="110"/>
      <c r="D6" s="110"/>
      <c r="E6" s="110"/>
      <c r="F6" s="105"/>
      <c r="G6" s="105"/>
      <c r="H6" s="105"/>
      <c r="I6" s="105"/>
      <c r="J6" s="105"/>
      <c r="K6" s="105"/>
      <c r="L6" s="105"/>
    </row>
    <row r="7" spans="1:13" customFormat="1" ht="60">
      <c r="A7" s="113" t="s">
        <v>64</v>
      </c>
      <c r="B7" s="102" t="s">
        <v>235</v>
      </c>
      <c r="C7" s="103" t="s">
        <v>231</v>
      </c>
      <c r="D7" s="103" t="s">
        <v>232</v>
      </c>
      <c r="E7" s="103" t="s">
        <v>335</v>
      </c>
      <c r="F7" s="103" t="s">
        <v>234</v>
      </c>
      <c r="G7" s="103" t="s">
        <v>371</v>
      </c>
      <c r="H7" s="103" t="s">
        <v>373</v>
      </c>
      <c r="I7" s="103" t="s">
        <v>367</v>
      </c>
      <c r="J7" s="103" t="s">
        <v>368</v>
      </c>
      <c r="K7" s="103" t="s">
        <v>380</v>
      </c>
      <c r="L7" s="103" t="s">
        <v>369</v>
      </c>
    </row>
    <row r="8" spans="1:13" customFormat="1" ht="15">
      <c r="A8" s="102">
        <v>1</v>
      </c>
      <c r="B8" s="102">
        <v>2</v>
      </c>
      <c r="C8" s="103">
        <v>3</v>
      </c>
      <c r="D8" s="102">
        <v>4</v>
      </c>
      <c r="E8" s="103">
        <v>5</v>
      </c>
      <c r="F8" s="102">
        <v>6</v>
      </c>
      <c r="G8" s="103">
        <v>7</v>
      </c>
      <c r="H8" s="102">
        <v>8</v>
      </c>
      <c r="I8" s="102">
        <v>9</v>
      </c>
      <c r="J8" s="102">
        <v>10</v>
      </c>
      <c r="K8" s="103">
        <v>11</v>
      </c>
      <c r="L8" s="103">
        <v>12</v>
      </c>
    </row>
    <row r="9" spans="1:13" customFormat="1" ht="15">
      <c r="A9" s="49">
        <v>1</v>
      </c>
      <c r="B9" s="49"/>
      <c r="C9" s="24"/>
      <c r="D9" s="24"/>
      <c r="E9" s="24"/>
      <c r="F9" s="24"/>
      <c r="G9" s="24"/>
      <c r="H9" s="24"/>
      <c r="I9" s="179"/>
      <c r="J9" s="179"/>
      <c r="K9" s="179"/>
      <c r="L9" s="24"/>
    </row>
    <row r="10" spans="1:13" customFormat="1" ht="15">
      <c r="A10" s="49">
        <v>2</v>
      </c>
      <c r="B10" s="49"/>
      <c r="C10" s="24"/>
      <c r="D10" s="24"/>
      <c r="E10" s="24"/>
      <c r="F10" s="24"/>
      <c r="G10" s="24"/>
      <c r="H10" s="24"/>
      <c r="I10" s="179"/>
      <c r="J10" s="179"/>
      <c r="K10" s="179"/>
      <c r="L10" s="24"/>
    </row>
    <row r="11" spans="1:13" customFormat="1" ht="15">
      <c r="A11" s="49">
        <v>3</v>
      </c>
      <c r="B11" s="49"/>
      <c r="C11" s="24"/>
      <c r="D11" s="24"/>
      <c r="E11" s="24"/>
      <c r="F11" s="24"/>
      <c r="G11" s="24"/>
      <c r="H11" s="24"/>
      <c r="I11" s="179"/>
      <c r="J11" s="179"/>
      <c r="K11" s="179"/>
      <c r="L11" s="24"/>
    </row>
    <row r="12" spans="1:13" customFormat="1" ht="15">
      <c r="A12" s="49">
        <v>4</v>
      </c>
      <c r="B12" s="49"/>
      <c r="C12" s="24"/>
      <c r="D12" s="24"/>
      <c r="E12" s="24"/>
      <c r="F12" s="24"/>
      <c r="G12" s="24"/>
      <c r="H12" s="24"/>
      <c r="I12" s="179"/>
      <c r="J12" s="179"/>
      <c r="K12" s="179"/>
      <c r="L12" s="24"/>
    </row>
    <row r="13" spans="1:13" customFormat="1" ht="15">
      <c r="A13" s="49">
        <v>5</v>
      </c>
      <c r="B13" s="49"/>
      <c r="C13" s="24"/>
      <c r="D13" s="24"/>
      <c r="E13" s="24"/>
      <c r="F13" s="24"/>
      <c r="G13" s="24"/>
      <c r="H13" s="24"/>
      <c r="I13" s="179"/>
      <c r="J13" s="179"/>
      <c r="K13" s="179"/>
      <c r="L13" s="24"/>
    </row>
    <row r="14" spans="1:13" customFormat="1" ht="15">
      <c r="A14" s="49">
        <v>6</v>
      </c>
      <c r="B14" s="49"/>
      <c r="C14" s="24"/>
      <c r="D14" s="24"/>
      <c r="E14" s="24"/>
      <c r="F14" s="24"/>
      <c r="G14" s="24"/>
      <c r="H14" s="24"/>
      <c r="I14" s="179"/>
      <c r="J14" s="179"/>
      <c r="K14" s="179"/>
      <c r="L14" s="24"/>
    </row>
    <row r="15" spans="1:13" customFormat="1" ht="15">
      <c r="A15" s="49">
        <v>7</v>
      </c>
      <c r="B15" s="49"/>
      <c r="C15" s="24"/>
      <c r="D15" s="24"/>
      <c r="E15" s="24"/>
      <c r="F15" s="24"/>
      <c r="G15" s="24"/>
      <c r="H15" s="24"/>
      <c r="I15" s="179"/>
      <c r="J15" s="179"/>
      <c r="K15" s="179"/>
      <c r="L15" s="24"/>
    </row>
    <row r="16" spans="1:13" customFormat="1" ht="15">
      <c r="A16" s="49">
        <v>8</v>
      </c>
      <c r="B16" s="49"/>
      <c r="C16" s="24"/>
      <c r="D16" s="24"/>
      <c r="E16" s="24"/>
      <c r="F16" s="24"/>
      <c r="G16" s="24"/>
      <c r="H16" s="24"/>
      <c r="I16" s="179"/>
      <c r="J16" s="179"/>
      <c r="K16" s="179"/>
      <c r="L16" s="24"/>
    </row>
    <row r="17" spans="1:12" customFormat="1" ht="15">
      <c r="A17" s="49">
        <v>9</v>
      </c>
      <c r="B17" s="49"/>
      <c r="C17" s="24"/>
      <c r="D17" s="24"/>
      <c r="E17" s="24"/>
      <c r="F17" s="24"/>
      <c r="G17" s="24"/>
      <c r="H17" s="24"/>
      <c r="I17" s="179"/>
      <c r="J17" s="179"/>
      <c r="K17" s="179"/>
      <c r="L17" s="24"/>
    </row>
    <row r="18" spans="1:12" customFormat="1" ht="15">
      <c r="A18" s="49">
        <v>10</v>
      </c>
      <c r="B18" s="49"/>
      <c r="C18" s="24"/>
      <c r="D18" s="24"/>
      <c r="E18" s="24"/>
      <c r="F18" s="24"/>
      <c r="G18" s="24"/>
      <c r="H18" s="24"/>
      <c r="I18" s="179"/>
      <c r="J18" s="179"/>
      <c r="K18" s="179"/>
      <c r="L18" s="24"/>
    </row>
    <row r="19" spans="1:12" customFormat="1" ht="15">
      <c r="A19" s="49">
        <v>11</v>
      </c>
      <c r="B19" s="49"/>
      <c r="C19" s="24"/>
      <c r="D19" s="24"/>
      <c r="E19" s="24"/>
      <c r="F19" s="24"/>
      <c r="G19" s="24"/>
      <c r="H19" s="24"/>
      <c r="I19" s="179"/>
      <c r="J19" s="179"/>
      <c r="K19" s="179"/>
      <c r="L19" s="24"/>
    </row>
    <row r="20" spans="1:12" customFormat="1" ht="15">
      <c r="A20" s="49">
        <v>12</v>
      </c>
      <c r="B20" s="49"/>
      <c r="C20" s="24"/>
      <c r="D20" s="24"/>
      <c r="E20" s="24"/>
      <c r="F20" s="24"/>
      <c r="G20" s="24"/>
      <c r="H20" s="24"/>
      <c r="I20" s="179"/>
      <c r="J20" s="179"/>
      <c r="K20" s="179"/>
      <c r="L20" s="24"/>
    </row>
    <row r="21" spans="1:12" customFormat="1" ht="15">
      <c r="A21" s="49" t="s">
        <v>265</v>
      </c>
      <c r="B21" s="49"/>
      <c r="C21" s="24"/>
      <c r="D21" s="24"/>
      <c r="E21" s="24"/>
      <c r="F21" s="24"/>
      <c r="G21" s="24"/>
      <c r="H21" s="24"/>
      <c r="I21" s="179"/>
      <c r="J21" s="179"/>
      <c r="K21" s="179"/>
      <c r="L21" s="24"/>
    </row>
    <row r="22" spans="1:12">
      <c r="A22" s="183"/>
      <c r="B22" s="183"/>
      <c r="C22" s="183"/>
      <c r="D22" s="183"/>
      <c r="E22" s="183"/>
      <c r="F22" s="183"/>
      <c r="G22" s="183"/>
      <c r="H22" s="183"/>
      <c r="I22" s="183"/>
      <c r="J22" s="183"/>
      <c r="K22" s="183"/>
      <c r="L22" s="183"/>
    </row>
    <row r="23" spans="1:12">
      <c r="A23" s="183"/>
      <c r="B23" s="183"/>
      <c r="C23" s="183"/>
      <c r="D23" s="183"/>
      <c r="E23" s="183"/>
      <c r="F23" s="183"/>
      <c r="G23" s="183"/>
      <c r="H23" s="183"/>
      <c r="I23" s="183"/>
      <c r="J23" s="183"/>
      <c r="K23" s="183"/>
      <c r="L23" s="183"/>
    </row>
    <row r="24" spans="1:12">
      <c r="A24" s="184"/>
      <c r="B24" s="184"/>
      <c r="C24" s="183"/>
      <c r="D24" s="183"/>
      <c r="E24" s="183"/>
      <c r="F24" s="183"/>
      <c r="G24" s="183"/>
      <c r="H24" s="183"/>
      <c r="I24" s="183"/>
      <c r="J24" s="183"/>
      <c r="K24" s="183"/>
      <c r="L24" s="183"/>
    </row>
    <row r="25" spans="1:12" ht="15">
      <c r="A25" s="145"/>
      <c r="B25" s="145"/>
      <c r="C25" s="147" t="s">
        <v>96</v>
      </c>
      <c r="D25" s="145"/>
      <c r="E25" s="145"/>
      <c r="F25" s="148"/>
      <c r="G25" s="145"/>
      <c r="H25" s="145"/>
      <c r="I25" s="145"/>
      <c r="J25" s="145"/>
      <c r="K25" s="145"/>
      <c r="L25" s="145"/>
    </row>
    <row r="26" spans="1:12" ht="15">
      <c r="A26" s="145"/>
      <c r="B26" s="145"/>
      <c r="C26" s="145"/>
      <c r="D26" s="149"/>
      <c r="E26" s="145"/>
      <c r="G26" s="149"/>
      <c r="H26" s="188"/>
    </row>
    <row r="27" spans="1:12" ht="15">
      <c r="C27" s="145"/>
      <c r="D27" s="151" t="s">
        <v>255</v>
      </c>
      <c r="E27" s="145"/>
      <c r="G27" s="152" t="s">
        <v>260</v>
      </c>
    </row>
    <row r="28" spans="1:12" ht="15">
      <c r="C28" s="145"/>
      <c r="D28" s="153" t="s">
        <v>127</v>
      </c>
      <c r="E28" s="145"/>
      <c r="G28" s="145" t="s">
        <v>256</v>
      </c>
    </row>
    <row r="29" spans="1:12" ht="15">
      <c r="C29" s="145"/>
      <c r="D29" s="153"/>
    </row>
  </sheetData>
  <mergeCells count="1">
    <mergeCell ref="K2:L2"/>
  </mergeCells>
  <pageMargins left="0.7" right="0.7" top="0.75" bottom="0.75" header="0.3" footer="0.3"/>
  <pageSetup scale="53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I46"/>
  <sheetViews>
    <sheetView showGridLines="0" view="pageBreakPreview" zoomScale="80" zoomScaleNormal="100" zoomScaleSheetLayoutView="80" workbookViewId="0">
      <selection activeCell="A5" sqref="A5"/>
    </sheetView>
  </sheetViews>
  <sheetFormatPr defaultRowHeight="15"/>
  <cols>
    <col min="1" max="1" width="16.28515625" style="2" customWidth="1"/>
    <col min="2" max="2" width="80" style="2" customWidth="1"/>
    <col min="3" max="3" width="16.140625" style="2" customWidth="1"/>
    <col min="4" max="4" width="14.7109375" style="2" customWidth="1"/>
    <col min="5" max="5" width="0.7109375" style="5" customWidth="1"/>
    <col min="6" max="6" width="9.140625" style="2"/>
    <col min="7" max="7" width="15.85546875" style="2" bestFit="1" customWidth="1"/>
    <col min="8" max="16384" width="9.140625" style="2"/>
  </cols>
  <sheetData>
    <row r="1" spans="1:7">
      <c r="A1" s="52" t="s">
        <v>288</v>
      </c>
      <c r="B1" s="54"/>
      <c r="C1" s="479" t="s">
        <v>97</v>
      </c>
      <c r="D1" s="479"/>
      <c r="E1" s="86"/>
    </row>
    <row r="2" spans="1:7">
      <c r="A2" s="54" t="s">
        <v>128</v>
      </c>
      <c r="B2" s="54"/>
      <c r="C2" s="473" t="s">
        <v>866</v>
      </c>
      <c r="D2" s="474"/>
      <c r="E2" s="86"/>
    </row>
    <row r="3" spans="1:7">
      <c r="A3" s="52"/>
      <c r="B3" s="54"/>
      <c r="C3" s="53"/>
      <c r="D3" s="53"/>
      <c r="E3" s="86"/>
    </row>
    <row r="4" spans="1:7">
      <c r="A4" s="55" t="s">
        <v>261</v>
      </c>
      <c r="B4" s="80"/>
      <c r="C4" s="81"/>
      <c r="D4" s="54"/>
      <c r="E4" s="86"/>
    </row>
    <row r="5" spans="1:7">
      <c r="A5" s="442" t="s">
        <v>478</v>
      </c>
      <c r="B5" s="12"/>
      <c r="C5" s="12"/>
      <c r="E5" s="86"/>
    </row>
    <row r="6" spans="1:7">
      <c r="A6" s="82"/>
      <c r="B6" s="82"/>
      <c r="C6" s="82"/>
      <c r="D6" s="83"/>
      <c r="E6" s="86"/>
    </row>
    <row r="7" spans="1:7">
      <c r="A7" s="54"/>
      <c r="B7" s="54"/>
      <c r="C7" s="54"/>
      <c r="D7" s="54"/>
      <c r="E7" s="86"/>
    </row>
    <row r="8" spans="1:7" s="6" customFormat="1" ht="39" customHeight="1">
      <c r="A8" s="84" t="s">
        <v>64</v>
      </c>
      <c r="B8" s="57" t="s">
        <v>236</v>
      </c>
      <c r="C8" s="57" t="s">
        <v>66</v>
      </c>
      <c r="D8" s="57" t="s">
        <v>67</v>
      </c>
      <c r="E8" s="86"/>
    </row>
    <row r="9" spans="1:7" s="7" customFormat="1" ht="16.5" customHeight="1">
      <c r="A9" s="196">
        <v>1</v>
      </c>
      <c r="B9" s="196" t="s">
        <v>65</v>
      </c>
      <c r="C9" s="63">
        <f>SUM(C10,C26)</f>
        <v>0</v>
      </c>
      <c r="D9" s="63">
        <f>SUM(D10,D26)</f>
        <v>0</v>
      </c>
      <c r="E9" s="86"/>
    </row>
    <row r="10" spans="1:7" s="7" customFormat="1" ht="16.5" customHeight="1">
      <c r="A10" s="65">
        <v>1.1000000000000001</v>
      </c>
      <c r="B10" s="65" t="s">
        <v>69</v>
      </c>
      <c r="C10" s="63">
        <f>SUM(C11,C12,C16,C19,C25,C26)</f>
        <v>0</v>
      </c>
      <c r="D10" s="63">
        <f>SUM(D11,D12,D16,D19,D24,D25)</f>
        <v>0</v>
      </c>
      <c r="E10" s="86"/>
    </row>
    <row r="11" spans="1:7" s="9" customFormat="1" ht="16.5" customHeight="1">
      <c r="A11" s="66" t="s">
        <v>30</v>
      </c>
      <c r="B11" s="66" t="s">
        <v>68</v>
      </c>
      <c r="C11" s="8"/>
      <c r="D11" s="8"/>
      <c r="E11" s="86"/>
    </row>
    <row r="12" spans="1:7" s="10" customFormat="1" ht="16.5" customHeight="1">
      <c r="A12" s="66" t="s">
        <v>31</v>
      </c>
      <c r="B12" s="66" t="s">
        <v>295</v>
      </c>
      <c r="C12" s="85">
        <f>SUM(C14:C15)</f>
        <v>0</v>
      </c>
      <c r="D12" s="85">
        <f>SUM(D14:D15)</f>
        <v>0</v>
      </c>
      <c r="E12" s="86"/>
      <c r="G12" s="50"/>
    </row>
    <row r="13" spans="1:7" s="3" customFormat="1" ht="16.5" customHeight="1">
      <c r="A13" s="75" t="s">
        <v>70</v>
      </c>
      <c r="B13" s="75" t="s">
        <v>298</v>
      </c>
      <c r="C13" s="8"/>
      <c r="D13" s="8"/>
      <c r="E13" s="86"/>
    </row>
    <row r="14" spans="1:7" s="3" customFormat="1" ht="16.5" customHeight="1">
      <c r="A14" s="75" t="s">
        <v>473</v>
      </c>
      <c r="B14" s="75" t="s">
        <v>472</v>
      </c>
      <c r="C14" s="8"/>
      <c r="D14" s="8"/>
      <c r="E14" s="86"/>
    </row>
    <row r="15" spans="1:7" s="3" customFormat="1" ht="16.5" customHeight="1">
      <c r="A15" s="75" t="s">
        <v>474</v>
      </c>
      <c r="B15" s="75" t="s">
        <v>86</v>
      </c>
      <c r="C15" s="8"/>
      <c r="D15" s="8"/>
      <c r="E15" s="86"/>
    </row>
    <row r="16" spans="1:7" s="3" customFormat="1" ht="16.5" customHeight="1">
      <c r="A16" s="66" t="s">
        <v>71</v>
      </c>
      <c r="B16" s="66" t="s">
        <v>72</v>
      </c>
      <c r="C16" s="85">
        <f>SUM(C17:C18)</f>
        <v>0</v>
      </c>
      <c r="D16" s="85">
        <f>SUM(D17:D18)</f>
        <v>0</v>
      </c>
      <c r="E16" s="86"/>
    </row>
    <row r="17" spans="1:5" s="3" customFormat="1" ht="16.5" customHeight="1">
      <c r="A17" s="75" t="s">
        <v>73</v>
      </c>
      <c r="B17" s="75" t="s">
        <v>75</v>
      </c>
      <c r="C17" s="8"/>
      <c r="D17" s="8"/>
      <c r="E17" s="86"/>
    </row>
    <row r="18" spans="1:5" s="3" customFormat="1" ht="30">
      <c r="A18" s="75" t="s">
        <v>74</v>
      </c>
      <c r="B18" s="75" t="s">
        <v>98</v>
      </c>
      <c r="C18" s="8"/>
      <c r="D18" s="8"/>
      <c r="E18" s="86"/>
    </row>
    <row r="19" spans="1:5" s="3" customFormat="1" ht="16.5" customHeight="1">
      <c r="A19" s="66" t="s">
        <v>76</v>
      </c>
      <c r="B19" s="66" t="s">
        <v>393</v>
      </c>
      <c r="C19" s="85">
        <f>SUM(C20:C23)</f>
        <v>0</v>
      </c>
      <c r="D19" s="85">
        <f>SUM(D20:D23)</f>
        <v>0</v>
      </c>
      <c r="E19" s="86"/>
    </row>
    <row r="20" spans="1:5" s="3" customFormat="1" ht="16.5" customHeight="1">
      <c r="A20" s="75" t="s">
        <v>77</v>
      </c>
      <c r="B20" s="75" t="s">
        <v>78</v>
      </c>
      <c r="C20" s="8"/>
      <c r="D20" s="8"/>
      <c r="E20" s="86"/>
    </row>
    <row r="21" spans="1:5" s="3" customFormat="1" ht="30">
      <c r="A21" s="75" t="s">
        <v>81</v>
      </c>
      <c r="B21" s="75" t="s">
        <v>79</v>
      </c>
      <c r="C21" s="8"/>
      <c r="D21" s="8"/>
      <c r="E21" s="86"/>
    </row>
    <row r="22" spans="1:5" s="3" customFormat="1" ht="16.5" customHeight="1">
      <c r="A22" s="75" t="s">
        <v>82</v>
      </c>
      <c r="B22" s="75" t="s">
        <v>80</v>
      </c>
      <c r="C22" s="8"/>
      <c r="D22" s="8"/>
      <c r="E22" s="86"/>
    </row>
    <row r="23" spans="1:5" s="3" customFormat="1" ht="16.5" customHeight="1">
      <c r="A23" s="75" t="s">
        <v>83</v>
      </c>
      <c r="B23" s="75" t="s">
        <v>417</v>
      </c>
      <c r="C23" s="8"/>
      <c r="D23" s="8"/>
      <c r="E23" s="86"/>
    </row>
    <row r="24" spans="1:5" s="3" customFormat="1" ht="16.5" customHeight="1">
      <c r="A24" s="66" t="s">
        <v>84</v>
      </c>
      <c r="B24" s="66" t="s">
        <v>418</v>
      </c>
      <c r="C24" s="230"/>
      <c r="D24" s="8"/>
      <c r="E24" s="86"/>
    </row>
    <row r="25" spans="1:5" s="3" customFormat="1">
      <c r="A25" s="66" t="s">
        <v>238</v>
      </c>
      <c r="B25" s="66" t="s">
        <v>424</v>
      </c>
      <c r="C25" s="8"/>
      <c r="D25" s="8"/>
      <c r="E25" s="86"/>
    </row>
    <row r="26" spans="1:5" ht="16.5" customHeight="1">
      <c r="A26" s="65">
        <v>1.2</v>
      </c>
      <c r="B26" s="65" t="s">
        <v>85</v>
      </c>
      <c r="C26" s="63">
        <f>SUM(C27,C35)</f>
        <v>0</v>
      </c>
      <c r="D26" s="63">
        <f>SUM(D27,D35)</f>
        <v>0</v>
      </c>
      <c r="E26" s="86"/>
    </row>
    <row r="27" spans="1:5" ht="16.5" customHeight="1">
      <c r="A27" s="66" t="s">
        <v>32</v>
      </c>
      <c r="B27" s="66" t="s">
        <v>298</v>
      </c>
      <c r="C27" s="85">
        <f>SUM(C28:C30)</f>
        <v>0</v>
      </c>
      <c r="D27" s="85">
        <f>SUM(D28:D30)</f>
        <v>0</v>
      </c>
      <c r="E27" s="86"/>
    </row>
    <row r="28" spans="1:5">
      <c r="A28" s="204" t="s">
        <v>87</v>
      </c>
      <c r="B28" s="204" t="s">
        <v>296</v>
      </c>
      <c r="C28" s="8"/>
      <c r="D28" s="8"/>
      <c r="E28" s="86"/>
    </row>
    <row r="29" spans="1:5">
      <c r="A29" s="204" t="s">
        <v>88</v>
      </c>
      <c r="B29" s="204" t="s">
        <v>299</v>
      </c>
      <c r="C29" s="8"/>
      <c r="D29" s="8"/>
      <c r="E29" s="86"/>
    </row>
    <row r="30" spans="1:5">
      <c r="A30" s="204" t="s">
        <v>426</v>
      </c>
      <c r="B30" s="204" t="s">
        <v>297</v>
      </c>
      <c r="C30" s="8"/>
      <c r="D30" s="8"/>
      <c r="E30" s="86"/>
    </row>
    <row r="31" spans="1:5">
      <c r="A31" s="66" t="s">
        <v>33</v>
      </c>
      <c r="B31" s="66" t="s">
        <v>472</v>
      </c>
      <c r="C31" s="85">
        <f>SUM(C32:C34)</f>
        <v>0</v>
      </c>
      <c r="D31" s="85">
        <f>SUM(D32:D34)</f>
        <v>0</v>
      </c>
      <c r="E31" s="86"/>
    </row>
    <row r="32" spans="1:5">
      <c r="A32" s="204" t="s">
        <v>12</v>
      </c>
      <c r="B32" s="204" t="s">
        <v>475</v>
      </c>
      <c r="C32" s="8"/>
      <c r="D32" s="8"/>
      <c r="E32" s="86"/>
    </row>
    <row r="33" spans="1:9">
      <c r="A33" s="204" t="s">
        <v>13</v>
      </c>
      <c r="B33" s="204" t="s">
        <v>476</v>
      </c>
      <c r="C33" s="8"/>
      <c r="D33" s="8"/>
      <c r="E33" s="86"/>
    </row>
    <row r="34" spans="1:9">
      <c r="A34" s="204" t="s">
        <v>268</v>
      </c>
      <c r="B34" s="204" t="s">
        <v>477</v>
      </c>
      <c r="C34" s="8"/>
      <c r="D34" s="8"/>
      <c r="E34" s="86"/>
    </row>
    <row r="35" spans="1:9">
      <c r="A35" s="66" t="s">
        <v>34</v>
      </c>
      <c r="B35" s="217" t="s">
        <v>423</v>
      </c>
      <c r="C35" s="8"/>
      <c r="D35" s="8"/>
      <c r="E35" s="86"/>
    </row>
    <row r="36" spans="1:9">
      <c r="D36" s="25"/>
      <c r="E36" s="87"/>
      <c r="F36" s="25"/>
    </row>
    <row r="37" spans="1:9">
      <c r="A37" s="1"/>
      <c r="D37" s="25"/>
      <c r="E37" s="87"/>
      <c r="F37" s="25"/>
    </row>
    <row r="38" spans="1:9">
      <c r="D38" s="25"/>
      <c r="E38" s="87"/>
      <c r="F38" s="25"/>
    </row>
    <row r="39" spans="1:9">
      <c r="D39" s="25"/>
      <c r="E39" s="87"/>
      <c r="F39" s="25"/>
    </row>
    <row r="40" spans="1:9">
      <c r="A40" s="51" t="s">
        <v>96</v>
      </c>
      <c r="D40" s="25"/>
      <c r="E40" s="87"/>
      <c r="F40" s="25"/>
    </row>
    <row r="41" spans="1:9">
      <c r="D41" s="25"/>
      <c r="E41" s="88"/>
      <c r="F41" s="88"/>
      <c r="G41"/>
      <c r="H41"/>
      <c r="I41"/>
    </row>
    <row r="42" spans="1:9">
      <c r="D42" s="89"/>
      <c r="E42" s="88"/>
      <c r="F42" s="88"/>
      <c r="G42"/>
      <c r="H42"/>
      <c r="I42"/>
    </row>
    <row r="43" spans="1:9">
      <c r="A43"/>
      <c r="B43" s="51" t="s">
        <v>258</v>
      </c>
      <c r="D43" s="89"/>
      <c r="E43" s="88"/>
      <c r="F43" s="88"/>
      <c r="G43"/>
      <c r="H43"/>
      <c r="I43"/>
    </row>
    <row r="44" spans="1:9">
      <c r="A44"/>
      <c r="B44" s="2" t="s">
        <v>257</v>
      </c>
      <c r="D44" s="89"/>
      <c r="E44" s="88"/>
      <c r="F44" s="88"/>
      <c r="G44"/>
      <c r="H44"/>
      <c r="I44"/>
    </row>
    <row r="45" spans="1:9" customFormat="1" ht="12.75">
      <c r="B45" s="47" t="s">
        <v>127</v>
      </c>
      <c r="D45" s="88"/>
      <c r="E45" s="88"/>
      <c r="F45" s="88"/>
    </row>
    <row r="46" spans="1:9">
      <c r="D46" s="25"/>
      <c r="E46" s="87"/>
      <c r="F46" s="25"/>
    </row>
  </sheetData>
  <mergeCells count="2">
    <mergeCell ref="C2:D2"/>
    <mergeCell ref="C1:D1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28"/>
  <sheetViews>
    <sheetView view="pageBreakPreview" zoomScale="80" zoomScaleNormal="100" zoomScaleSheetLayoutView="80" workbookViewId="0">
      <selection activeCell="E14" sqref="E14"/>
    </sheetView>
  </sheetViews>
  <sheetFormatPr defaultRowHeight="12.75"/>
  <cols>
    <col min="1" max="1" width="11.7109375" style="146" customWidth="1"/>
    <col min="2" max="2" width="21.5703125" style="146" customWidth="1"/>
    <col min="3" max="3" width="19.140625" style="146" customWidth="1"/>
    <col min="4" max="4" width="23.7109375" style="146" customWidth="1"/>
    <col min="5" max="6" width="16.5703125" style="146" bestFit="1" customWidth="1"/>
    <col min="7" max="7" width="17" style="146" customWidth="1"/>
    <col min="8" max="8" width="19" style="146" customWidth="1"/>
    <col min="9" max="9" width="24.42578125" style="146" customWidth="1"/>
    <col min="10" max="16384" width="9.140625" style="146"/>
  </cols>
  <sheetData>
    <row r="1" spans="1:13" customFormat="1" ht="15">
      <c r="A1" s="104" t="s">
        <v>430</v>
      </c>
      <c r="B1" s="105"/>
      <c r="C1" s="105"/>
      <c r="D1" s="105"/>
      <c r="E1" s="105"/>
      <c r="F1" s="105"/>
      <c r="G1" s="105"/>
      <c r="H1" s="111"/>
      <c r="I1" s="56" t="s">
        <v>97</v>
      </c>
    </row>
    <row r="2" spans="1:13" customFormat="1" ht="15">
      <c r="A2" s="83" t="s">
        <v>128</v>
      </c>
      <c r="B2" s="105"/>
      <c r="C2" s="105"/>
      <c r="D2" s="105"/>
      <c r="E2" s="105"/>
      <c r="F2" s="105"/>
      <c r="G2" s="105"/>
      <c r="H2" s="473" t="s">
        <v>866</v>
      </c>
      <c r="I2" s="474"/>
    </row>
    <row r="3" spans="1:13" customFormat="1" ht="15">
      <c r="A3" s="105"/>
      <c r="B3" s="105"/>
      <c r="C3" s="105"/>
      <c r="D3" s="105"/>
      <c r="E3" s="105"/>
      <c r="F3" s="105"/>
      <c r="G3" s="105"/>
      <c r="H3" s="108"/>
      <c r="I3" s="108"/>
      <c r="M3" s="146"/>
    </row>
    <row r="4" spans="1:13" customFormat="1" ht="15">
      <c r="A4" s="54" t="str">
        <f>'ფორმა N2'!A4</f>
        <v>ანგარიშვალდებული პირის დასახელება:</v>
      </c>
      <c r="B4" s="54"/>
      <c r="C4" s="54"/>
      <c r="D4" s="105"/>
      <c r="E4" s="105"/>
      <c r="F4" s="105"/>
      <c r="G4" s="105"/>
      <c r="H4" s="105"/>
      <c r="I4" s="112"/>
    </row>
    <row r="5" spans="1:13" ht="15">
      <c r="A5" s="442" t="s">
        <v>478</v>
      </c>
      <c r="B5" s="58"/>
      <c r="C5" s="58"/>
      <c r="D5" s="182"/>
      <c r="E5" s="182"/>
      <c r="F5" s="182"/>
      <c r="G5" s="182"/>
      <c r="H5" s="182"/>
      <c r="I5" s="181"/>
    </row>
    <row r="6" spans="1:13" customFormat="1" ht="13.5">
      <c r="A6" s="109"/>
      <c r="B6" s="110"/>
      <c r="C6" s="110"/>
      <c r="D6" s="105"/>
      <c r="E6" s="105"/>
      <c r="F6" s="105"/>
      <c r="G6" s="105"/>
      <c r="H6" s="105"/>
      <c r="I6" s="105"/>
    </row>
    <row r="7" spans="1:13" customFormat="1" ht="60">
      <c r="A7" s="113" t="s">
        <v>64</v>
      </c>
      <c r="B7" s="103" t="s">
        <v>365</v>
      </c>
      <c r="C7" s="103" t="s">
        <v>366</v>
      </c>
      <c r="D7" s="103" t="s">
        <v>371</v>
      </c>
      <c r="E7" s="103" t="s">
        <v>373</v>
      </c>
      <c r="F7" s="103" t="s">
        <v>367</v>
      </c>
      <c r="G7" s="103" t="s">
        <v>368</v>
      </c>
      <c r="H7" s="103" t="s">
        <v>380</v>
      </c>
      <c r="I7" s="103" t="s">
        <v>369</v>
      </c>
    </row>
    <row r="8" spans="1:13" customFormat="1" ht="15">
      <c r="A8" s="102">
        <v>1</v>
      </c>
      <c r="B8" s="102">
        <v>2</v>
      </c>
      <c r="C8" s="103">
        <v>3</v>
      </c>
      <c r="D8" s="102">
        <v>6</v>
      </c>
      <c r="E8" s="103">
        <v>7</v>
      </c>
      <c r="F8" s="102">
        <v>8</v>
      </c>
      <c r="G8" s="102">
        <v>9</v>
      </c>
      <c r="H8" s="102">
        <v>10</v>
      </c>
      <c r="I8" s="103">
        <v>11</v>
      </c>
    </row>
    <row r="9" spans="1:13" customFormat="1" ht="15">
      <c r="A9" s="49">
        <v>1</v>
      </c>
      <c r="B9" s="24"/>
      <c r="C9" s="24"/>
      <c r="D9" s="24"/>
      <c r="E9" s="24"/>
      <c r="F9" s="179"/>
      <c r="G9" s="179"/>
      <c r="H9" s="179"/>
      <c r="I9" s="24"/>
    </row>
    <row r="10" spans="1:13" customFormat="1" ht="15">
      <c r="A10" s="49">
        <v>2</v>
      </c>
      <c r="B10" s="24"/>
      <c r="C10" s="24"/>
      <c r="D10" s="24"/>
      <c r="E10" s="24"/>
      <c r="F10" s="179"/>
      <c r="G10" s="179"/>
      <c r="H10" s="179"/>
      <c r="I10" s="24"/>
    </row>
    <row r="11" spans="1:13" customFormat="1" ht="15">
      <c r="A11" s="49">
        <v>3</v>
      </c>
      <c r="B11" s="24"/>
      <c r="C11" s="24"/>
      <c r="D11" s="24"/>
      <c r="E11" s="24"/>
      <c r="F11" s="179"/>
      <c r="G11" s="179"/>
      <c r="H11" s="179"/>
      <c r="I11" s="24"/>
    </row>
    <row r="12" spans="1:13" customFormat="1" ht="15">
      <c r="A12" s="49">
        <v>4</v>
      </c>
      <c r="B12" s="24"/>
      <c r="C12" s="24"/>
      <c r="D12" s="24"/>
      <c r="E12" s="24"/>
      <c r="F12" s="179"/>
      <c r="G12" s="179"/>
      <c r="H12" s="179"/>
      <c r="I12" s="24"/>
    </row>
    <row r="13" spans="1:13" customFormat="1" ht="15">
      <c r="A13" s="49">
        <v>5</v>
      </c>
      <c r="B13" s="24"/>
      <c r="C13" s="24"/>
      <c r="D13" s="24"/>
      <c r="E13" s="24"/>
      <c r="F13" s="179"/>
      <c r="G13" s="179"/>
      <c r="H13" s="179"/>
      <c r="I13" s="24"/>
    </row>
    <row r="14" spans="1:13" customFormat="1" ht="15">
      <c r="A14" s="49">
        <v>6</v>
      </c>
      <c r="B14" s="24"/>
      <c r="C14" s="24"/>
      <c r="D14" s="24"/>
      <c r="E14" s="24"/>
      <c r="F14" s="179"/>
      <c r="G14" s="179"/>
      <c r="H14" s="179"/>
      <c r="I14" s="24"/>
    </row>
    <row r="15" spans="1:13" customFormat="1" ht="15">
      <c r="A15" s="49">
        <v>7</v>
      </c>
      <c r="B15" s="24"/>
      <c r="C15" s="24"/>
      <c r="D15" s="24"/>
      <c r="E15" s="24"/>
      <c r="F15" s="179"/>
      <c r="G15" s="179"/>
      <c r="H15" s="179"/>
      <c r="I15" s="24"/>
    </row>
    <row r="16" spans="1:13" customFormat="1" ht="15">
      <c r="A16" s="49">
        <v>8</v>
      </c>
      <c r="B16" s="24"/>
      <c r="C16" s="24"/>
      <c r="D16" s="24"/>
      <c r="E16" s="24"/>
      <c r="F16" s="179"/>
      <c r="G16" s="179"/>
      <c r="H16" s="179"/>
      <c r="I16" s="24"/>
    </row>
    <row r="17" spans="1:9" customFormat="1" ht="15">
      <c r="A17" s="49">
        <v>9</v>
      </c>
      <c r="B17" s="24"/>
      <c r="C17" s="24"/>
      <c r="D17" s="24"/>
      <c r="E17" s="24"/>
      <c r="F17" s="179"/>
      <c r="G17" s="179"/>
      <c r="H17" s="179"/>
      <c r="I17" s="24"/>
    </row>
    <row r="18" spans="1:9" customFormat="1" ht="15">
      <c r="A18" s="49">
        <v>10</v>
      </c>
      <c r="B18" s="24"/>
      <c r="C18" s="24"/>
      <c r="D18" s="24"/>
      <c r="E18" s="24"/>
      <c r="F18" s="179"/>
      <c r="G18" s="179"/>
      <c r="H18" s="179"/>
      <c r="I18" s="24"/>
    </row>
    <row r="19" spans="1:9" customFormat="1" ht="15">
      <c r="A19" s="49">
        <v>11</v>
      </c>
      <c r="B19" s="24"/>
      <c r="C19" s="24"/>
      <c r="D19" s="24"/>
      <c r="E19" s="24"/>
      <c r="F19" s="179"/>
      <c r="G19" s="179"/>
      <c r="H19" s="179"/>
      <c r="I19" s="24"/>
    </row>
    <row r="20" spans="1:9" customFormat="1" ht="15">
      <c r="A20" s="49" t="s">
        <v>265</v>
      </c>
      <c r="B20" s="24"/>
      <c r="C20" s="24"/>
      <c r="D20" s="24"/>
      <c r="E20" s="24"/>
      <c r="F20" s="179"/>
      <c r="G20" s="179"/>
      <c r="H20" s="179"/>
      <c r="I20" s="24"/>
    </row>
    <row r="21" spans="1:9">
      <c r="A21" s="183"/>
      <c r="B21" s="183"/>
      <c r="C21" s="183"/>
      <c r="D21" s="183"/>
      <c r="E21" s="183"/>
      <c r="F21" s="183"/>
      <c r="G21" s="183"/>
      <c r="H21" s="183"/>
      <c r="I21" s="183"/>
    </row>
    <row r="22" spans="1:9">
      <c r="A22" s="183"/>
      <c r="B22" s="183"/>
      <c r="C22" s="183"/>
      <c r="D22" s="183"/>
      <c r="E22" s="183"/>
      <c r="F22" s="183"/>
      <c r="G22" s="183"/>
      <c r="H22" s="183"/>
      <c r="I22" s="183"/>
    </row>
    <row r="23" spans="1:9">
      <c r="A23" s="184"/>
      <c r="B23" s="183"/>
      <c r="C23" s="183"/>
      <c r="D23" s="183"/>
      <c r="E23" s="183"/>
      <c r="F23" s="183"/>
      <c r="G23" s="183"/>
      <c r="H23" s="183"/>
      <c r="I23" s="183"/>
    </row>
    <row r="24" spans="1:9" ht="15">
      <c r="A24" s="145"/>
      <c r="B24" s="147" t="s">
        <v>96</v>
      </c>
      <c r="C24" s="145"/>
      <c r="D24" s="145"/>
      <c r="E24" s="148"/>
      <c r="F24" s="145"/>
      <c r="G24" s="145"/>
      <c r="H24" s="145"/>
      <c r="I24" s="145"/>
    </row>
    <row r="25" spans="1:9" ht="15">
      <c r="A25" s="145"/>
      <c r="B25" s="145"/>
      <c r="C25" s="149"/>
      <c r="D25" s="145"/>
      <c r="F25" s="149"/>
      <c r="G25" s="188"/>
    </row>
    <row r="26" spans="1:9" ht="15">
      <c r="B26" s="145"/>
      <c r="C26" s="151" t="s">
        <v>255</v>
      </c>
      <c r="D26" s="145"/>
      <c r="F26" s="152" t="s">
        <v>260</v>
      </c>
    </row>
    <row r="27" spans="1:9" ht="15">
      <c r="B27" s="145"/>
      <c r="C27" s="153" t="s">
        <v>127</v>
      </c>
      <c r="D27" s="145"/>
      <c r="F27" s="145" t="s">
        <v>256</v>
      </c>
    </row>
    <row r="28" spans="1:9" ht="15">
      <c r="B28" s="145"/>
      <c r="C28" s="153"/>
    </row>
  </sheetData>
  <mergeCells count="1">
    <mergeCell ref="H2:I2"/>
  </mergeCells>
  <pageMargins left="0.7" right="0.7" top="0.75" bottom="0.75" header="0.3" footer="0.3"/>
  <pageSetup scale="73" fitToHeight="0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30"/>
  <sheetViews>
    <sheetView view="pageBreakPreview" zoomScale="80" zoomScaleNormal="100" zoomScaleSheetLayoutView="80" workbookViewId="0">
      <selection activeCell="A5" sqref="A5"/>
    </sheetView>
  </sheetViews>
  <sheetFormatPr defaultRowHeight="15"/>
  <cols>
    <col min="1" max="1" width="10" style="145" customWidth="1"/>
    <col min="2" max="2" width="20.28515625" style="145" customWidth="1"/>
    <col min="3" max="3" width="30" style="145" customWidth="1"/>
    <col min="4" max="4" width="29" style="145" customWidth="1"/>
    <col min="5" max="5" width="22.5703125" style="145" customWidth="1"/>
    <col min="6" max="6" width="20" style="145" customWidth="1"/>
    <col min="7" max="7" width="29.28515625" style="145" customWidth="1"/>
    <col min="8" max="8" width="27.140625" style="145" customWidth="1"/>
    <col min="9" max="9" width="26.42578125" style="145" customWidth="1"/>
    <col min="10" max="10" width="0.5703125" style="145" customWidth="1"/>
    <col min="11" max="16384" width="9.140625" style="145"/>
  </cols>
  <sheetData>
    <row r="1" spans="1:10">
      <c r="A1" s="52" t="s">
        <v>381</v>
      </c>
      <c r="B1" s="54"/>
      <c r="C1" s="54"/>
      <c r="D1" s="54"/>
      <c r="E1" s="54"/>
      <c r="F1" s="54"/>
      <c r="G1" s="54"/>
      <c r="H1" s="54"/>
      <c r="I1" s="126" t="s">
        <v>186</v>
      </c>
      <c r="J1" s="127"/>
    </row>
    <row r="2" spans="1:10">
      <c r="A2" s="54" t="s">
        <v>128</v>
      </c>
      <c r="B2" s="54"/>
      <c r="C2" s="54"/>
      <c r="D2" s="54"/>
      <c r="E2" s="54"/>
      <c r="F2" s="54"/>
      <c r="G2" s="54"/>
      <c r="H2" s="54"/>
      <c r="I2" s="485" t="s">
        <v>867</v>
      </c>
      <c r="J2" s="485"/>
    </row>
    <row r="3" spans="1:10">
      <c r="A3" s="54"/>
      <c r="B3" s="54"/>
      <c r="C3" s="54"/>
      <c r="D3" s="54"/>
      <c r="E3" s="54"/>
      <c r="F3" s="54"/>
      <c r="G3" s="54"/>
      <c r="H3" s="54"/>
      <c r="I3" s="80"/>
      <c r="J3" s="127"/>
    </row>
    <row r="4" spans="1:10">
      <c r="A4" s="55" t="str">
        <f>'[4]ფორმა N2'!A4</f>
        <v>ანგარიშვალდებული პირის დასახელება:</v>
      </c>
      <c r="B4" s="54"/>
      <c r="C4" s="54"/>
      <c r="D4" s="54"/>
      <c r="E4" s="54"/>
      <c r="F4" s="54"/>
      <c r="G4" s="54"/>
      <c r="H4" s="54"/>
      <c r="I4" s="54"/>
      <c r="J4" s="82"/>
    </row>
    <row r="5" spans="1:10">
      <c r="A5" s="442" t="s">
        <v>478</v>
      </c>
      <c r="B5" s="180"/>
      <c r="C5" s="180"/>
      <c r="D5" s="180"/>
      <c r="E5" s="180"/>
      <c r="F5" s="180"/>
      <c r="G5" s="180"/>
      <c r="H5" s="180"/>
      <c r="I5" s="180"/>
      <c r="J5" s="152"/>
    </row>
    <row r="6" spans="1:10">
      <c r="A6" s="55"/>
      <c r="B6" s="54"/>
      <c r="C6" s="54"/>
      <c r="D6" s="54"/>
      <c r="E6" s="54"/>
      <c r="F6" s="54"/>
      <c r="G6" s="54"/>
      <c r="H6" s="54"/>
      <c r="I6" s="54"/>
      <c r="J6" s="82"/>
    </row>
    <row r="7" spans="1:10">
      <c r="A7" s="54"/>
      <c r="B7" s="54"/>
      <c r="C7" s="54"/>
      <c r="D7" s="54"/>
      <c r="E7" s="54"/>
      <c r="F7" s="54"/>
      <c r="G7" s="54"/>
      <c r="H7" s="54"/>
      <c r="I7" s="54"/>
      <c r="J7" s="83"/>
    </row>
    <row r="8" spans="1:10" ht="63.75" customHeight="1">
      <c r="A8" s="128" t="s">
        <v>64</v>
      </c>
      <c r="B8" s="248" t="s">
        <v>357</v>
      </c>
      <c r="C8" s="249" t="s">
        <v>414</v>
      </c>
      <c r="D8" s="249" t="s">
        <v>415</v>
      </c>
      <c r="E8" s="249" t="s">
        <v>358</v>
      </c>
      <c r="F8" s="249" t="s">
        <v>377</v>
      </c>
      <c r="G8" s="249" t="s">
        <v>378</v>
      </c>
      <c r="H8" s="249" t="s">
        <v>416</v>
      </c>
      <c r="I8" s="129" t="s">
        <v>379</v>
      </c>
      <c r="J8" s="83"/>
    </row>
    <row r="9" spans="1:10" ht="30">
      <c r="A9" s="131">
        <v>1</v>
      </c>
      <c r="B9" s="167" t="s">
        <v>540</v>
      </c>
      <c r="C9" s="136" t="s">
        <v>541</v>
      </c>
      <c r="D9" s="136">
        <v>1405025529</v>
      </c>
      <c r="E9" s="135" t="s">
        <v>542</v>
      </c>
      <c r="F9" s="135"/>
      <c r="G9" s="135"/>
      <c r="H9" s="135"/>
      <c r="I9" s="135">
        <v>221460</v>
      </c>
      <c r="J9" s="83"/>
    </row>
    <row r="10" spans="1:10">
      <c r="A10" s="131">
        <v>2</v>
      </c>
      <c r="B10" s="167" t="s">
        <v>544</v>
      </c>
      <c r="C10" s="136" t="s">
        <v>545</v>
      </c>
      <c r="D10" s="136" t="s">
        <v>868</v>
      </c>
      <c r="E10" s="135" t="s">
        <v>546</v>
      </c>
      <c r="F10" s="135"/>
      <c r="G10" s="135"/>
      <c r="H10" s="135"/>
      <c r="I10" s="135">
        <v>64</v>
      </c>
      <c r="J10" s="83"/>
    </row>
    <row r="11" spans="1:10" ht="30">
      <c r="A11" s="131">
        <v>3</v>
      </c>
      <c r="B11" s="167" t="s">
        <v>547</v>
      </c>
      <c r="C11" s="136" t="s">
        <v>548</v>
      </c>
      <c r="D11" s="136">
        <v>200179145</v>
      </c>
      <c r="E11" s="135" t="s">
        <v>869</v>
      </c>
      <c r="F11" s="135"/>
      <c r="G11" s="135"/>
      <c r="H11" s="135"/>
      <c r="I11" s="135">
        <v>100</v>
      </c>
      <c r="J11" s="83"/>
    </row>
    <row r="12" spans="1:10">
      <c r="A12" s="131">
        <v>4</v>
      </c>
      <c r="B12" s="167" t="s">
        <v>549</v>
      </c>
      <c r="C12" s="136" t="s">
        <v>550</v>
      </c>
      <c r="D12" s="136" t="s">
        <v>870</v>
      </c>
      <c r="E12" s="135" t="s">
        <v>546</v>
      </c>
      <c r="F12" s="135"/>
      <c r="G12" s="135"/>
      <c r="H12" s="135"/>
      <c r="I12" s="135">
        <v>38.119999999999997</v>
      </c>
      <c r="J12" s="83"/>
    </row>
    <row r="13" spans="1:10" ht="45">
      <c r="A13" s="131">
        <v>5</v>
      </c>
      <c r="B13" s="167" t="s">
        <v>543</v>
      </c>
      <c r="C13" s="136" t="s">
        <v>871</v>
      </c>
      <c r="D13" s="136">
        <v>205186065</v>
      </c>
      <c r="E13" s="135" t="s">
        <v>872</v>
      </c>
      <c r="F13" s="135"/>
      <c r="G13" s="135"/>
      <c r="H13" s="135"/>
      <c r="I13" s="135">
        <v>690</v>
      </c>
      <c r="J13" s="83"/>
    </row>
    <row r="14" spans="1:10">
      <c r="A14" s="131">
        <v>6</v>
      </c>
      <c r="B14" s="167" t="s">
        <v>873</v>
      </c>
      <c r="C14" s="136" t="s">
        <v>874</v>
      </c>
      <c r="D14" s="136">
        <v>401953105</v>
      </c>
      <c r="E14" s="135" t="s">
        <v>875</v>
      </c>
      <c r="F14" s="135"/>
      <c r="G14" s="135"/>
      <c r="H14" s="135"/>
      <c r="I14" s="135">
        <v>300</v>
      </c>
      <c r="J14" s="83"/>
    </row>
    <row r="15" spans="1:10">
      <c r="A15" s="131">
        <v>7</v>
      </c>
      <c r="B15" s="167" t="s">
        <v>552</v>
      </c>
      <c r="C15" s="136" t="s">
        <v>553</v>
      </c>
      <c r="D15" s="136" t="s">
        <v>876</v>
      </c>
      <c r="E15" s="135" t="s">
        <v>551</v>
      </c>
      <c r="F15" s="135"/>
      <c r="G15" s="135"/>
      <c r="H15" s="135"/>
      <c r="I15" s="135">
        <v>144.5</v>
      </c>
      <c r="J15" s="83"/>
    </row>
    <row r="16" spans="1:10" ht="30">
      <c r="A16" s="131">
        <v>8</v>
      </c>
      <c r="B16" s="167" t="s">
        <v>877</v>
      </c>
      <c r="C16" s="136" t="s">
        <v>878</v>
      </c>
      <c r="D16" s="136" t="s">
        <v>879</v>
      </c>
      <c r="E16" s="135" t="s">
        <v>551</v>
      </c>
      <c r="F16" s="135"/>
      <c r="G16" s="135"/>
      <c r="H16" s="135"/>
      <c r="I16" s="135">
        <v>115</v>
      </c>
      <c r="J16" s="83"/>
    </row>
    <row r="17" spans="1:12">
      <c r="A17" s="131" t="s">
        <v>265</v>
      </c>
      <c r="B17" s="167"/>
      <c r="C17" s="139"/>
      <c r="D17" s="139"/>
      <c r="E17" s="138"/>
      <c r="F17" s="138"/>
      <c r="G17" s="229"/>
      <c r="H17" s="238" t="s">
        <v>407</v>
      </c>
      <c r="I17" s="252">
        <f>SUM(I9:I16)</f>
        <v>222911.62</v>
      </c>
      <c r="J17" s="83"/>
    </row>
    <row r="19" spans="1:12">
      <c r="A19" s="145" t="s">
        <v>431</v>
      </c>
    </row>
    <row r="21" spans="1:12">
      <c r="B21" s="147" t="s">
        <v>96</v>
      </c>
      <c r="F21" s="148"/>
    </row>
    <row r="22" spans="1:12">
      <c r="F22" s="146"/>
      <c r="I22" s="146"/>
      <c r="J22" s="146"/>
      <c r="K22" s="146"/>
      <c r="L22" s="146"/>
    </row>
    <row r="23" spans="1:12">
      <c r="C23" s="149"/>
      <c r="F23" s="149"/>
      <c r="G23" s="149"/>
      <c r="H23" s="152"/>
      <c r="I23" s="150"/>
      <c r="J23" s="146"/>
      <c r="K23" s="146"/>
      <c r="L23" s="146"/>
    </row>
    <row r="24" spans="1:12">
      <c r="A24" s="146"/>
      <c r="C24" s="151" t="s">
        <v>255</v>
      </c>
      <c r="F24" s="152" t="s">
        <v>260</v>
      </c>
      <c r="G24" s="151"/>
      <c r="H24" s="151"/>
      <c r="I24" s="150"/>
      <c r="J24" s="146"/>
      <c r="K24" s="146"/>
      <c r="L24" s="146"/>
    </row>
    <row r="25" spans="1:12">
      <c r="A25" s="146"/>
      <c r="C25" s="153" t="s">
        <v>127</v>
      </c>
      <c r="F25" s="145" t="s">
        <v>256</v>
      </c>
      <c r="I25" s="146"/>
      <c r="J25" s="146"/>
      <c r="K25" s="146"/>
      <c r="L25" s="146"/>
    </row>
    <row r="26" spans="1:12" s="146" customFormat="1">
      <c r="B26" s="145"/>
      <c r="C26" s="153"/>
      <c r="G26" s="153"/>
      <c r="H26" s="153"/>
    </row>
    <row r="27" spans="1:12" s="146" customFormat="1" ht="12.75"/>
    <row r="28" spans="1:12" s="146" customFormat="1" ht="12.75"/>
    <row r="29" spans="1:12" s="146" customFormat="1" ht="12.75"/>
    <row r="30" spans="1:12" s="146" customFormat="1" ht="12.75"/>
  </sheetData>
  <mergeCells count="1">
    <mergeCell ref="I2:J2"/>
  </mergeCells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17"/>
  </dataValidations>
  <printOptions gridLines="1"/>
  <pageMargins left="0.7" right="0.7" top="0.75" bottom="0.75" header="0.3" footer="0.3"/>
  <pageSetup scale="58" fitToHeight="0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31"/>
  <sheetViews>
    <sheetView showGridLines="0" tabSelected="1" view="pageBreakPreview" zoomScale="80" zoomScaleNormal="100" zoomScaleSheetLayoutView="80" workbookViewId="0">
      <selection activeCell="C16" sqref="C16"/>
    </sheetView>
  </sheetViews>
  <sheetFormatPr defaultRowHeight="12.75"/>
  <cols>
    <col min="1" max="1" width="3.85546875" style="157" customWidth="1"/>
    <col min="2" max="2" width="9" style="157" customWidth="1"/>
    <col min="3" max="3" width="23.42578125" style="157" customWidth="1"/>
    <col min="4" max="4" width="13.28515625" style="157" customWidth="1"/>
    <col min="5" max="5" width="9.5703125" style="157" customWidth="1"/>
    <col min="6" max="6" width="11.5703125" style="157" customWidth="1"/>
    <col min="7" max="7" width="12.28515625" style="157" customWidth="1"/>
    <col min="8" max="8" width="15.28515625" style="157" customWidth="1"/>
    <col min="9" max="9" width="17.5703125" style="157" customWidth="1"/>
    <col min="10" max="11" width="12.42578125" style="157" customWidth="1"/>
    <col min="12" max="12" width="23.5703125" style="157" customWidth="1"/>
    <col min="13" max="13" width="18.5703125" style="157" customWidth="1"/>
    <col min="14" max="14" width="0.85546875" style="157" customWidth="1"/>
    <col min="15" max="16384" width="9.140625" style="157"/>
  </cols>
  <sheetData>
    <row r="1" spans="1:14" ht="13.5">
      <c r="A1" s="154" t="s">
        <v>432</v>
      </c>
      <c r="B1" s="155"/>
      <c r="C1" s="155"/>
      <c r="D1" s="155"/>
      <c r="E1" s="155"/>
      <c r="F1" s="155"/>
      <c r="G1" s="155"/>
      <c r="H1" s="155"/>
      <c r="I1" s="158"/>
      <c r="J1" s="218"/>
      <c r="K1" s="218"/>
      <c r="L1" s="218"/>
      <c r="M1" s="218" t="s">
        <v>396</v>
      </c>
      <c r="N1" s="158"/>
    </row>
    <row r="2" spans="1:14" ht="15">
      <c r="A2" s="158" t="s">
        <v>304</v>
      </c>
      <c r="B2" s="155"/>
      <c r="C2" s="155"/>
      <c r="D2" s="156"/>
      <c r="E2" s="156"/>
      <c r="F2" s="156"/>
      <c r="G2" s="156"/>
      <c r="H2" s="156"/>
      <c r="I2" s="155"/>
      <c r="J2" s="155"/>
      <c r="K2" s="155"/>
      <c r="L2" s="155"/>
      <c r="M2" s="485" t="s">
        <v>867</v>
      </c>
      <c r="N2" s="485"/>
    </row>
    <row r="3" spans="1:14">
      <c r="A3" s="158"/>
      <c r="B3" s="155"/>
      <c r="C3" s="155"/>
      <c r="D3" s="156"/>
      <c r="E3" s="156"/>
      <c r="F3" s="156"/>
      <c r="G3" s="156"/>
      <c r="H3" s="156"/>
      <c r="I3" s="155"/>
      <c r="J3" s="155"/>
      <c r="K3" s="155"/>
      <c r="L3" s="155"/>
      <c r="M3" s="155"/>
      <c r="N3" s="158"/>
    </row>
    <row r="4" spans="1:14" ht="15">
      <c r="A4" s="92" t="s">
        <v>261</v>
      </c>
      <c r="B4" s="155"/>
      <c r="C4" s="155"/>
      <c r="D4" s="159"/>
      <c r="E4" s="219"/>
      <c r="F4" s="159"/>
      <c r="G4" s="156"/>
      <c r="H4" s="156"/>
      <c r="I4" s="156"/>
      <c r="J4" s="156"/>
      <c r="K4" s="156"/>
      <c r="L4" s="155"/>
      <c r="M4" s="156"/>
      <c r="N4" s="158"/>
    </row>
    <row r="5" spans="1:14" ht="15">
      <c r="A5" s="442" t="s">
        <v>478</v>
      </c>
      <c r="B5" s="160"/>
      <c r="C5" s="160"/>
      <c r="D5" s="160"/>
      <c r="E5" s="161"/>
      <c r="F5" s="161"/>
      <c r="G5" s="161"/>
      <c r="H5" s="161"/>
      <c r="I5" s="161"/>
      <c r="J5" s="161"/>
      <c r="K5" s="161"/>
      <c r="L5" s="161"/>
      <c r="M5" s="161"/>
      <c r="N5" s="158"/>
    </row>
    <row r="6" spans="1:14" ht="13.5" thickBot="1">
      <c r="A6" s="220"/>
      <c r="B6" s="220"/>
      <c r="C6" s="220"/>
      <c r="D6" s="220"/>
      <c r="E6" s="220"/>
      <c r="F6" s="220"/>
      <c r="G6" s="220"/>
      <c r="H6" s="220"/>
      <c r="I6" s="220"/>
      <c r="J6" s="220"/>
      <c r="K6" s="220"/>
      <c r="L6" s="220"/>
      <c r="M6" s="220"/>
      <c r="N6" s="158"/>
    </row>
    <row r="7" spans="1:14" ht="51">
      <c r="A7" s="221" t="s">
        <v>64</v>
      </c>
      <c r="B7" s="222" t="s">
        <v>397</v>
      </c>
      <c r="C7" s="222" t="s">
        <v>398</v>
      </c>
      <c r="D7" s="223" t="s">
        <v>399</v>
      </c>
      <c r="E7" s="223" t="s">
        <v>262</v>
      </c>
      <c r="F7" s="223" t="s">
        <v>400</v>
      </c>
      <c r="G7" s="223" t="s">
        <v>401</v>
      </c>
      <c r="H7" s="222" t="s">
        <v>402</v>
      </c>
      <c r="I7" s="224" t="s">
        <v>403</v>
      </c>
      <c r="J7" s="224" t="s">
        <v>404</v>
      </c>
      <c r="K7" s="225" t="s">
        <v>405</v>
      </c>
      <c r="L7" s="225" t="s">
        <v>406</v>
      </c>
      <c r="M7" s="223" t="s">
        <v>396</v>
      </c>
      <c r="N7" s="158"/>
    </row>
    <row r="8" spans="1:14">
      <c r="A8" s="163">
        <v>1</v>
      </c>
      <c r="B8" s="164">
        <v>2</v>
      </c>
      <c r="C8" s="164">
        <v>3</v>
      </c>
      <c r="D8" s="165">
        <v>4</v>
      </c>
      <c r="E8" s="165">
        <v>5</v>
      </c>
      <c r="F8" s="165">
        <v>6</v>
      </c>
      <c r="G8" s="165">
        <v>7</v>
      </c>
      <c r="H8" s="165">
        <v>8</v>
      </c>
      <c r="I8" s="165">
        <v>9</v>
      </c>
      <c r="J8" s="165">
        <v>10</v>
      </c>
      <c r="K8" s="165">
        <v>11</v>
      </c>
      <c r="L8" s="165">
        <v>12</v>
      </c>
      <c r="M8" s="165">
        <v>13</v>
      </c>
      <c r="N8" s="158"/>
    </row>
    <row r="9" spans="1:14" ht="15">
      <c r="A9" s="166">
        <v>1</v>
      </c>
      <c r="B9" s="167"/>
      <c r="C9" s="226"/>
      <c r="D9" s="166"/>
      <c r="E9" s="166"/>
      <c r="F9" s="166"/>
      <c r="G9" s="166"/>
      <c r="H9" s="166"/>
      <c r="I9" s="166"/>
      <c r="J9" s="166"/>
      <c r="K9" s="166"/>
      <c r="L9" s="166"/>
      <c r="M9" s="227" t="str">
        <f t="shared" ref="M9:M21" si="0">IF(ISBLANK(B9),"",$M$2)</f>
        <v/>
      </c>
      <c r="N9" s="158"/>
    </row>
    <row r="10" spans="1:14" ht="15">
      <c r="A10" s="166">
        <v>2</v>
      </c>
      <c r="B10" s="167"/>
      <c r="C10" s="226"/>
      <c r="D10" s="166"/>
      <c r="E10" s="166"/>
      <c r="F10" s="166"/>
      <c r="G10" s="166"/>
      <c r="H10" s="166"/>
      <c r="I10" s="166"/>
      <c r="J10" s="166"/>
      <c r="K10" s="166"/>
      <c r="L10" s="166"/>
      <c r="M10" s="227" t="str">
        <f t="shared" si="0"/>
        <v/>
      </c>
      <c r="N10" s="158"/>
    </row>
    <row r="11" spans="1:14" ht="15">
      <c r="A11" s="166">
        <v>3</v>
      </c>
      <c r="B11" s="167"/>
      <c r="C11" s="226"/>
      <c r="D11" s="166"/>
      <c r="E11" s="166"/>
      <c r="F11" s="166"/>
      <c r="G11" s="166"/>
      <c r="H11" s="166"/>
      <c r="I11" s="166"/>
      <c r="J11" s="166"/>
      <c r="K11" s="166"/>
      <c r="L11" s="166"/>
      <c r="M11" s="227" t="str">
        <f t="shared" si="0"/>
        <v/>
      </c>
      <c r="N11" s="158"/>
    </row>
    <row r="12" spans="1:14" ht="15">
      <c r="A12" s="166">
        <v>4</v>
      </c>
      <c r="B12" s="167"/>
      <c r="C12" s="226"/>
      <c r="D12" s="166"/>
      <c r="E12" s="166"/>
      <c r="F12" s="166"/>
      <c r="G12" s="166"/>
      <c r="H12" s="166"/>
      <c r="I12" s="166"/>
      <c r="J12" s="166"/>
      <c r="K12" s="166"/>
      <c r="L12" s="166"/>
      <c r="M12" s="227" t="str">
        <f t="shared" si="0"/>
        <v/>
      </c>
      <c r="N12" s="158"/>
    </row>
    <row r="13" spans="1:14" ht="15">
      <c r="A13" s="166">
        <v>5</v>
      </c>
      <c r="B13" s="167"/>
      <c r="C13" s="226"/>
      <c r="D13" s="166"/>
      <c r="E13" s="166"/>
      <c r="F13" s="166"/>
      <c r="G13" s="166"/>
      <c r="H13" s="166"/>
      <c r="I13" s="166"/>
      <c r="J13" s="166"/>
      <c r="K13" s="166"/>
      <c r="L13" s="166"/>
      <c r="M13" s="227" t="str">
        <f t="shared" si="0"/>
        <v/>
      </c>
      <c r="N13" s="158"/>
    </row>
    <row r="14" spans="1:14" ht="15">
      <c r="A14" s="166">
        <v>6</v>
      </c>
      <c r="B14" s="167"/>
      <c r="C14" s="226"/>
      <c r="D14" s="166"/>
      <c r="E14" s="166"/>
      <c r="F14" s="166"/>
      <c r="G14" s="166"/>
      <c r="H14" s="166"/>
      <c r="I14" s="166"/>
      <c r="J14" s="166"/>
      <c r="K14" s="166"/>
      <c r="L14" s="166"/>
      <c r="M14" s="227" t="str">
        <f t="shared" si="0"/>
        <v/>
      </c>
      <c r="N14" s="158"/>
    </row>
    <row r="15" spans="1:14" ht="15">
      <c r="A15" s="166">
        <v>7</v>
      </c>
      <c r="B15" s="167"/>
      <c r="C15" s="226"/>
      <c r="D15" s="166"/>
      <c r="E15" s="166"/>
      <c r="F15" s="166"/>
      <c r="G15" s="166"/>
      <c r="H15" s="166"/>
      <c r="I15" s="166"/>
      <c r="J15" s="166"/>
      <c r="K15" s="166"/>
      <c r="L15" s="166"/>
      <c r="M15" s="227" t="str">
        <f t="shared" si="0"/>
        <v/>
      </c>
      <c r="N15" s="158"/>
    </row>
    <row r="16" spans="1:14" ht="15">
      <c r="A16" s="166">
        <v>8</v>
      </c>
      <c r="B16" s="167"/>
      <c r="C16" s="226"/>
      <c r="D16" s="166"/>
      <c r="E16" s="166"/>
      <c r="F16" s="166"/>
      <c r="G16" s="166"/>
      <c r="H16" s="166"/>
      <c r="I16" s="166"/>
      <c r="J16" s="166"/>
      <c r="K16" s="166"/>
      <c r="L16" s="166"/>
      <c r="M16" s="227" t="str">
        <f t="shared" si="0"/>
        <v/>
      </c>
      <c r="N16" s="158"/>
    </row>
    <row r="17" spans="1:14" ht="15">
      <c r="A17" s="166">
        <v>9</v>
      </c>
      <c r="B17" s="167"/>
      <c r="C17" s="226"/>
      <c r="D17" s="166"/>
      <c r="E17" s="166"/>
      <c r="F17" s="166"/>
      <c r="G17" s="166"/>
      <c r="H17" s="166"/>
      <c r="I17" s="166"/>
      <c r="J17" s="166"/>
      <c r="K17" s="166"/>
      <c r="L17" s="166"/>
      <c r="M17" s="227" t="str">
        <f t="shared" si="0"/>
        <v/>
      </c>
      <c r="N17" s="158"/>
    </row>
    <row r="18" spans="1:14" ht="15">
      <c r="A18" s="166">
        <v>10</v>
      </c>
      <c r="B18" s="167"/>
      <c r="C18" s="226"/>
      <c r="D18" s="166"/>
      <c r="E18" s="166"/>
      <c r="F18" s="166"/>
      <c r="G18" s="166"/>
      <c r="H18" s="166"/>
      <c r="I18" s="166"/>
      <c r="J18" s="166"/>
      <c r="K18" s="166"/>
      <c r="L18" s="166"/>
      <c r="M18" s="227" t="str">
        <f t="shared" si="0"/>
        <v/>
      </c>
      <c r="N18" s="158"/>
    </row>
    <row r="19" spans="1:14" ht="15">
      <c r="A19" s="166">
        <v>11</v>
      </c>
      <c r="B19" s="167"/>
      <c r="C19" s="226"/>
      <c r="D19" s="166"/>
      <c r="E19" s="166"/>
      <c r="F19" s="166"/>
      <c r="G19" s="166"/>
      <c r="H19" s="166"/>
      <c r="I19" s="166"/>
      <c r="J19" s="166"/>
      <c r="K19" s="166"/>
      <c r="L19" s="166"/>
      <c r="M19" s="227" t="str">
        <f t="shared" si="0"/>
        <v/>
      </c>
      <c r="N19" s="158"/>
    </row>
    <row r="20" spans="1:14" ht="15">
      <c r="A20" s="166">
        <v>12</v>
      </c>
      <c r="B20" s="167"/>
      <c r="C20" s="226"/>
      <c r="D20" s="166"/>
      <c r="E20" s="166"/>
      <c r="F20" s="166"/>
      <c r="G20" s="166"/>
      <c r="H20" s="166"/>
      <c r="I20" s="166"/>
      <c r="J20" s="166"/>
      <c r="K20" s="166"/>
      <c r="L20" s="166"/>
      <c r="M20" s="227" t="str">
        <f t="shared" si="0"/>
        <v/>
      </c>
      <c r="N20" s="158"/>
    </row>
    <row r="21" spans="1:14" ht="15">
      <c r="A21" s="228" t="s">
        <v>265</v>
      </c>
      <c r="B21" s="167"/>
      <c r="C21" s="226"/>
      <c r="D21" s="166"/>
      <c r="E21" s="166"/>
      <c r="F21" s="166"/>
      <c r="G21" s="166"/>
      <c r="H21" s="166"/>
      <c r="I21" s="166"/>
      <c r="J21" s="166"/>
      <c r="K21" s="166"/>
      <c r="L21" s="166"/>
      <c r="M21" s="227" t="str">
        <f t="shared" si="0"/>
        <v/>
      </c>
      <c r="N21" s="158"/>
    </row>
    <row r="22" spans="1:14" s="173" customFormat="1"/>
    <row r="25" spans="1:14" s="21" customFormat="1" ht="15">
      <c r="B25" s="168" t="s">
        <v>96</v>
      </c>
    </row>
    <row r="26" spans="1:14" s="21" customFormat="1" ht="15">
      <c r="B26" s="168"/>
    </row>
    <row r="27" spans="1:14" s="21" customFormat="1" ht="15">
      <c r="C27" s="170"/>
      <c r="D27" s="169"/>
      <c r="E27" s="169"/>
      <c r="H27" s="170"/>
      <c r="I27" s="170"/>
      <c r="J27" s="169"/>
      <c r="K27" s="169"/>
      <c r="L27" s="169"/>
    </row>
    <row r="28" spans="1:14" s="21" customFormat="1" ht="15">
      <c r="C28" s="171" t="s">
        <v>255</v>
      </c>
      <c r="D28" s="169"/>
      <c r="E28" s="169"/>
      <c r="H28" s="168" t="s">
        <v>306</v>
      </c>
      <c r="M28" s="169"/>
    </row>
    <row r="29" spans="1:14" s="21" customFormat="1" ht="15">
      <c r="C29" s="171" t="s">
        <v>127</v>
      </c>
      <c r="D29" s="169"/>
      <c r="E29" s="169"/>
      <c r="H29" s="172" t="s">
        <v>256</v>
      </c>
      <c r="M29" s="169"/>
    </row>
    <row r="30" spans="1:14" ht="15">
      <c r="C30" s="171"/>
      <c r="F30" s="172"/>
      <c r="J30" s="174"/>
      <c r="K30" s="174"/>
      <c r="L30" s="174"/>
      <c r="M30" s="174"/>
    </row>
    <row r="31" spans="1:14" ht="15">
      <c r="C31" s="171"/>
    </row>
  </sheetData>
  <sheetProtection insertColumns="0" insertRows="0" deleteRows="0"/>
  <mergeCells count="1">
    <mergeCell ref="M2:N2"/>
  </mergeCells>
  <dataValidations count="4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C9:C21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D9:E21">
      <formula1>11</formula1>
    </dataValidation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21"/>
    <dataValidation type="list" allowBlank="1" showInputMessage="1" showErrorMessage="1" errorTitle="თარიღის შევსების ინსტრუქცია" error="დღე/თვე/წელი" prompt="დღე/თვე/წელი" sqref="O1">
      <formula1>#REF!</formula1>
    </dataValidation>
  </dataValidations>
  <pageMargins left="0.11811023622047245" right="0.11811023622047245" top="0.35433070866141736" bottom="0.35433070866141736" header="0.31496062992125984" footer="0.31496062992125984"/>
  <pageSetup paperSize="9" scale="80" fitToHeight="0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0"/>
  <dimension ref="A1:G733"/>
  <sheetViews>
    <sheetView workbookViewId="0">
      <selection activeCell="E13" sqref="E13"/>
    </sheetView>
  </sheetViews>
  <sheetFormatPr defaultRowHeight="12.75"/>
  <cols>
    <col min="3" max="3" width="74.5703125" bestFit="1" customWidth="1"/>
    <col min="5" max="5" width="29" bestFit="1" customWidth="1"/>
  </cols>
  <sheetData>
    <row r="1" spans="1:7">
      <c r="A1" t="s">
        <v>207</v>
      </c>
      <c r="C1" t="s">
        <v>187</v>
      </c>
      <c r="E1" t="s">
        <v>214</v>
      </c>
      <c r="G1" t="s">
        <v>224</v>
      </c>
    </row>
    <row r="2" spans="1:7" ht="15">
      <c r="A2" s="44">
        <v>40907</v>
      </c>
      <c r="C2" t="s">
        <v>188</v>
      </c>
      <c r="E2" t="s">
        <v>219</v>
      </c>
      <c r="G2" s="46" t="s">
        <v>225</v>
      </c>
    </row>
    <row r="3" spans="1:7" ht="15">
      <c r="A3" s="44">
        <v>40908</v>
      </c>
      <c r="C3" t="s">
        <v>189</v>
      </c>
      <c r="E3" t="s">
        <v>220</v>
      </c>
      <c r="G3" s="46" t="s">
        <v>226</v>
      </c>
    </row>
    <row r="4" spans="1:7" ht="15">
      <c r="A4" s="44">
        <v>40909</v>
      </c>
      <c r="C4" t="s">
        <v>190</v>
      </c>
      <c r="E4" t="s">
        <v>221</v>
      </c>
      <c r="G4" s="46" t="s">
        <v>227</v>
      </c>
    </row>
    <row r="5" spans="1:7">
      <c r="A5" s="44">
        <v>40910</v>
      </c>
      <c r="C5" t="s">
        <v>191</v>
      </c>
      <c r="E5" t="s">
        <v>222</v>
      </c>
    </row>
    <row r="6" spans="1:7">
      <c r="A6" s="44">
        <v>40911</v>
      </c>
      <c r="C6" t="s">
        <v>192</v>
      </c>
    </row>
    <row r="7" spans="1:7">
      <c r="A7" s="44">
        <v>40912</v>
      </c>
      <c r="C7" t="s">
        <v>193</v>
      </c>
    </row>
    <row r="8" spans="1:7">
      <c r="A8" s="44">
        <v>40913</v>
      </c>
      <c r="C8" t="s">
        <v>194</v>
      </c>
    </row>
    <row r="9" spans="1:7">
      <c r="A9" s="44">
        <v>40914</v>
      </c>
      <c r="C9" t="s">
        <v>195</v>
      </c>
    </row>
    <row r="10" spans="1:7">
      <c r="A10" s="44">
        <v>40915</v>
      </c>
      <c r="C10" t="s">
        <v>196</v>
      </c>
    </row>
    <row r="11" spans="1:7">
      <c r="A11" s="44">
        <v>40916</v>
      </c>
      <c r="C11" t="s">
        <v>197</v>
      </c>
    </row>
    <row r="12" spans="1:7">
      <c r="A12" s="44">
        <v>40917</v>
      </c>
      <c r="C12" t="s">
        <v>198</v>
      </c>
    </row>
    <row r="13" spans="1:7">
      <c r="A13" s="44">
        <v>40918</v>
      </c>
      <c r="C13" t="s">
        <v>199</v>
      </c>
    </row>
    <row r="14" spans="1:7">
      <c r="A14" s="44">
        <v>40919</v>
      </c>
      <c r="C14" t="s">
        <v>200</v>
      </c>
    </row>
    <row r="15" spans="1:7">
      <c r="A15" s="44">
        <v>40920</v>
      </c>
      <c r="C15" t="s">
        <v>201</v>
      </c>
    </row>
    <row r="16" spans="1:7">
      <c r="A16" s="44">
        <v>40921</v>
      </c>
      <c r="C16" t="s">
        <v>202</v>
      </c>
    </row>
    <row r="17" spans="1:3">
      <c r="A17" s="44">
        <v>40922</v>
      </c>
      <c r="C17" t="s">
        <v>203</v>
      </c>
    </row>
    <row r="18" spans="1:3">
      <c r="A18" s="44">
        <v>40923</v>
      </c>
      <c r="C18" t="s">
        <v>204</v>
      </c>
    </row>
    <row r="19" spans="1:3">
      <c r="A19" s="44">
        <v>40924</v>
      </c>
      <c r="C19" t="s">
        <v>205</v>
      </c>
    </row>
    <row r="20" spans="1:3">
      <c r="A20" s="44">
        <v>40925</v>
      </c>
      <c r="C20" t="s">
        <v>206</v>
      </c>
    </row>
    <row r="21" spans="1:3">
      <c r="A21" s="44">
        <v>40926</v>
      </c>
    </row>
    <row r="22" spans="1:3">
      <c r="A22" s="44">
        <v>40927</v>
      </c>
    </row>
    <row r="23" spans="1:3">
      <c r="A23" s="44">
        <v>40928</v>
      </c>
    </row>
    <row r="24" spans="1:3">
      <c r="A24" s="44">
        <v>40929</v>
      </c>
    </row>
    <row r="25" spans="1:3">
      <c r="A25" s="44">
        <v>40930</v>
      </c>
    </row>
    <row r="26" spans="1:3">
      <c r="A26" s="44">
        <v>40931</v>
      </c>
    </row>
    <row r="27" spans="1:3">
      <c r="A27" s="44">
        <v>40932</v>
      </c>
    </row>
    <row r="28" spans="1:3">
      <c r="A28" s="44">
        <v>40933</v>
      </c>
    </row>
    <row r="29" spans="1:3">
      <c r="A29" s="44">
        <v>40934</v>
      </c>
    </row>
    <row r="30" spans="1:3">
      <c r="A30" s="44">
        <v>40935</v>
      </c>
    </row>
    <row r="31" spans="1:3">
      <c r="A31" s="44">
        <v>40936</v>
      </c>
    </row>
    <row r="32" spans="1:3">
      <c r="A32" s="44">
        <v>40937</v>
      </c>
    </row>
    <row r="33" spans="1:1">
      <c r="A33" s="44">
        <v>40938</v>
      </c>
    </row>
    <row r="34" spans="1:1">
      <c r="A34" s="44">
        <v>40939</v>
      </c>
    </row>
    <row r="35" spans="1:1">
      <c r="A35" s="44">
        <v>40941</v>
      </c>
    </row>
    <row r="36" spans="1:1">
      <c r="A36" s="44">
        <v>40942</v>
      </c>
    </row>
    <row r="37" spans="1:1">
      <c r="A37" s="44">
        <v>40943</v>
      </c>
    </row>
    <row r="38" spans="1:1">
      <c r="A38" s="44">
        <v>40944</v>
      </c>
    </row>
    <row r="39" spans="1:1">
      <c r="A39" s="44">
        <v>40945</v>
      </c>
    </row>
    <row r="40" spans="1:1">
      <c r="A40" s="44">
        <v>40946</v>
      </c>
    </row>
    <row r="41" spans="1:1">
      <c r="A41" s="44">
        <v>40947</v>
      </c>
    </row>
    <row r="42" spans="1:1">
      <c r="A42" s="44">
        <v>40948</v>
      </c>
    </row>
    <row r="43" spans="1:1">
      <c r="A43" s="44">
        <v>40949</v>
      </c>
    </row>
    <row r="44" spans="1:1">
      <c r="A44" s="44">
        <v>40950</v>
      </c>
    </row>
    <row r="45" spans="1:1">
      <c r="A45" s="44">
        <v>40951</v>
      </c>
    </row>
    <row r="46" spans="1:1">
      <c r="A46" s="44">
        <v>40952</v>
      </c>
    </row>
    <row r="47" spans="1:1">
      <c r="A47" s="44">
        <v>40953</v>
      </c>
    </row>
    <row r="48" spans="1:1">
      <c r="A48" s="44">
        <v>40954</v>
      </c>
    </row>
    <row r="49" spans="1:1">
      <c r="A49" s="44">
        <v>40955</v>
      </c>
    </row>
    <row r="50" spans="1:1">
      <c r="A50" s="44">
        <v>40956</v>
      </c>
    </row>
    <row r="51" spans="1:1">
      <c r="A51" s="44">
        <v>40957</v>
      </c>
    </row>
    <row r="52" spans="1:1">
      <c r="A52" s="44">
        <v>40958</v>
      </c>
    </row>
    <row r="53" spans="1:1">
      <c r="A53" s="44">
        <v>40959</v>
      </c>
    </row>
    <row r="54" spans="1:1">
      <c r="A54" s="44">
        <v>40960</v>
      </c>
    </row>
    <row r="55" spans="1:1">
      <c r="A55" s="44">
        <v>40961</v>
      </c>
    </row>
    <row r="56" spans="1:1">
      <c r="A56" s="44">
        <v>40962</v>
      </c>
    </row>
    <row r="57" spans="1:1">
      <c r="A57" s="44">
        <v>40963</v>
      </c>
    </row>
    <row r="58" spans="1:1">
      <c r="A58" s="44">
        <v>40964</v>
      </c>
    </row>
    <row r="59" spans="1:1">
      <c r="A59" s="44">
        <v>40965</v>
      </c>
    </row>
    <row r="60" spans="1:1">
      <c r="A60" s="44">
        <v>40966</v>
      </c>
    </row>
    <row r="61" spans="1:1">
      <c r="A61" s="44">
        <v>40967</v>
      </c>
    </row>
    <row r="62" spans="1:1">
      <c r="A62" s="44">
        <v>40968</v>
      </c>
    </row>
    <row r="63" spans="1:1">
      <c r="A63" s="44">
        <v>40969</v>
      </c>
    </row>
    <row r="64" spans="1:1">
      <c r="A64" s="44">
        <v>40970</v>
      </c>
    </row>
    <row r="65" spans="1:1">
      <c r="A65" s="44">
        <v>40971</v>
      </c>
    </row>
    <row r="66" spans="1:1">
      <c r="A66" s="44">
        <v>40972</v>
      </c>
    </row>
    <row r="67" spans="1:1">
      <c r="A67" s="44">
        <v>40973</v>
      </c>
    </row>
    <row r="68" spans="1:1">
      <c r="A68" s="44">
        <v>40974</v>
      </c>
    </row>
    <row r="69" spans="1:1">
      <c r="A69" s="44">
        <v>40975</v>
      </c>
    </row>
    <row r="70" spans="1:1">
      <c r="A70" s="44">
        <v>40976</v>
      </c>
    </row>
    <row r="71" spans="1:1">
      <c r="A71" s="44">
        <v>40977</v>
      </c>
    </row>
    <row r="72" spans="1:1">
      <c r="A72" s="44">
        <v>40978</v>
      </c>
    </row>
    <row r="73" spans="1:1">
      <c r="A73" s="44">
        <v>40979</v>
      </c>
    </row>
    <row r="74" spans="1:1">
      <c r="A74" s="44">
        <v>40980</v>
      </c>
    </row>
    <row r="75" spans="1:1">
      <c r="A75" s="44">
        <v>40981</v>
      </c>
    </row>
    <row r="76" spans="1:1">
      <c r="A76" s="44">
        <v>40982</v>
      </c>
    </row>
    <row r="77" spans="1:1">
      <c r="A77" s="44">
        <v>40983</v>
      </c>
    </row>
    <row r="78" spans="1:1">
      <c r="A78" s="44">
        <v>40984</v>
      </c>
    </row>
    <row r="79" spans="1:1">
      <c r="A79" s="44">
        <v>40985</v>
      </c>
    </row>
    <row r="80" spans="1:1">
      <c r="A80" s="44">
        <v>40986</v>
      </c>
    </row>
    <row r="81" spans="1:1">
      <c r="A81" s="44">
        <v>40987</v>
      </c>
    </row>
    <row r="82" spans="1:1">
      <c r="A82" s="44">
        <v>40988</v>
      </c>
    </row>
    <row r="83" spans="1:1">
      <c r="A83" s="44">
        <v>40989</v>
      </c>
    </row>
    <row r="84" spans="1:1">
      <c r="A84" s="44">
        <v>40990</v>
      </c>
    </row>
    <row r="85" spans="1:1">
      <c r="A85" s="44">
        <v>40991</v>
      </c>
    </row>
    <row r="86" spans="1:1">
      <c r="A86" s="44">
        <v>40992</v>
      </c>
    </row>
    <row r="87" spans="1:1">
      <c r="A87" s="44">
        <v>40993</v>
      </c>
    </row>
    <row r="88" spans="1:1">
      <c r="A88" s="44">
        <v>40994</v>
      </c>
    </row>
    <row r="89" spans="1:1">
      <c r="A89" s="44">
        <v>40995</v>
      </c>
    </row>
    <row r="90" spans="1:1">
      <c r="A90" s="44">
        <v>40996</v>
      </c>
    </row>
    <row r="91" spans="1:1">
      <c r="A91" s="44">
        <v>40997</v>
      </c>
    </row>
    <row r="92" spans="1:1">
      <c r="A92" s="44">
        <v>40998</v>
      </c>
    </row>
    <row r="93" spans="1:1">
      <c r="A93" s="44">
        <v>40999</v>
      </c>
    </row>
    <row r="94" spans="1:1">
      <c r="A94" s="44">
        <v>41000</v>
      </c>
    </row>
    <row r="95" spans="1:1">
      <c r="A95" s="44">
        <v>41001</v>
      </c>
    </row>
    <row r="96" spans="1:1">
      <c r="A96" s="44">
        <v>41002</v>
      </c>
    </row>
    <row r="97" spans="1:1">
      <c r="A97" s="44">
        <v>41003</v>
      </c>
    </row>
    <row r="98" spans="1:1">
      <c r="A98" s="44">
        <v>41004</v>
      </c>
    </row>
    <row r="99" spans="1:1">
      <c r="A99" s="44">
        <v>41005</v>
      </c>
    </row>
    <row r="100" spans="1:1">
      <c r="A100" s="44">
        <v>41006</v>
      </c>
    </row>
    <row r="101" spans="1:1">
      <c r="A101" s="44">
        <v>41007</v>
      </c>
    </row>
    <row r="102" spans="1:1">
      <c r="A102" s="44">
        <v>41008</v>
      </c>
    </row>
    <row r="103" spans="1:1">
      <c r="A103" s="44">
        <v>41009</v>
      </c>
    </row>
    <row r="104" spans="1:1">
      <c r="A104" s="44">
        <v>41010</v>
      </c>
    </row>
    <row r="105" spans="1:1">
      <c r="A105" s="44">
        <v>41011</v>
      </c>
    </row>
    <row r="106" spans="1:1">
      <c r="A106" s="44">
        <v>41012</v>
      </c>
    </row>
    <row r="107" spans="1:1">
      <c r="A107" s="44">
        <v>41013</v>
      </c>
    </row>
    <row r="108" spans="1:1">
      <c r="A108" s="44">
        <v>41014</v>
      </c>
    </row>
    <row r="109" spans="1:1">
      <c r="A109" s="44">
        <v>41015</v>
      </c>
    </row>
    <row r="110" spans="1:1">
      <c r="A110" s="44">
        <v>41016</v>
      </c>
    </row>
    <row r="111" spans="1:1">
      <c r="A111" s="44">
        <v>41017</v>
      </c>
    </row>
    <row r="112" spans="1:1">
      <c r="A112" s="44">
        <v>41018</v>
      </c>
    </row>
    <row r="113" spans="1:1">
      <c r="A113" s="44">
        <v>41019</v>
      </c>
    </row>
    <row r="114" spans="1:1">
      <c r="A114" s="44">
        <v>41020</v>
      </c>
    </row>
    <row r="115" spans="1:1">
      <c r="A115" s="44">
        <v>41021</v>
      </c>
    </row>
    <row r="116" spans="1:1">
      <c r="A116" s="44">
        <v>41022</v>
      </c>
    </row>
    <row r="117" spans="1:1">
      <c r="A117" s="44">
        <v>41023</v>
      </c>
    </row>
    <row r="118" spans="1:1">
      <c r="A118" s="44">
        <v>41024</v>
      </c>
    </row>
    <row r="119" spans="1:1">
      <c r="A119" s="44">
        <v>41025</v>
      </c>
    </row>
    <row r="120" spans="1:1">
      <c r="A120" s="44">
        <v>41026</v>
      </c>
    </row>
    <row r="121" spans="1:1">
      <c r="A121" s="44">
        <v>41027</v>
      </c>
    </row>
    <row r="122" spans="1:1">
      <c r="A122" s="44">
        <v>41028</v>
      </c>
    </row>
    <row r="123" spans="1:1">
      <c r="A123" s="44">
        <v>41029</v>
      </c>
    </row>
    <row r="124" spans="1:1">
      <c r="A124" s="44">
        <v>41030</v>
      </c>
    </row>
    <row r="125" spans="1:1">
      <c r="A125" s="44">
        <v>41031</v>
      </c>
    </row>
    <row r="126" spans="1:1">
      <c r="A126" s="44">
        <v>41032</v>
      </c>
    </row>
    <row r="127" spans="1:1">
      <c r="A127" s="44">
        <v>41033</v>
      </c>
    </row>
    <row r="128" spans="1:1">
      <c r="A128" s="44">
        <v>41034</v>
      </c>
    </row>
    <row r="129" spans="1:1">
      <c r="A129" s="44">
        <v>41035</v>
      </c>
    </row>
    <row r="130" spans="1:1">
      <c r="A130" s="44">
        <v>41036</v>
      </c>
    </row>
    <row r="131" spans="1:1">
      <c r="A131" s="44">
        <v>41037</v>
      </c>
    </row>
    <row r="132" spans="1:1">
      <c r="A132" s="44">
        <v>41038</v>
      </c>
    </row>
    <row r="133" spans="1:1">
      <c r="A133" s="44">
        <v>41039</v>
      </c>
    </row>
    <row r="134" spans="1:1">
      <c r="A134" s="44">
        <v>41040</v>
      </c>
    </row>
    <row r="135" spans="1:1">
      <c r="A135" s="44">
        <v>41041</v>
      </c>
    </row>
    <row r="136" spans="1:1">
      <c r="A136" s="44">
        <v>41042</v>
      </c>
    </row>
    <row r="137" spans="1:1">
      <c r="A137" s="44">
        <v>41043</v>
      </c>
    </row>
    <row r="138" spans="1:1">
      <c r="A138" s="44">
        <v>41044</v>
      </c>
    </row>
    <row r="139" spans="1:1">
      <c r="A139" s="44">
        <v>41045</v>
      </c>
    </row>
    <row r="140" spans="1:1">
      <c r="A140" s="44">
        <v>41046</v>
      </c>
    </row>
    <row r="141" spans="1:1">
      <c r="A141" s="44">
        <v>41047</v>
      </c>
    </row>
    <row r="142" spans="1:1">
      <c r="A142" s="44">
        <v>41048</v>
      </c>
    </row>
    <row r="143" spans="1:1">
      <c r="A143" s="44">
        <v>41049</v>
      </c>
    </row>
    <row r="144" spans="1:1">
      <c r="A144" s="44">
        <v>41050</v>
      </c>
    </row>
    <row r="145" spans="1:1">
      <c r="A145" s="44">
        <v>41051</v>
      </c>
    </row>
    <row r="146" spans="1:1">
      <c r="A146" s="44">
        <v>41052</v>
      </c>
    </row>
    <row r="147" spans="1:1">
      <c r="A147" s="44">
        <v>41053</v>
      </c>
    </row>
    <row r="148" spans="1:1">
      <c r="A148" s="44">
        <v>41054</v>
      </c>
    </row>
    <row r="149" spans="1:1">
      <c r="A149" s="44">
        <v>41055</v>
      </c>
    </row>
    <row r="150" spans="1:1">
      <c r="A150" s="44">
        <v>41056</v>
      </c>
    </row>
    <row r="151" spans="1:1">
      <c r="A151" s="44">
        <v>41057</v>
      </c>
    </row>
    <row r="152" spans="1:1">
      <c r="A152" s="44">
        <v>41058</v>
      </c>
    </row>
    <row r="153" spans="1:1">
      <c r="A153" s="44">
        <v>41059</v>
      </c>
    </row>
    <row r="154" spans="1:1">
      <c r="A154" s="44">
        <v>41060</v>
      </c>
    </row>
    <row r="155" spans="1:1">
      <c r="A155" s="44">
        <v>41061</v>
      </c>
    </row>
    <row r="156" spans="1:1">
      <c r="A156" s="44">
        <v>41062</v>
      </c>
    </row>
    <row r="157" spans="1:1">
      <c r="A157" s="44">
        <v>41063</v>
      </c>
    </row>
    <row r="158" spans="1:1">
      <c r="A158" s="44">
        <v>41064</v>
      </c>
    </row>
    <row r="159" spans="1:1">
      <c r="A159" s="44">
        <v>41065</v>
      </c>
    </row>
    <row r="160" spans="1:1">
      <c r="A160" s="44">
        <v>41066</v>
      </c>
    </row>
    <row r="161" spans="1:1">
      <c r="A161" s="44">
        <v>41067</v>
      </c>
    </row>
    <row r="162" spans="1:1">
      <c r="A162" s="44">
        <v>41068</v>
      </c>
    </row>
    <row r="163" spans="1:1">
      <c r="A163" s="44">
        <v>41069</v>
      </c>
    </row>
    <row r="164" spans="1:1">
      <c r="A164" s="44">
        <v>41070</v>
      </c>
    </row>
    <row r="165" spans="1:1">
      <c r="A165" s="44">
        <v>41071</v>
      </c>
    </row>
    <row r="166" spans="1:1">
      <c r="A166" s="44">
        <v>41072</v>
      </c>
    </row>
    <row r="167" spans="1:1">
      <c r="A167" s="44">
        <v>41073</v>
      </c>
    </row>
    <row r="168" spans="1:1">
      <c r="A168" s="44">
        <v>41074</v>
      </c>
    </row>
    <row r="169" spans="1:1">
      <c r="A169" s="44">
        <v>41075</v>
      </c>
    </row>
    <row r="170" spans="1:1">
      <c r="A170" s="44">
        <v>41076</v>
      </c>
    </row>
    <row r="171" spans="1:1">
      <c r="A171" s="44">
        <v>41077</v>
      </c>
    </row>
    <row r="172" spans="1:1">
      <c r="A172" s="44">
        <v>41078</v>
      </c>
    </row>
    <row r="173" spans="1:1">
      <c r="A173" s="44">
        <v>41079</v>
      </c>
    </row>
    <row r="174" spans="1:1">
      <c r="A174" s="44">
        <v>41080</v>
      </c>
    </row>
    <row r="175" spans="1:1">
      <c r="A175" s="44">
        <v>41081</v>
      </c>
    </row>
    <row r="176" spans="1:1">
      <c r="A176" s="44">
        <v>41082</v>
      </c>
    </row>
    <row r="177" spans="1:1">
      <c r="A177" s="44">
        <v>41083</v>
      </c>
    </row>
    <row r="178" spans="1:1">
      <c r="A178" s="44">
        <v>41084</v>
      </c>
    </row>
    <row r="179" spans="1:1">
      <c r="A179" s="44">
        <v>41085</v>
      </c>
    </row>
    <row r="180" spans="1:1">
      <c r="A180" s="44">
        <v>41086</v>
      </c>
    </row>
    <row r="181" spans="1:1">
      <c r="A181" s="44">
        <v>41087</v>
      </c>
    </row>
    <row r="182" spans="1:1">
      <c r="A182" s="44">
        <v>41088</v>
      </c>
    </row>
    <row r="183" spans="1:1">
      <c r="A183" s="44">
        <v>41089</v>
      </c>
    </row>
    <row r="184" spans="1:1">
      <c r="A184" s="44">
        <v>41090</v>
      </c>
    </row>
    <row r="185" spans="1:1">
      <c r="A185" s="44">
        <v>41091</v>
      </c>
    </row>
    <row r="186" spans="1:1">
      <c r="A186" s="44">
        <v>41092</v>
      </c>
    </row>
    <row r="187" spans="1:1">
      <c r="A187" s="44">
        <v>41093</v>
      </c>
    </row>
    <row r="188" spans="1:1">
      <c r="A188" s="44">
        <v>41094</v>
      </c>
    </row>
    <row r="189" spans="1:1">
      <c r="A189" s="44">
        <v>41095</v>
      </c>
    </row>
    <row r="190" spans="1:1">
      <c r="A190" s="44">
        <v>41096</v>
      </c>
    </row>
    <row r="191" spans="1:1">
      <c r="A191" s="44">
        <v>41097</v>
      </c>
    </row>
    <row r="192" spans="1:1">
      <c r="A192" s="44">
        <v>41098</v>
      </c>
    </row>
    <row r="193" spans="1:1">
      <c r="A193" s="44">
        <v>41099</v>
      </c>
    </row>
    <row r="194" spans="1:1">
      <c r="A194" s="44">
        <v>41100</v>
      </c>
    </row>
    <row r="195" spans="1:1">
      <c r="A195" s="44">
        <v>41101</v>
      </c>
    </row>
    <row r="196" spans="1:1">
      <c r="A196" s="44">
        <v>41102</v>
      </c>
    </row>
    <row r="197" spans="1:1">
      <c r="A197" s="44">
        <v>41103</v>
      </c>
    </row>
    <row r="198" spans="1:1">
      <c r="A198" s="44">
        <v>41104</v>
      </c>
    </row>
    <row r="199" spans="1:1">
      <c r="A199" s="44">
        <v>41105</v>
      </c>
    </row>
    <row r="200" spans="1:1">
      <c r="A200" s="44">
        <v>41106</v>
      </c>
    </row>
    <row r="201" spans="1:1">
      <c r="A201" s="44">
        <v>41107</v>
      </c>
    </row>
    <row r="202" spans="1:1">
      <c r="A202" s="44">
        <v>41108</v>
      </c>
    </row>
    <row r="203" spans="1:1">
      <c r="A203" s="44">
        <v>41109</v>
      </c>
    </row>
    <row r="204" spans="1:1">
      <c r="A204" s="44">
        <v>41110</v>
      </c>
    </row>
    <row r="205" spans="1:1">
      <c r="A205" s="44">
        <v>41111</v>
      </c>
    </row>
    <row r="206" spans="1:1">
      <c r="A206" s="44">
        <v>41112</v>
      </c>
    </row>
    <row r="207" spans="1:1">
      <c r="A207" s="44">
        <v>41113</v>
      </c>
    </row>
    <row r="208" spans="1:1">
      <c r="A208" s="44">
        <v>41114</v>
      </c>
    </row>
    <row r="209" spans="1:1">
      <c r="A209" s="44">
        <v>41115</v>
      </c>
    </row>
    <row r="210" spans="1:1">
      <c r="A210" s="44">
        <v>41116</v>
      </c>
    </row>
    <row r="211" spans="1:1">
      <c r="A211" s="44">
        <v>41117</v>
      </c>
    </row>
    <row r="212" spans="1:1">
      <c r="A212" s="44">
        <v>41118</v>
      </c>
    </row>
    <row r="213" spans="1:1">
      <c r="A213" s="44">
        <v>41119</v>
      </c>
    </row>
    <row r="214" spans="1:1">
      <c r="A214" s="44">
        <v>41120</v>
      </c>
    </row>
    <row r="215" spans="1:1">
      <c r="A215" s="44">
        <v>41121</v>
      </c>
    </row>
    <row r="216" spans="1:1">
      <c r="A216" s="44">
        <v>41122</v>
      </c>
    </row>
    <row r="217" spans="1:1">
      <c r="A217" s="44">
        <v>41123</v>
      </c>
    </row>
    <row r="218" spans="1:1">
      <c r="A218" s="44">
        <v>41124</v>
      </c>
    </row>
    <row r="219" spans="1:1">
      <c r="A219" s="44">
        <v>41125</v>
      </c>
    </row>
    <row r="220" spans="1:1">
      <c r="A220" s="44">
        <v>41126</v>
      </c>
    </row>
    <row r="221" spans="1:1">
      <c r="A221" s="44">
        <v>41127</v>
      </c>
    </row>
    <row r="222" spans="1:1">
      <c r="A222" s="44">
        <v>41128</v>
      </c>
    </row>
    <row r="223" spans="1:1">
      <c r="A223" s="44">
        <v>41129</v>
      </c>
    </row>
    <row r="224" spans="1:1">
      <c r="A224" s="44">
        <v>41130</v>
      </c>
    </row>
    <row r="225" spans="1:1">
      <c r="A225" s="44">
        <v>41131</v>
      </c>
    </row>
    <row r="226" spans="1:1">
      <c r="A226" s="44">
        <v>41132</v>
      </c>
    </row>
    <row r="227" spans="1:1">
      <c r="A227" s="44">
        <v>41133</v>
      </c>
    </row>
    <row r="228" spans="1:1">
      <c r="A228" s="44">
        <v>41134</v>
      </c>
    </row>
    <row r="229" spans="1:1">
      <c r="A229" s="44">
        <v>41135</v>
      </c>
    </row>
    <row r="230" spans="1:1">
      <c r="A230" s="44">
        <v>41136</v>
      </c>
    </row>
    <row r="231" spans="1:1">
      <c r="A231" s="44">
        <v>41137</v>
      </c>
    </row>
    <row r="232" spans="1:1">
      <c r="A232" s="44">
        <v>41138</v>
      </c>
    </row>
    <row r="233" spans="1:1">
      <c r="A233" s="44">
        <v>41139</v>
      </c>
    </row>
    <row r="234" spans="1:1">
      <c r="A234" s="44">
        <v>41140</v>
      </c>
    </row>
    <row r="235" spans="1:1">
      <c r="A235" s="44">
        <v>41141</v>
      </c>
    </row>
    <row r="236" spans="1:1">
      <c r="A236" s="44">
        <v>41142</v>
      </c>
    </row>
    <row r="237" spans="1:1">
      <c r="A237" s="44">
        <v>41143</v>
      </c>
    </row>
    <row r="238" spans="1:1">
      <c r="A238" s="44">
        <v>41144</v>
      </c>
    </row>
    <row r="239" spans="1:1">
      <c r="A239" s="44">
        <v>41145</v>
      </c>
    </row>
    <row r="240" spans="1:1">
      <c r="A240" s="44">
        <v>41146</v>
      </c>
    </row>
    <row r="241" spans="1:1">
      <c r="A241" s="44">
        <v>41147</v>
      </c>
    </row>
    <row r="242" spans="1:1">
      <c r="A242" s="44">
        <v>41148</v>
      </c>
    </row>
    <row r="243" spans="1:1">
      <c r="A243" s="44">
        <v>41149</v>
      </c>
    </row>
    <row r="244" spans="1:1">
      <c r="A244" s="44">
        <v>41150</v>
      </c>
    </row>
    <row r="245" spans="1:1">
      <c r="A245" s="44">
        <v>41151</v>
      </c>
    </row>
    <row r="246" spans="1:1">
      <c r="A246" s="44">
        <v>41152</v>
      </c>
    </row>
    <row r="247" spans="1:1">
      <c r="A247" s="44">
        <v>41153</v>
      </c>
    </row>
    <row r="248" spans="1:1">
      <c r="A248" s="44">
        <v>41154</v>
      </c>
    </row>
    <row r="249" spans="1:1">
      <c r="A249" s="44">
        <v>41155</v>
      </c>
    </row>
    <row r="250" spans="1:1">
      <c r="A250" s="44">
        <v>41156</v>
      </c>
    </row>
    <row r="251" spans="1:1">
      <c r="A251" s="44">
        <v>41157</v>
      </c>
    </row>
    <row r="252" spans="1:1">
      <c r="A252" s="44">
        <v>41158</v>
      </c>
    </row>
    <row r="253" spans="1:1">
      <c r="A253" s="44">
        <v>41159</v>
      </c>
    </row>
    <row r="254" spans="1:1">
      <c r="A254" s="44">
        <v>41160</v>
      </c>
    </row>
    <row r="255" spans="1:1">
      <c r="A255" s="44">
        <v>41161</v>
      </c>
    </row>
    <row r="256" spans="1:1">
      <c r="A256" s="44">
        <v>41162</v>
      </c>
    </row>
    <row r="257" spans="1:1">
      <c r="A257" s="44">
        <v>41163</v>
      </c>
    </row>
    <row r="258" spans="1:1">
      <c r="A258" s="44">
        <v>41164</v>
      </c>
    </row>
    <row r="259" spans="1:1">
      <c r="A259" s="44">
        <v>41165</v>
      </c>
    </row>
    <row r="260" spans="1:1">
      <c r="A260" s="44">
        <v>41166</v>
      </c>
    </row>
    <row r="261" spans="1:1">
      <c r="A261" s="44">
        <v>41167</v>
      </c>
    </row>
    <row r="262" spans="1:1">
      <c r="A262" s="44">
        <v>41168</v>
      </c>
    </row>
    <row r="263" spans="1:1">
      <c r="A263" s="44">
        <v>41169</v>
      </c>
    </row>
    <row r="264" spans="1:1">
      <c r="A264" s="44">
        <v>41170</v>
      </c>
    </row>
    <row r="265" spans="1:1">
      <c r="A265" s="44">
        <v>41171</v>
      </c>
    </row>
    <row r="266" spans="1:1">
      <c r="A266" s="44">
        <v>41172</v>
      </c>
    </row>
    <row r="267" spans="1:1">
      <c r="A267" s="44">
        <v>41173</v>
      </c>
    </row>
    <row r="268" spans="1:1">
      <c r="A268" s="44">
        <v>41174</v>
      </c>
    </row>
    <row r="269" spans="1:1">
      <c r="A269" s="44">
        <v>41175</v>
      </c>
    </row>
    <row r="270" spans="1:1">
      <c r="A270" s="44">
        <v>41176</v>
      </c>
    </row>
    <row r="271" spans="1:1">
      <c r="A271" s="44">
        <v>41177</v>
      </c>
    </row>
    <row r="272" spans="1:1">
      <c r="A272" s="44">
        <v>41178</v>
      </c>
    </row>
    <row r="273" spans="1:1">
      <c r="A273" s="44">
        <v>41179</v>
      </c>
    </row>
    <row r="274" spans="1:1">
      <c r="A274" s="44">
        <v>41180</v>
      </c>
    </row>
    <row r="275" spans="1:1">
      <c r="A275" s="44">
        <v>41181</v>
      </c>
    </row>
    <row r="276" spans="1:1">
      <c r="A276" s="44">
        <v>41182</v>
      </c>
    </row>
    <row r="277" spans="1:1">
      <c r="A277" s="44">
        <v>41183</v>
      </c>
    </row>
    <row r="278" spans="1:1">
      <c r="A278" s="44">
        <v>41184</v>
      </c>
    </row>
    <row r="279" spans="1:1">
      <c r="A279" s="44">
        <v>41185</v>
      </c>
    </row>
    <row r="280" spans="1:1">
      <c r="A280" s="44">
        <v>41186</v>
      </c>
    </row>
    <row r="281" spans="1:1">
      <c r="A281" s="44">
        <v>41187</v>
      </c>
    </row>
    <row r="282" spans="1:1">
      <c r="A282" s="44">
        <v>41188</v>
      </c>
    </row>
    <row r="283" spans="1:1">
      <c r="A283" s="44">
        <v>41189</v>
      </c>
    </row>
    <row r="284" spans="1:1">
      <c r="A284" s="44">
        <v>41190</v>
      </c>
    </row>
    <row r="285" spans="1:1">
      <c r="A285" s="44">
        <v>41191</v>
      </c>
    </row>
    <row r="286" spans="1:1">
      <c r="A286" s="44">
        <v>41192</v>
      </c>
    </row>
    <row r="287" spans="1:1">
      <c r="A287" s="44">
        <v>41193</v>
      </c>
    </row>
    <row r="288" spans="1:1">
      <c r="A288" s="44">
        <v>41194</v>
      </c>
    </row>
    <row r="289" spans="1:1">
      <c r="A289" s="44">
        <v>41195</v>
      </c>
    </row>
    <row r="290" spans="1:1">
      <c r="A290" s="44">
        <v>41196</v>
      </c>
    </row>
    <row r="291" spans="1:1">
      <c r="A291" s="44">
        <v>41197</v>
      </c>
    </row>
    <row r="292" spans="1:1">
      <c r="A292" s="44">
        <v>41198</v>
      </c>
    </row>
    <row r="293" spans="1:1">
      <c r="A293" s="44">
        <v>41199</v>
      </c>
    </row>
    <row r="294" spans="1:1">
      <c r="A294" s="44">
        <v>41200</v>
      </c>
    </row>
    <row r="295" spans="1:1">
      <c r="A295" s="44">
        <v>41201</v>
      </c>
    </row>
    <row r="296" spans="1:1">
      <c r="A296" s="44">
        <v>41202</v>
      </c>
    </row>
    <row r="297" spans="1:1">
      <c r="A297" s="44">
        <v>41203</v>
      </c>
    </row>
    <row r="298" spans="1:1">
      <c r="A298" s="44">
        <v>41204</v>
      </c>
    </row>
    <row r="299" spans="1:1">
      <c r="A299" s="44">
        <v>41205</v>
      </c>
    </row>
    <row r="300" spans="1:1">
      <c r="A300" s="44">
        <v>41206</v>
      </c>
    </row>
    <row r="301" spans="1:1">
      <c r="A301" s="44">
        <v>41207</v>
      </c>
    </row>
    <row r="302" spans="1:1">
      <c r="A302" s="44">
        <v>41208</v>
      </c>
    </row>
    <row r="303" spans="1:1">
      <c r="A303" s="44">
        <v>41209</v>
      </c>
    </row>
    <row r="304" spans="1:1">
      <c r="A304" s="44">
        <v>41210</v>
      </c>
    </row>
    <row r="305" spans="1:1">
      <c r="A305" s="44">
        <v>41211</v>
      </c>
    </row>
    <row r="306" spans="1:1">
      <c r="A306" s="44">
        <v>41212</v>
      </c>
    </row>
    <row r="307" spans="1:1">
      <c r="A307" s="44">
        <v>41213</v>
      </c>
    </row>
    <row r="308" spans="1:1">
      <c r="A308" s="44">
        <v>41214</v>
      </c>
    </row>
    <row r="309" spans="1:1">
      <c r="A309" s="44">
        <v>41215</v>
      </c>
    </row>
    <row r="310" spans="1:1">
      <c r="A310" s="44">
        <v>41216</v>
      </c>
    </row>
    <row r="311" spans="1:1">
      <c r="A311" s="44">
        <v>41217</v>
      </c>
    </row>
    <row r="312" spans="1:1">
      <c r="A312" s="44">
        <v>41218</v>
      </c>
    </row>
    <row r="313" spans="1:1">
      <c r="A313" s="44">
        <v>41219</v>
      </c>
    </row>
    <row r="314" spans="1:1">
      <c r="A314" s="44">
        <v>41220</v>
      </c>
    </row>
    <row r="315" spans="1:1">
      <c r="A315" s="44">
        <v>41221</v>
      </c>
    </row>
    <row r="316" spans="1:1">
      <c r="A316" s="44">
        <v>41222</v>
      </c>
    </row>
    <row r="317" spans="1:1">
      <c r="A317" s="44">
        <v>41223</v>
      </c>
    </row>
    <row r="318" spans="1:1">
      <c r="A318" s="44">
        <v>41224</v>
      </c>
    </row>
    <row r="319" spans="1:1">
      <c r="A319" s="44">
        <v>41225</v>
      </c>
    </row>
    <row r="320" spans="1:1">
      <c r="A320" s="44">
        <v>41226</v>
      </c>
    </row>
    <row r="321" spans="1:1">
      <c r="A321" s="44">
        <v>41227</v>
      </c>
    </row>
    <row r="322" spans="1:1">
      <c r="A322" s="44">
        <v>41228</v>
      </c>
    </row>
    <row r="323" spans="1:1">
      <c r="A323" s="44">
        <v>41229</v>
      </c>
    </row>
    <row r="324" spans="1:1">
      <c r="A324" s="44">
        <v>41230</v>
      </c>
    </row>
    <row r="325" spans="1:1">
      <c r="A325" s="44">
        <v>41231</v>
      </c>
    </row>
    <row r="326" spans="1:1">
      <c r="A326" s="44">
        <v>41232</v>
      </c>
    </row>
    <row r="327" spans="1:1">
      <c r="A327" s="44">
        <v>41233</v>
      </c>
    </row>
    <row r="328" spans="1:1">
      <c r="A328" s="44">
        <v>41234</v>
      </c>
    </row>
    <row r="329" spans="1:1">
      <c r="A329" s="44">
        <v>41235</v>
      </c>
    </row>
    <row r="330" spans="1:1">
      <c r="A330" s="44">
        <v>41236</v>
      </c>
    </row>
    <row r="331" spans="1:1">
      <c r="A331" s="44">
        <v>41237</v>
      </c>
    </row>
    <row r="332" spans="1:1">
      <c r="A332" s="44">
        <v>41238</v>
      </c>
    </row>
    <row r="333" spans="1:1">
      <c r="A333" s="44">
        <v>41239</v>
      </c>
    </row>
    <row r="334" spans="1:1">
      <c r="A334" s="44">
        <v>41240</v>
      </c>
    </row>
    <row r="335" spans="1:1">
      <c r="A335" s="44">
        <v>41241</v>
      </c>
    </row>
    <row r="336" spans="1:1">
      <c r="A336" s="44">
        <v>41242</v>
      </c>
    </row>
    <row r="337" spans="1:1">
      <c r="A337" s="44">
        <v>41243</v>
      </c>
    </row>
    <row r="338" spans="1:1">
      <c r="A338" s="44">
        <v>41244</v>
      </c>
    </row>
    <row r="339" spans="1:1">
      <c r="A339" s="44">
        <v>41245</v>
      </c>
    </row>
    <row r="340" spans="1:1">
      <c r="A340" s="44">
        <v>41246</v>
      </c>
    </row>
    <row r="341" spans="1:1">
      <c r="A341" s="44">
        <v>41247</v>
      </c>
    </row>
    <row r="342" spans="1:1">
      <c r="A342" s="44">
        <v>41248</v>
      </c>
    </row>
    <row r="343" spans="1:1">
      <c r="A343" s="44">
        <v>41249</v>
      </c>
    </row>
    <row r="344" spans="1:1">
      <c r="A344" s="44">
        <v>41250</v>
      </c>
    </row>
    <row r="345" spans="1:1">
      <c r="A345" s="44">
        <v>41251</v>
      </c>
    </row>
    <row r="346" spans="1:1">
      <c r="A346" s="44">
        <v>41252</v>
      </c>
    </row>
    <row r="347" spans="1:1">
      <c r="A347" s="44">
        <v>41253</v>
      </c>
    </row>
    <row r="348" spans="1:1">
      <c r="A348" s="44">
        <v>41254</v>
      </c>
    </row>
    <row r="349" spans="1:1">
      <c r="A349" s="44">
        <v>41255</v>
      </c>
    </row>
    <row r="350" spans="1:1">
      <c r="A350" s="44">
        <v>41256</v>
      </c>
    </row>
    <row r="351" spans="1:1">
      <c r="A351" s="44">
        <v>41257</v>
      </c>
    </row>
    <row r="352" spans="1:1">
      <c r="A352" s="44">
        <v>41258</v>
      </c>
    </row>
    <row r="353" spans="1:1">
      <c r="A353" s="44">
        <v>41259</v>
      </c>
    </row>
    <row r="354" spans="1:1">
      <c r="A354" s="44">
        <v>41260</v>
      </c>
    </row>
    <row r="355" spans="1:1">
      <c r="A355" s="44">
        <v>41261</v>
      </c>
    </row>
    <row r="356" spans="1:1">
      <c r="A356" s="44">
        <v>41262</v>
      </c>
    </row>
    <row r="357" spans="1:1">
      <c r="A357" s="44">
        <v>41263</v>
      </c>
    </row>
    <row r="358" spans="1:1">
      <c r="A358" s="44">
        <v>41264</v>
      </c>
    </row>
    <row r="359" spans="1:1">
      <c r="A359" s="44">
        <v>41265</v>
      </c>
    </row>
    <row r="360" spans="1:1">
      <c r="A360" s="44">
        <v>41266</v>
      </c>
    </row>
    <row r="361" spans="1:1">
      <c r="A361" s="44">
        <v>41267</v>
      </c>
    </row>
    <row r="362" spans="1:1">
      <c r="A362" s="44">
        <v>41268</v>
      </c>
    </row>
    <row r="363" spans="1:1">
      <c r="A363" s="44">
        <v>41269</v>
      </c>
    </row>
    <row r="364" spans="1:1">
      <c r="A364" s="44">
        <v>41270</v>
      </c>
    </row>
    <row r="365" spans="1:1">
      <c r="A365" s="44">
        <v>41271</v>
      </c>
    </row>
    <row r="366" spans="1:1">
      <c r="A366" s="44">
        <v>41272</v>
      </c>
    </row>
    <row r="367" spans="1:1">
      <c r="A367" s="44">
        <v>41273</v>
      </c>
    </row>
    <row r="368" spans="1:1">
      <c r="A368" s="44">
        <v>41274</v>
      </c>
    </row>
    <row r="369" spans="1:1">
      <c r="A369" s="44">
        <v>41275</v>
      </c>
    </row>
    <row r="370" spans="1:1">
      <c r="A370" s="44">
        <v>41276</v>
      </c>
    </row>
    <row r="371" spans="1:1">
      <c r="A371" s="44">
        <v>41277</v>
      </c>
    </row>
    <row r="372" spans="1:1">
      <c r="A372" s="44">
        <v>41278</v>
      </c>
    </row>
    <row r="373" spans="1:1">
      <c r="A373" s="44">
        <v>41279</v>
      </c>
    </row>
    <row r="374" spans="1:1">
      <c r="A374" s="44">
        <v>41280</v>
      </c>
    </row>
    <row r="375" spans="1:1">
      <c r="A375" s="44">
        <v>41281</v>
      </c>
    </row>
    <row r="376" spans="1:1">
      <c r="A376" s="44">
        <v>41282</v>
      </c>
    </row>
    <row r="377" spans="1:1">
      <c r="A377" s="44">
        <v>41283</v>
      </c>
    </row>
    <row r="378" spans="1:1">
      <c r="A378" s="44">
        <v>41284</v>
      </c>
    </row>
    <row r="379" spans="1:1">
      <c r="A379" s="44">
        <v>41285</v>
      </c>
    </row>
    <row r="380" spans="1:1">
      <c r="A380" s="44">
        <v>41286</v>
      </c>
    </row>
    <row r="381" spans="1:1">
      <c r="A381" s="44">
        <v>41287</v>
      </c>
    </row>
    <row r="382" spans="1:1">
      <c r="A382" s="44">
        <v>41288</v>
      </c>
    </row>
    <row r="383" spans="1:1">
      <c r="A383" s="44">
        <v>41289</v>
      </c>
    </row>
    <row r="384" spans="1:1">
      <c r="A384" s="44">
        <v>41290</v>
      </c>
    </row>
    <row r="385" spans="1:1">
      <c r="A385" s="44">
        <v>41291</v>
      </c>
    </row>
    <row r="386" spans="1:1">
      <c r="A386" s="44">
        <v>41292</v>
      </c>
    </row>
    <row r="387" spans="1:1">
      <c r="A387" s="44">
        <v>41293</v>
      </c>
    </row>
    <row r="388" spans="1:1">
      <c r="A388" s="44">
        <v>41294</v>
      </c>
    </row>
    <row r="389" spans="1:1">
      <c r="A389" s="44">
        <v>41295</v>
      </c>
    </row>
    <row r="390" spans="1:1">
      <c r="A390" s="44">
        <v>41296</v>
      </c>
    </row>
    <row r="391" spans="1:1">
      <c r="A391" s="44">
        <v>41297</v>
      </c>
    </row>
    <row r="392" spans="1:1">
      <c r="A392" s="44">
        <v>41298</v>
      </c>
    </row>
    <row r="393" spans="1:1">
      <c r="A393" s="44">
        <v>41299</v>
      </c>
    </row>
    <row r="394" spans="1:1">
      <c r="A394" s="44">
        <v>41300</v>
      </c>
    </row>
    <row r="395" spans="1:1">
      <c r="A395" s="44">
        <v>41301</v>
      </c>
    </row>
    <row r="396" spans="1:1">
      <c r="A396" s="44">
        <v>41302</v>
      </c>
    </row>
    <row r="397" spans="1:1">
      <c r="A397" s="44">
        <v>41303</v>
      </c>
    </row>
    <row r="398" spans="1:1">
      <c r="A398" s="44">
        <v>41304</v>
      </c>
    </row>
    <row r="399" spans="1:1">
      <c r="A399" s="44">
        <v>41305</v>
      </c>
    </row>
    <row r="400" spans="1:1">
      <c r="A400" s="44">
        <v>41306</v>
      </c>
    </row>
    <row r="401" spans="1:1">
      <c r="A401" s="44">
        <v>41307</v>
      </c>
    </row>
    <row r="402" spans="1:1">
      <c r="A402" s="44">
        <v>41308</v>
      </c>
    </row>
    <row r="403" spans="1:1">
      <c r="A403" s="44">
        <v>41309</v>
      </c>
    </row>
    <row r="404" spans="1:1">
      <c r="A404" s="44">
        <v>41310</v>
      </c>
    </row>
    <row r="405" spans="1:1">
      <c r="A405" s="44">
        <v>41311</v>
      </c>
    </row>
    <row r="406" spans="1:1">
      <c r="A406" s="44">
        <v>41312</v>
      </c>
    </row>
    <row r="407" spans="1:1">
      <c r="A407" s="44">
        <v>41313</v>
      </c>
    </row>
    <row r="408" spans="1:1">
      <c r="A408" s="44">
        <v>41314</v>
      </c>
    </row>
    <row r="409" spans="1:1">
      <c r="A409" s="44">
        <v>41315</v>
      </c>
    </row>
    <row r="410" spans="1:1">
      <c r="A410" s="44">
        <v>41316</v>
      </c>
    </row>
    <row r="411" spans="1:1">
      <c r="A411" s="44">
        <v>41317</v>
      </c>
    </row>
    <row r="412" spans="1:1">
      <c r="A412" s="44">
        <v>41318</v>
      </c>
    </row>
    <row r="413" spans="1:1">
      <c r="A413" s="44">
        <v>41319</v>
      </c>
    </row>
    <row r="414" spans="1:1">
      <c r="A414" s="44">
        <v>41320</v>
      </c>
    </row>
    <row r="415" spans="1:1">
      <c r="A415" s="44">
        <v>41321</v>
      </c>
    </row>
    <row r="416" spans="1:1">
      <c r="A416" s="44">
        <v>41322</v>
      </c>
    </row>
    <row r="417" spans="1:1">
      <c r="A417" s="44">
        <v>41323</v>
      </c>
    </row>
    <row r="418" spans="1:1">
      <c r="A418" s="44">
        <v>41324</v>
      </c>
    </row>
    <row r="419" spans="1:1">
      <c r="A419" s="44">
        <v>41325</v>
      </c>
    </row>
    <row r="420" spans="1:1">
      <c r="A420" s="44">
        <v>41326</v>
      </c>
    </row>
    <row r="421" spans="1:1">
      <c r="A421" s="44">
        <v>41327</v>
      </c>
    </row>
    <row r="422" spans="1:1">
      <c r="A422" s="44">
        <v>41328</v>
      </c>
    </row>
    <row r="423" spans="1:1">
      <c r="A423" s="44">
        <v>41329</v>
      </c>
    </row>
    <row r="424" spans="1:1">
      <c r="A424" s="44">
        <v>41330</v>
      </c>
    </row>
    <row r="425" spans="1:1">
      <c r="A425" s="44">
        <v>41331</v>
      </c>
    </row>
    <row r="426" spans="1:1">
      <c r="A426" s="44">
        <v>41332</v>
      </c>
    </row>
    <row r="427" spans="1:1">
      <c r="A427" s="44">
        <v>41333</v>
      </c>
    </row>
    <row r="428" spans="1:1">
      <c r="A428" s="44">
        <v>41334</v>
      </c>
    </row>
    <row r="429" spans="1:1">
      <c r="A429" s="44">
        <v>41335</v>
      </c>
    </row>
    <row r="430" spans="1:1">
      <c r="A430" s="44">
        <v>41336</v>
      </c>
    </row>
    <row r="431" spans="1:1">
      <c r="A431" s="44">
        <v>41337</v>
      </c>
    </row>
    <row r="432" spans="1:1">
      <c r="A432" s="44">
        <v>41338</v>
      </c>
    </row>
    <row r="433" spans="1:1">
      <c r="A433" s="44">
        <v>41339</v>
      </c>
    </row>
    <row r="434" spans="1:1">
      <c r="A434" s="44">
        <v>41340</v>
      </c>
    </row>
    <row r="435" spans="1:1">
      <c r="A435" s="44">
        <v>41341</v>
      </c>
    </row>
    <row r="436" spans="1:1">
      <c r="A436" s="44">
        <v>41342</v>
      </c>
    </row>
    <row r="437" spans="1:1">
      <c r="A437" s="44">
        <v>41343</v>
      </c>
    </row>
    <row r="438" spans="1:1">
      <c r="A438" s="44">
        <v>41344</v>
      </c>
    </row>
    <row r="439" spans="1:1">
      <c r="A439" s="44">
        <v>41345</v>
      </c>
    </row>
    <row r="440" spans="1:1">
      <c r="A440" s="44">
        <v>41346</v>
      </c>
    </row>
    <row r="441" spans="1:1">
      <c r="A441" s="44">
        <v>41347</v>
      </c>
    </row>
    <row r="442" spans="1:1">
      <c r="A442" s="44">
        <v>41348</v>
      </c>
    </row>
    <row r="443" spans="1:1">
      <c r="A443" s="44">
        <v>41349</v>
      </c>
    </row>
    <row r="444" spans="1:1">
      <c r="A444" s="44">
        <v>41350</v>
      </c>
    </row>
    <row r="445" spans="1:1">
      <c r="A445" s="44">
        <v>41351</v>
      </c>
    </row>
    <row r="446" spans="1:1">
      <c r="A446" s="44">
        <v>41352</v>
      </c>
    </row>
    <row r="447" spans="1:1">
      <c r="A447" s="44">
        <v>41353</v>
      </c>
    </row>
    <row r="448" spans="1:1">
      <c r="A448" s="44">
        <v>41354</v>
      </c>
    </row>
    <row r="449" spans="1:1">
      <c r="A449" s="44">
        <v>41355</v>
      </c>
    </row>
    <row r="450" spans="1:1">
      <c r="A450" s="44">
        <v>41356</v>
      </c>
    </row>
    <row r="451" spans="1:1">
      <c r="A451" s="44">
        <v>41357</v>
      </c>
    </row>
    <row r="452" spans="1:1">
      <c r="A452" s="44">
        <v>41358</v>
      </c>
    </row>
    <row r="453" spans="1:1">
      <c r="A453" s="44">
        <v>41359</v>
      </c>
    </row>
    <row r="454" spans="1:1">
      <c r="A454" s="44">
        <v>41360</v>
      </c>
    </row>
    <row r="455" spans="1:1">
      <c r="A455" s="44">
        <v>41361</v>
      </c>
    </row>
    <row r="456" spans="1:1">
      <c r="A456" s="44">
        <v>41362</v>
      </c>
    </row>
    <row r="457" spans="1:1">
      <c r="A457" s="44">
        <v>41363</v>
      </c>
    </row>
    <row r="458" spans="1:1">
      <c r="A458" s="44">
        <v>41364</v>
      </c>
    </row>
    <row r="459" spans="1:1">
      <c r="A459" s="44">
        <v>41365</v>
      </c>
    </row>
    <row r="460" spans="1:1">
      <c r="A460" s="44">
        <v>41366</v>
      </c>
    </row>
    <row r="461" spans="1:1">
      <c r="A461" s="44">
        <v>41367</v>
      </c>
    </row>
    <row r="462" spans="1:1">
      <c r="A462" s="44">
        <v>41368</v>
      </c>
    </row>
    <row r="463" spans="1:1">
      <c r="A463" s="44">
        <v>41369</v>
      </c>
    </row>
    <row r="464" spans="1:1">
      <c r="A464" s="44">
        <v>41370</v>
      </c>
    </row>
    <row r="465" spans="1:1">
      <c r="A465" s="44">
        <v>41371</v>
      </c>
    </row>
    <row r="466" spans="1:1">
      <c r="A466" s="44">
        <v>41372</v>
      </c>
    </row>
    <row r="467" spans="1:1">
      <c r="A467" s="44">
        <v>41373</v>
      </c>
    </row>
    <row r="468" spans="1:1">
      <c r="A468" s="44">
        <v>41374</v>
      </c>
    </row>
    <row r="469" spans="1:1">
      <c r="A469" s="44">
        <v>41375</v>
      </c>
    </row>
    <row r="470" spans="1:1">
      <c r="A470" s="44">
        <v>41376</v>
      </c>
    </row>
    <row r="471" spans="1:1">
      <c r="A471" s="44">
        <v>41377</v>
      </c>
    </row>
    <row r="472" spans="1:1">
      <c r="A472" s="44">
        <v>41378</v>
      </c>
    </row>
    <row r="473" spans="1:1">
      <c r="A473" s="44">
        <v>41379</v>
      </c>
    </row>
    <row r="474" spans="1:1">
      <c r="A474" s="44">
        <v>41380</v>
      </c>
    </row>
    <row r="475" spans="1:1">
      <c r="A475" s="44">
        <v>41381</v>
      </c>
    </row>
    <row r="476" spans="1:1">
      <c r="A476" s="44">
        <v>41382</v>
      </c>
    </row>
    <row r="477" spans="1:1">
      <c r="A477" s="44">
        <v>41383</v>
      </c>
    </row>
    <row r="478" spans="1:1">
      <c r="A478" s="44">
        <v>41384</v>
      </c>
    </row>
    <row r="479" spans="1:1">
      <c r="A479" s="44">
        <v>41385</v>
      </c>
    </row>
    <row r="480" spans="1:1">
      <c r="A480" s="44">
        <v>41386</v>
      </c>
    </row>
    <row r="481" spans="1:1">
      <c r="A481" s="44">
        <v>41387</v>
      </c>
    </row>
    <row r="482" spans="1:1">
      <c r="A482" s="44">
        <v>41388</v>
      </c>
    </row>
    <row r="483" spans="1:1">
      <c r="A483" s="44">
        <v>41389</v>
      </c>
    </row>
    <row r="484" spans="1:1">
      <c r="A484" s="44">
        <v>41390</v>
      </c>
    </row>
    <row r="485" spans="1:1">
      <c r="A485" s="44">
        <v>41391</v>
      </c>
    </row>
    <row r="486" spans="1:1">
      <c r="A486" s="44">
        <v>41392</v>
      </c>
    </row>
    <row r="487" spans="1:1">
      <c r="A487" s="44">
        <v>41393</v>
      </c>
    </row>
    <row r="488" spans="1:1">
      <c r="A488" s="44">
        <v>41394</v>
      </c>
    </row>
    <row r="489" spans="1:1">
      <c r="A489" s="44">
        <v>41395</v>
      </c>
    </row>
    <row r="490" spans="1:1">
      <c r="A490" s="44">
        <v>41396</v>
      </c>
    </row>
    <row r="491" spans="1:1">
      <c r="A491" s="44">
        <v>41397</v>
      </c>
    </row>
    <row r="492" spans="1:1">
      <c r="A492" s="44">
        <v>41398</v>
      </c>
    </row>
    <row r="493" spans="1:1">
      <c r="A493" s="44">
        <v>41399</v>
      </c>
    </row>
    <row r="494" spans="1:1">
      <c r="A494" s="44">
        <v>41400</v>
      </c>
    </row>
    <row r="495" spans="1:1">
      <c r="A495" s="44">
        <v>41401</v>
      </c>
    </row>
    <row r="496" spans="1:1">
      <c r="A496" s="44">
        <v>41402</v>
      </c>
    </row>
    <row r="497" spans="1:1">
      <c r="A497" s="44">
        <v>41403</v>
      </c>
    </row>
    <row r="498" spans="1:1">
      <c r="A498" s="44">
        <v>41404</v>
      </c>
    </row>
    <row r="499" spans="1:1">
      <c r="A499" s="44">
        <v>41405</v>
      </c>
    </row>
    <row r="500" spans="1:1">
      <c r="A500" s="44">
        <v>41406</v>
      </c>
    </row>
    <row r="501" spans="1:1">
      <c r="A501" s="44">
        <v>41407</v>
      </c>
    </row>
    <row r="502" spans="1:1">
      <c r="A502" s="44">
        <v>41408</v>
      </c>
    </row>
    <row r="503" spans="1:1">
      <c r="A503" s="44">
        <v>41409</v>
      </c>
    </row>
    <row r="504" spans="1:1">
      <c r="A504" s="44">
        <v>41410</v>
      </c>
    </row>
    <row r="505" spans="1:1">
      <c r="A505" s="44">
        <v>41411</v>
      </c>
    </row>
    <row r="506" spans="1:1">
      <c r="A506" s="44">
        <v>41412</v>
      </c>
    </row>
    <row r="507" spans="1:1">
      <c r="A507" s="44">
        <v>41413</v>
      </c>
    </row>
    <row r="508" spans="1:1">
      <c r="A508" s="44">
        <v>41414</v>
      </c>
    </row>
    <row r="509" spans="1:1">
      <c r="A509" s="44">
        <v>41415</v>
      </c>
    </row>
    <row r="510" spans="1:1">
      <c r="A510" s="44">
        <v>41416</v>
      </c>
    </row>
    <row r="511" spans="1:1">
      <c r="A511" s="44">
        <v>41417</v>
      </c>
    </row>
    <row r="512" spans="1:1">
      <c r="A512" s="44">
        <v>41418</v>
      </c>
    </row>
    <row r="513" spans="1:1">
      <c r="A513" s="44">
        <v>41419</v>
      </c>
    </row>
    <row r="514" spans="1:1">
      <c r="A514" s="44">
        <v>41420</v>
      </c>
    </row>
    <row r="515" spans="1:1">
      <c r="A515" s="44">
        <v>41421</v>
      </c>
    </row>
    <row r="516" spans="1:1">
      <c r="A516" s="44">
        <v>41422</v>
      </c>
    </row>
    <row r="517" spans="1:1">
      <c r="A517" s="44">
        <v>41423</v>
      </c>
    </row>
    <row r="518" spans="1:1">
      <c r="A518" s="44">
        <v>41424</v>
      </c>
    </row>
    <row r="519" spans="1:1">
      <c r="A519" s="44">
        <v>41425</v>
      </c>
    </row>
    <row r="520" spans="1:1">
      <c r="A520" s="44">
        <v>41426</v>
      </c>
    </row>
    <row r="521" spans="1:1">
      <c r="A521" s="44">
        <v>41427</v>
      </c>
    </row>
    <row r="522" spans="1:1">
      <c r="A522" s="44">
        <v>41428</v>
      </c>
    </row>
    <row r="523" spans="1:1">
      <c r="A523" s="44">
        <v>41429</v>
      </c>
    </row>
    <row r="524" spans="1:1">
      <c r="A524" s="44">
        <v>41430</v>
      </c>
    </row>
    <row r="525" spans="1:1">
      <c r="A525" s="44">
        <v>41431</v>
      </c>
    </row>
    <row r="526" spans="1:1">
      <c r="A526" s="44">
        <v>41432</v>
      </c>
    </row>
    <row r="527" spans="1:1">
      <c r="A527" s="44">
        <v>41433</v>
      </c>
    </row>
    <row r="528" spans="1:1">
      <c r="A528" s="44">
        <v>41434</v>
      </c>
    </row>
    <row r="529" spans="1:1">
      <c r="A529" s="44">
        <v>41435</v>
      </c>
    </row>
    <row r="530" spans="1:1">
      <c r="A530" s="44">
        <v>41436</v>
      </c>
    </row>
    <row r="531" spans="1:1">
      <c r="A531" s="44">
        <v>41437</v>
      </c>
    </row>
    <row r="532" spans="1:1">
      <c r="A532" s="44">
        <v>41438</v>
      </c>
    </row>
    <row r="533" spans="1:1">
      <c r="A533" s="44">
        <v>41439</v>
      </c>
    </row>
    <row r="534" spans="1:1">
      <c r="A534" s="44">
        <v>41440</v>
      </c>
    </row>
    <row r="535" spans="1:1">
      <c r="A535" s="44">
        <v>41441</v>
      </c>
    </row>
    <row r="536" spans="1:1">
      <c r="A536" s="44">
        <v>41442</v>
      </c>
    </row>
    <row r="537" spans="1:1">
      <c r="A537" s="44">
        <v>41443</v>
      </c>
    </row>
    <row r="538" spans="1:1">
      <c r="A538" s="44">
        <v>41444</v>
      </c>
    </row>
    <row r="539" spans="1:1">
      <c r="A539" s="44">
        <v>41445</v>
      </c>
    </row>
    <row r="540" spans="1:1">
      <c r="A540" s="44">
        <v>41446</v>
      </c>
    </row>
    <row r="541" spans="1:1">
      <c r="A541" s="44">
        <v>41447</v>
      </c>
    </row>
    <row r="542" spans="1:1">
      <c r="A542" s="44">
        <v>41448</v>
      </c>
    </row>
    <row r="543" spans="1:1">
      <c r="A543" s="44">
        <v>41449</v>
      </c>
    </row>
    <row r="544" spans="1:1">
      <c r="A544" s="44">
        <v>41450</v>
      </c>
    </row>
    <row r="545" spans="1:1">
      <c r="A545" s="44">
        <v>41451</v>
      </c>
    </row>
    <row r="546" spans="1:1">
      <c r="A546" s="44">
        <v>41452</v>
      </c>
    </row>
    <row r="547" spans="1:1">
      <c r="A547" s="44">
        <v>41453</v>
      </c>
    </row>
    <row r="548" spans="1:1">
      <c r="A548" s="44">
        <v>41454</v>
      </c>
    </row>
    <row r="549" spans="1:1">
      <c r="A549" s="44">
        <v>41455</v>
      </c>
    </row>
    <row r="550" spans="1:1">
      <c r="A550" s="44">
        <v>41456</v>
      </c>
    </row>
    <row r="551" spans="1:1">
      <c r="A551" s="44">
        <v>41457</v>
      </c>
    </row>
    <row r="552" spans="1:1">
      <c r="A552" s="44">
        <v>41458</v>
      </c>
    </row>
    <row r="553" spans="1:1">
      <c r="A553" s="44">
        <v>41459</v>
      </c>
    </row>
    <row r="554" spans="1:1">
      <c r="A554" s="44">
        <v>41460</v>
      </c>
    </row>
    <row r="555" spans="1:1">
      <c r="A555" s="44">
        <v>41461</v>
      </c>
    </row>
    <row r="556" spans="1:1">
      <c r="A556" s="44">
        <v>41462</v>
      </c>
    </row>
    <row r="557" spans="1:1">
      <c r="A557" s="44">
        <v>41463</v>
      </c>
    </row>
    <row r="558" spans="1:1">
      <c r="A558" s="44">
        <v>41464</v>
      </c>
    </row>
    <row r="559" spans="1:1">
      <c r="A559" s="44">
        <v>41465</v>
      </c>
    </row>
    <row r="560" spans="1:1">
      <c r="A560" s="44">
        <v>41466</v>
      </c>
    </row>
    <row r="561" spans="1:1">
      <c r="A561" s="44">
        <v>41467</v>
      </c>
    </row>
    <row r="562" spans="1:1">
      <c r="A562" s="44">
        <v>41468</v>
      </c>
    </row>
    <row r="563" spans="1:1">
      <c r="A563" s="44">
        <v>41469</v>
      </c>
    </row>
    <row r="564" spans="1:1">
      <c r="A564" s="44">
        <v>41470</v>
      </c>
    </row>
    <row r="565" spans="1:1">
      <c r="A565" s="44">
        <v>41471</v>
      </c>
    </row>
    <row r="566" spans="1:1">
      <c r="A566" s="44">
        <v>41472</v>
      </c>
    </row>
    <row r="567" spans="1:1">
      <c r="A567" s="44">
        <v>41473</v>
      </c>
    </row>
    <row r="568" spans="1:1">
      <c r="A568" s="44">
        <v>41474</v>
      </c>
    </row>
    <row r="569" spans="1:1">
      <c r="A569" s="44">
        <v>41475</v>
      </c>
    </row>
    <row r="570" spans="1:1">
      <c r="A570" s="44">
        <v>41476</v>
      </c>
    </row>
    <row r="571" spans="1:1">
      <c r="A571" s="44">
        <v>41477</v>
      </c>
    </row>
    <row r="572" spans="1:1">
      <c r="A572" s="44">
        <v>41478</v>
      </c>
    </row>
    <row r="573" spans="1:1">
      <c r="A573" s="44">
        <v>41479</v>
      </c>
    </row>
    <row r="574" spans="1:1">
      <c r="A574" s="44">
        <v>41480</v>
      </c>
    </row>
    <row r="575" spans="1:1">
      <c r="A575" s="44">
        <v>41481</v>
      </c>
    </row>
    <row r="576" spans="1:1">
      <c r="A576" s="44">
        <v>41482</v>
      </c>
    </row>
    <row r="577" spans="1:1">
      <c r="A577" s="44">
        <v>41483</v>
      </c>
    </row>
    <row r="578" spans="1:1">
      <c r="A578" s="44">
        <v>41484</v>
      </c>
    </row>
    <row r="579" spans="1:1">
      <c r="A579" s="44">
        <v>41485</v>
      </c>
    </row>
    <row r="580" spans="1:1">
      <c r="A580" s="44">
        <v>41486</v>
      </c>
    </row>
    <row r="581" spans="1:1">
      <c r="A581" s="44">
        <v>41487</v>
      </c>
    </row>
    <row r="582" spans="1:1">
      <c r="A582" s="44">
        <v>41488</v>
      </c>
    </row>
    <row r="583" spans="1:1">
      <c r="A583" s="44">
        <v>41489</v>
      </c>
    </row>
    <row r="584" spans="1:1">
      <c r="A584" s="44">
        <v>41490</v>
      </c>
    </row>
    <row r="585" spans="1:1">
      <c r="A585" s="44">
        <v>41491</v>
      </c>
    </row>
    <row r="586" spans="1:1">
      <c r="A586" s="44">
        <v>41492</v>
      </c>
    </row>
    <row r="587" spans="1:1">
      <c r="A587" s="44">
        <v>41493</v>
      </c>
    </row>
    <row r="588" spans="1:1">
      <c r="A588" s="44">
        <v>41494</v>
      </c>
    </row>
    <row r="589" spans="1:1">
      <c r="A589" s="44">
        <v>41495</v>
      </c>
    </row>
    <row r="590" spans="1:1">
      <c r="A590" s="44">
        <v>41496</v>
      </c>
    </row>
    <row r="591" spans="1:1">
      <c r="A591" s="44">
        <v>41497</v>
      </c>
    </row>
    <row r="592" spans="1:1">
      <c r="A592" s="44">
        <v>41498</v>
      </c>
    </row>
    <row r="593" spans="1:1">
      <c r="A593" s="44">
        <v>41499</v>
      </c>
    </row>
    <row r="594" spans="1:1">
      <c r="A594" s="44">
        <v>41500</v>
      </c>
    </row>
    <row r="595" spans="1:1">
      <c r="A595" s="44">
        <v>41501</v>
      </c>
    </row>
    <row r="596" spans="1:1">
      <c r="A596" s="44">
        <v>41502</v>
      </c>
    </row>
    <row r="597" spans="1:1">
      <c r="A597" s="44">
        <v>41503</v>
      </c>
    </row>
    <row r="598" spans="1:1">
      <c r="A598" s="44">
        <v>41504</v>
      </c>
    </row>
    <row r="599" spans="1:1">
      <c r="A599" s="44">
        <v>41505</v>
      </c>
    </row>
    <row r="600" spans="1:1">
      <c r="A600" s="44">
        <v>41506</v>
      </c>
    </row>
    <row r="601" spans="1:1">
      <c r="A601" s="44">
        <v>41507</v>
      </c>
    </row>
    <row r="602" spans="1:1">
      <c r="A602" s="44">
        <v>41508</v>
      </c>
    </row>
    <row r="603" spans="1:1">
      <c r="A603" s="44">
        <v>41509</v>
      </c>
    </row>
    <row r="604" spans="1:1">
      <c r="A604" s="44">
        <v>41510</v>
      </c>
    </row>
    <row r="605" spans="1:1">
      <c r="A605" s="44">
        <v>41511</v>
      </c>
    </row>
    <row r="606" spans="1:1">
      <c r="A606" s="44">
        <v>41512</v>
      </c>
    </row>
    <row r="607" spans="1:1">
      <c r="A607" s="44">
        <v>41513</v>
      </c>
    </row>
    <row r="608" spans="1:1">
      <c r="A608" s="44">
        <v>41514</v>
      </c>
    </row>
    <row r="609" spans="1:1">
      <c r="A609" s="44">
        <v>41515</v>
      </c>
    </row>
    <row r="610" spans="1:1">
      <c r="A610" s="44">
        <v>41516</v>
      </c>
    </row>
    <row r="611" spans="1:1">
      <c r="A611" s="44">
        <v>41517</v>
      </c>
    </row>
    <row r="612" spans="1:1">
      <c r="A612" s="44">
        <v>41518</v>
      </c>
    </row>
    <row r="613" spans="1:1">
      <c r="A613" s="44">
        <v>41519</v>
      </c>
    </row>
    <row r="614" spans="1:1">
      <c r="A614" s="44">
        <v>41520</v>
      </c>
    </row>
    <row r="615" spans="1:1">
      <c r="A615" s="44">
        <v>41521</v>
      </c>
    </row>
    <row r="616" spans="1:1">
      <c r="A616" s="44">
        <v>41522</v>
      </c>
    </row>
    <row r="617" spans="1:1">
      <c r="A617" s="44">
        <v>41523</v>
      </c>
    </row>
    <row r="618" spans="1:1">
      <c r="A618" s="44">
        <v>41524</v>
      </c>
    </row>
    <row r="619" spans="1:1">
      <c r="A619" s="44">
        <v>41525</v>
      </c>
    </row>
    <row r="620" spans="1:1">
      <c r="A620" s="44">
        <v>41526</v>
      </c>
    </row>
    <row r="621" spans="1:1">
      <c r="A621" s="44">
        <v>41527</v>
      </c>
    </row>
    <row r="622" spans="1:1">
      <c r="A622" s="44">
        <v>41528</v>
      </c>
    </row>
    <row r="623" spans="1:1">
      <c r="A623" s="44">
        <v>41529</v>
      </c>
    </row>
    <row r="624" spans="1:1">
      <c r="A624" s="44">
        <v>41530</v>
      </c>
    </row>
    <row r="625" spans="1:1">
      <c r="A625" s="44">
        <v>41531</v>
      </c>
    </row>
    <row r="626" spans="1:1">
      <c r="A626" s="44">
        <v>41532</v>
      </c>
    </row>
    <row r="627" spans="1:1">
      <c r="A627" s="44">
        <v>41533</v>
      </c>
    </row>
    <row r="628" spans="1:1">
      <c r="A628" s="44">
        <v>41534</v>
      </c>
    </row>
    <row r="629" spans="1:1">
      <c r="A629" s="44">
        <v>41535</v>
      </c>
    </row>
    <row r="630" spans="1:1">
      <c r="A630" s="44">
        <v>41536</v>
      </c>
    </row>
    <row r="631" spans="1:1">
      <c r="A631" s="44">
        <v>41537</v>
      </c>
    </row>
    <row r="632" spans="1:1">
      <c r="A632" s="44">
        <v>41538</v>
      </c>
    </row>
    <row r="633" spans="1:1">
      <c r="A633" s="44">
        <v>41539</v>
      </c>
    </row>
    <row r="634" spans="1:1">
      <c r="A634" s="44">
        <v>41540</v>
      </c>
    </row>
    <row r="635" spans="1:1">
      <c r="A635" s="44">
        <v>41541</v>
      </c>
    </row>
    <row r="636" spans="1:1">
      <c r="A636" s="44">
        <v>41542</v>
      </c>
    </row>
    <row r="637" spans="1:1">
      <c r="A637" s="44">
        <v>41543</v>
      </c>
    </row>
    <row r="638" spans="1:1">
      <c r="A638" s="44">
        <v>41544</v>
      </c>
    </row>
    <row r="639" spans="1:1">
      <c r="A639" s="44">
        <v>41545</v>
      </c>
    </row>
    <row r="640" spans="1:1">
      <c r="A640" s="44">
        <v>41546</v>
      </c>
    </row>
    <row r="641" spans="1:1">
      <c r="A641" s="44">
        <v>41547</v>
      </c>
    </row>
    <row r="642" spans="1:1">
      <c r="A642" s="44">
        <v>41548</v>
      </c>
    </row>
    <row r="643" spans="1:1">
      <c r="A643" s="44">
        <v>41549</v>
      </c>
    </row>
    <row r="644" spans="1:1">
      <c r="A644" s="44">
        <v>41550</v>
      </c>
    </row>
    <row r="645" spans="1:1">
      <c r="A645" s="44">
        <v>41551</v>
      </c>
    </row>
    <row r="646" spans="1:1">
      <c r="A646" s="44">
        <v>41552</v>
      </c>
    </row>
    <row r="647" spans="1:1">
      <c r="A647" s="44">
        <v>41553</v>
      </c>
    </row>
    <row r="648" spans="1:1">
      <c r="A648" s="44">
        <v>41554</v>
      </c>
    </row>
    <row r="649" spans="1:1">
      <c r="A649" s="44">
        <v>41555</v>
      </c>
    </row>
    <row r="650" spans="1:1">
      <c r="A650" s="44">
        <v>41556</v>
      </c>
    </row>
    <row r="651" spans="1:1">
      <c r="A651" s="44">
        <v>41557</v>
      </c>
    </row>
    <row r="652" spans="1:1">
      <c r="A652" s="44">
        <v>41558</v>
      </c>
    </row>
    <row r="653" spans="1:1">
      <c r="A653" s="44">
        <v>41559</v>
      </c>
    </row>
    <row r="654" spans="1:1">
      <c r="A654" s="44">
        <v>41560</v>
      </c>
    </row>
    <row r="655" spans="1:1">
      <c r="A655" s="44">
        <v>41561</v>
      </c>
    </row>
    <row r="656" spans="1:1">
      <c r="A656" s="44">
        <v>41562</v>
      </c>
    </row>
    <row r="657" spans="1:1">
      <c r="A657" s="44">
        <v>41563</v>
      </c>
    </row>
    <row r="658" spans="1:1">
      <c r="A658" s="44">
        <v>41564</v>
      </c>
    </row>
    <row r="659" spans="1:1">
      <c r="A659" s="44">
        <v>41565</v>
      </c>
    </row>
    <row r="660" spans="1:1">
      <c r="A660" s="44">
        <v>41566</v>
      </c>
    </row>
    <row r="661" spans="1:1">
      <c r="A661" s="44">
        <v>41567</v>
      </c>
    </row>
    <row r="662" spans="1:1">
      <c r="A662" s="44">
        <v>41568</v>
      </c>
    </row>
    <row r="663" spans="1:1">
      <c r="A663" s="44">
        <v>41569</v>
      </c>
    </row>
    <row r="664" spans="1:1">
      <c r="A664" s="44">
        <v>41570</v>
      </c>
    </row>
    <row r="665" spans="1:1">
      <c r="A665" s="44">
        <v>41571</v>
      </c>
    </row>
    <row r="666" spans="1:1">
      <c r="A666" s="44">
        <v>41572</v>
      </c>
    </row>
    <row r="667" spans="1:1">
      <c r="A667" s="44">
        <v>41573</v>
      </c>
    </row>
    <row r="668" spans="1:1">
      <c r="A668" s="44">
        <v>41574</v>
      </c>
    </row>
    <row r="669" spans="1:1">
      <c r="A669" s="44">
        <v>41575</v>
      </c>
    </row>
    <row r="670" spans="1:1">
      <c r="A670" s="44">
        <v>41576</v>
      </c>
    </row>
    <row r="671" spans="1:1">
      <c r="A671" s="44">
        <v>41577</v>
      </c>
    </row>
    <row r="672" spans="1:1">
      <c r="A672" s="44">
        <v>41578</v>
      </c>
    </row>
    <row r="673" spans="1:1">
      <c r="A673" s="44">
        <v>41579</v>
      </c>
    </row>
    <row r="674" spans="1:1">
      <c r="A674" s="44">
        <v>41580</v>
      </c>
    </row>
    <row r="675" spans="1:1">
      <c r="A675" s="44">
        <v>41581</v>
      </c>
    </row>
    <row r="676" spans="1:1">
      <c r="A676" s="44">
        <v>41582</v>
      </c>
    </row>
    <row r="677" spans="1:1">
      <c r="A677" s="44">
        <v>41583</v>
      </c>
    </row>
    <row r="678" spans="1:1">
      <c r="A678" s="44">
        <v>41584</v>
      </c>
    </row>
    <row r="679" spans="1:1">
      <c r="A679" s="44">
        <v>41585</v>
      </c>
    </row>
    <row r="680" spans="1:1">
      <c r="A680" s="44">
        <v>41586</v>
      </c>
    </row>
    <row r="681" spans="1:1">
      <c r="A681" s="44">
        <v>41587</v>
      </c>
    </row>
    <row r="682" spans="1:1">
      <c r="A682" s="44">
        <v>41588</v>
      </c>
    </row>
    <row r="683" spans="1:1">
      <c r="A683" s="44">
        <v>41589</v>
      </c>
    </row>
    <row r="684" spans="1:1">
      <c r="A684" s="44">
        <v>41590</v>
      </c>
    </row>
    <row r="685" spans="1:1">
      <c r="A685" s="44">
        <v>41591</v>
      </c>
    </row>
    <row r="686" spans="1:1">
      <c r="A686" s="44">
        <v>41592</v>
      </c>
    </row>
    <row r="687" spans="1:1">
      <c r="A687" s="44">
        <v>41593</v>
      </c>
    </row>
    <row r="688" spans="1:1">
      <c r="A688" s="44">
        <v>41594</v>
      </c>
    </row>
    <row r="689" spans="1:1">
      <c r="A689" s="44">
        <v>41595</v>
      </c>
    </row>
    <row r="690" spans="1:1">
      <c r="A690" s="44">
        <v>41596</v>
      </c>
    </row>
    <row r="691" spans="1:1">
      <c r="A691" s="44">
        <v>41597</v>
      </c>
    </row>
    <row r="692" spans="1:1">
      <c r="A692" s="44">
        <v>41598</v>
      </c>
    </row>
    <row r="693" spans="1:1">
      <c r="A693" s="44">
        <v>41599</v>
      </c>
    </row>
    <row r="694" spans="1:1">
      <c r="A694" s="44">
        <v>41600</v>
      </c>
    </row>
    <row r="695" spans="1:1">
      <c r="A695" s="44">
        <v>41601</v>
      </c>
    </row>
    <row r="696" spans="1:1">
      <c r="A696" s="44">
        <v>41602</v>
      </c>
    </row>
    <row r="697" spans="1:1">
      <c r="A697" s="44">
        <v>41603</v>
      </c>
    </row>
    <row r="698" spans="1:1">
      <c r="A698" s="44">
        <v>41604</v>
      </c>
    </row>
    <row r="699" spans="1:1">
      <c r="A699" s="44">
        <v>41605</v>
      </c>
    </row>
    <row r="700" spans="1:1">
      <c r="A700" s="44">
        <v>41606</v>
      </c>
    </row>
    <row r="701" spans="1:1">
      <c r="A701" s="44">
        <v>41607</v>
      </c>
    </row>
    <row r="702" spans="1:1">
      <c r="A702" s="44">
        <v>41608</v>
      </c>
    </row>
    <row r="703" spans="1:1">
      <c r="A703" s="44">
        <v>41609</v>
      </c>
    </row>
    <row r="704" spans="1:1">
      <c r="A704" s="44">
        <v>41610</v>
      </c>
    </row>
    <row r="705" spans="1:1">
      <c r="A705" s="44">
        <v>41611</v>
      </c>
    </row>
    <row r="706" spans="1:1">
      <c r="A706" s="44">
        <v>41612</v>
      </c>
    </row>
    <row r="707" spans="1:1">
      <c r="A707" s="44">
        <v>41613</v>
      </c>
    </row>
    <row r="708" spans="1:1">
      <c r="A708" s="44">
        <v>41614</v>
      </c>
    </row>
    <row r="709" spans="1:1">
      <c r="A709" s="44">
        <v>41615</v>
      </c>
    </row>
    <row r="710" spans="1:1">
      <c r="A710" s="44">
        <v>41616</v>
      </c>
    </row>
    <row r="711" spans="1:1">
      <c r="A711" s="44">
        <v>41617</v>
      </c>
    </row>
    <row r="712" spans="1:1">
      <c r="A712" s="44">
        <v>41618</v>
      </c>
    </row>
    <row r="713" spans="1:1">
      <c r="A713" s="44">
        <v>41619</v>
      </c>
    </row>
    <row r="714" spans="1:1">
      <c r="A714" s="44">
        <v>41620</v>
      </c>
    </row>
    <row r="715" spans="1:1">
      <c r="A715" s="44">
        <v>41621</v>
      </c>
    </row>
    <row r="716" spans="1:1">
      <c r="A716" s="44">
        <v>41622</v>
      </c>
    </row>
    <row r="717" spans="1:1">
      <c r="A717" s="44">
        <v>41623</v>
      </c>
    </row>
    <row r="718" spans="1:1">
      <c r="A718" s="44">
        <v>41624</v>
      </c>
    </row>
    <row r="719" spans="1:1">
      <c r="A719" s="44">
        <v>41625</v>
      </c>
    </row>
    <row r="720" spans="1:1">
      <c r="A720" s="44">
        <v>41626</v>
      </c>
    </row>
    <row r="721" spans="1:1">
      <c r="A721" s="44">
        <v>41627</v>
      </c>
    </row>
    <row r="722" spans="1:1">
      <c r="A722" s="44">
        <v>41628</v>
      </c>
    </row>
    <row r="723" spans="1:1">
      <c r="A723" s="44">
        <v>41629</v>
      </c>
    </row>
    <row r="724" spans="1:1">
      <c r="A724" s="44">
        <v>41630</v>
      </c>
    </row>
    <row r="725" spans="1:1">
      <c r="A725" s="44">
        <v>41631</v>
      </c>
    </row>
    <row r="726" spans="1:1">
      <c r="A726" s="44">
        <v>41632</v>
      </c>
    </row>
    <row r="727" spans="1:1">
      <c r="A727" s="44">
        <v>41633</v>
      </c>
    </row>
    <row r="728" spans="1:1">
      <c r="A728" s="44">
        <v>41634</v>
      </c>
    </row>
    <row r="729" spans="1:1">
      <c r="A729" s="44">
        <v>41635</v>
      </c>
    </row>
    <row r="730" spans="1:1">
      <c r="A730" s="44">
        <v>41636</v>
      </c>
    </row>
    <row r="731" spans="1:1">
      <c r="A731" s="44">
        <v>41637</v>
      </c>
    </row>
    <row r="732" spans="1:1">
      <c r="A732" s="44">
        <v>41638</v>
      </c>
    </row>
    <row r="733" spans="1:1">
      <c r="A733" s="44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L46"/>
  <sheetViews>
    <sheetView showGridLines="0" zoomScaleNormal="100" zoomScaleSheetLayoutView="80" workbookViewId="0">
      <selection activeCell="A5" sqref="A5"/>
    </sheetView>
  </sheetViews>
  <sheetFormatPr defaultRowHeight="15"/>
  <cols>
    <col min="1" max="1" width="14.28515625" style="21" bestFit="1" customWidth="1"/>
    <col min="2" max="2" width="80" style="213" customWidth="1"/>
    <col min="3" max="3" width="16.5703125" style="21" customWidth="1"/>
    <col min="4" max="4" width="14.28515625" style="21" customWidth="1"/>
    <col min="5" max="5" width="0.42578125" style="19" customWidth="1"/>
    <col min="6" max="16384" width="9.140625" style="21"/>
  </cols>
  <sheetData>
    <row r="1" spans="1:12" s="6" customFormat="1">
      <c r="A1" s="52" t="s">
        <v>259</v>
      </c>
      <c r="B1" s="209"/>
      <c r="C1" s="479" t="s">
        <v>97</v>
      </c>
      <c r="D1" s="479"/>
      <c r="E1" s="91"/>
    </row>
    <row r="2" spans="1:12" s="6" customFormat="1">
      <c r="A2" s="54" t="s">
        <v>128</v>
      </c>
      <c r="B2" s="209"/>
      <c r="C2" s="473" t="s">
        <v>866</v>
      </c>
      <c r="D2" s="474"/>
      <c r="E2" s="91"/>
    </row>
    <row r="3" spans="1:12" s="6" customFormat="1">
      <c r="A3" s="54"/>
      <c r="B3" s="209"/>
      <c r="C3" s="53"/>
      <c r="D3" s="53"/>
      <c r="E3" s="91"/>
    </row>
    <row r="4" spans="1:12" s="2" customFormat="1">
      <c r="A4" s="55" t="str">
        <f>'ფორმა N2'!A4</f>
        <v>ანგარიშვალდებული პირის დასახელება:</v>
      </c>
      <c r="B4" s="210"/>
      <c r="C4" s="54"/>
      <c r="D4" s="54"/>
      <c r="E4" s="86"/>
      <c r="L4" s="6"/>
    </row>
    <row r="5" spans="1:12" s="2" customFormat="1">
      <c r="A5" s="442" t="s">
        <v>478</v>
      </c>
      <c r="B5" s="211"/>
      <c r="C5" s="43"/>
      <c r="D5" s="43"/>
      <c r="E5" s="86"/>
    </row>
    <row r="6" spans="1:12" s="2" customFormat="1">
      <c r="A6" s="55"/>
      <c r="B6" s="210"/>
      <c r="C6" s="54"/>
      <c r="D6" s="54"/>
      <c r="E6" s="86"/>
    </row>
    <row r="7" spans="1:12" s="6" customFormat="1" ht="18">
      <c r="A7" s="78"/>
      <c r="B7" s="90"/>
      <c r="C7" s="56"/>
      <c r="D7" s="56"/>
      <c r="E7" s="91"/>
    </row>
    <row r="8" spans="1:12" s="6" customFormat="1" ht="30">
      <c r="A8" s="84" t="s">
        <v>64</v>
      </c>
      <c r="B8" s="57" t="s">
        <v>236</v>
      </c>
      <c r="C8" s="57" t="s">
        <v>66</v>
      </c>
      <c r="D8" s="57" t="s">
        <v>67</v>
      </c>
      <c r="E8" s="91"/>
      <c r="F8" s="20"/>
    </row>
    <row r="9" spans="1:12" s="7" customFormat="1">
      <c r="A9" s="196">
        <v>1</v>
      </c>
      <c r="B9" s="196" t="s">
        <v>65</v>
      </c>
      <c r="C9" s="63">
        <f>SUM(C10,C26)</f>
        <v>300751.31</v>
      </c>
      <c r="D9" s="63">
        <f>SUM(D10,D26)</f>
        <v>300751.31</v>
      </c>
      <c r="E9" s="91"/>
    </row>
    <row r="10" spans="1:12" s="7" customFormat="1">
      <c r="A10" s="65">
        <v>1.1000000000000001</v>
      </c>
      <c r="B10" s="65" t="s">
        <v>69</v>
      </c>
      <c r="C10" s="63">
        <f>SUM(C11,C12,C16,C19,C25,C26)</f>
        <v>300751.31</v>
      </c>
      <c r="D10" s="63">
        <f>SUM(D11,D12,D16,D19,D24,D25)</f>
        <v>300751.31</v>
      </c>
      <c r="E10" s="91"/>
    </row>
    <row r="11" spans="1:12" s="9" customFormat="1" ht="18">
      <c r="A11" s="66" t="s">
        <v>30</v>
      </c>
      <c r="B11" s="66" t="s">
        <v>68</v>
      </c>
      <c r="C11" s="8"/>
      <c r="D11" s="8"/>
      <c r="E11" s="91"/>
    </row>
    <row r="12" spans="1:12" s="10" customFormat="1">
      <c r="A12" s="66" t="s">
        <v>31</v>
      </c>
      <c r="B12" s="66" t="s">
        <v>295</v>
      </c>
      <c r="C12" s="85">
        <f>SUM(C13:C15)</f>
        <v>880</v>
      </c>
      <c r="D12" s="85">
        <f>SUM(D13:D15)</f>
        <v>880</v>
      </c>
      <c r="E12" s="91"/>
    </row>
    <row r="13" spans="1:12" s="3" customFormat="1">
      <c r="A13" s="75" t="s">
        <v>70</v>
      </c>
      <c r="B13" s="75" t="s">
        <v>298</v>
      </c>
      <c r="C13" s="8">
        <v>880</v>
      </c>
      <c r="D13" s="8">
        <v>880</v>
      </c>
      <c r="E13" s="91"/>
    </row>
    <row r="14" spans="1:12" s="3" customFormat="1">
      <c r="A14" s="75" t="s">
        <v>473</v>
      </c>
      <c r="B14" s="75" t="s">
        <v>472</v>
      </c>
      <c r="C14" s="8"/>
      <c r="D14" s="8"/>
      <c r="E14" s="91"/>
    </row>
    <row r="15" spans="1:12" s="3" customFormat="1">
      <c r="A15" s="75" t="s">
        <v>474</v>
      </c>
      <c r="B15" s="75" t="s">
        <v>86</v>
      </c>
      <c r="C15" s="8"/>
      <c r="D15" s="8"/>
      <c r="E15" s="91"/>
    </row>
    <row r="16" spans="1:12" s="3" customFormat="1">
      <c r="A16" s="66" t="s">
        <v>71</v>
      </c>
      <c r="B16" s="66" t="s">
        <v>72</v>
      </c>
      <c r="C16" s="85">
        <f>SUM(C17:C18)</f>
        <v>299682</v>
      </c>
      <c r="D16" s="85">
        <f>SUM(D17:D18)</f>
        <v>299682</v>
      </c>
      <c r="E16" s="91"/>
    </row>
    <row r="17" spans="1:5" s="3" customFormat="1">
      <c r="A17" s="75" t="s">
        <v>73</v>
      </c>
      <c r="B17" s="75" t="s">
        <v>75</v>
      </c>
      <c r="C17" s="8">
        <v>181319</v>
      </c>
      <c r="D17" s="8">
        <v>181319</v>
      </c>
      <c r="E17" s="91"/>
    </row>
    <row r="18" spans="1:5" s="3" customFormat="1" ht="30">
      <c r="A18" s="75" t="s">
        <v>74</v>
      </c>
      <c r="B18" s="75" t="s">
        <v>98</v>
      </c>
      <c r="C18" s="8">
        <v>118363</v>
      </c>
      <c r="D18" s="8">
        <v>118363</v>
      </c>
      <c r="E18" s="91"/>
    </row>
    <row r="19" spans="1:5" s="3" customFormat="1">
      <c r="A19" s="66" t="s">
        <v>76</v>
      </c>
      <c r="B19" s="66" t="s">
        <v>393</v>
      </c>
      <c r="C19" s="85">
        <f>SUM(C20:C23)</f>
        <v>0</v>
      </c>
      <c r="D19" s="85">
        <f>SUM(D20:D23)</f>
        <v>0</v>
      </c>
      <c r="E19" s="91"/>
    </row>
    <row r="20" spans="1:5" s="3" customFormat="1">
      <c r="A20" s="75" t="s">
        <v>77</v>
      </c>
      <c r="B20" s="75" t="s">
        <v>78</v>
      </c>
      <c r="C20" s="8"/>
      <c r="D20" s="8"/>
      <c r="E20" s="91"/>
    </row>
    <row r="21" spans="1:5" s="3" customFormat="1" ht="30">
      <c r="A21" s="75" t="s">
        <v>81</v>
      </c>
      <c r="B21" s="75" t="s">
        <v>79</v>
      </c>
      <c r="C21" s="8"/>
      <c r="D21" s="8"/>
      <c r="E21" s="91"/>
    </row>
    <row r="22" spans="1:5" s="3" customFormat="1">
      <c r="A22" s="75" t="s">
        <v>82</v>
      </c>
      <c r="B22" s="75" t="s">
        <v>80</v>
      </c>
      <c r="C22" s="8"/>
      <c r="D22" s="8"/>
      <c r="E22" s="91"/>
    </row>
    <row r="23" spans="1:5" s="3" customFormat="1">
      <c r="A23" s="75" t="s">
        <v>83</v>
      </c>
      <c r="B23" s="75" t="s">
        <v>417</v>
      </c>
      <c r="C23" s="8"/>
      <c r="D23" s="8"/>
      <c r="E23" s="91"/>
    </row>
    <row r="24" spans="1:5" s="3" customFormat="1">
      <c r="A24" s="66" t="s">
        <v>84</v>
      </c>
      <c r="B24" s="66" t="s">
        <v>418</v>
      </c>
      <c r="C24" s="230"/>
      <c r="D24" s="8"/>
      <c r="E24" s="91"/>
    </row>
    <row r="25" spans="1:5" s="3" customFormat="1">
      <c r="A25" s="66" t="s">
        <v>238</v>
      </c>
      <c r="B25" s="66" t="s">
        <v>424</v>
      </c>
      <c r="C25" s="8">
        <v>189.31</v>
      </c>
      <c r="D25" s="8">
        <v>189.31</v>
      </c>
      <c r="E25" s="91"/>
    </row>
    <row r="26" spans="1:5">
      <c r="A26" s="65">
        <v>1.2</v>
      </c>
      <c r="B26" s="65" t="s">
        <v>85</v>
      </c>
      <c r="C26" s="63">
        <f>SUM(C27,C35)</f>
        <v>0</v>
      </c>
      <c r="D26" s="63">
        <f>SUM(D27,D35)</f>
        <v>0</v>
      </c>
      <c r="E26" s="91"/>
    </row>
    <row r="27" spans="1:5">
      <c r="A27" s="66" t="s">
        <v>32</v>
      </c>
      <c r="B27" s="66" t="s">
        <v>298</v>
      </c>
      <c r="C27" s="85">
        <f>SUM(C28:C30)</f>
        <v>0</v>
      </c>
      <c r="D27" s="85">
        <f>SUM(D28:D30)</f>
        <v>0</v>
      </c>
      <c r="E27" s="91"/>
    </row>
    <row r="28" spans="1:5">
      <c r="A28" s="204" t="s">
        <v>87</v>
      </c>
      <c r="B28" s="204" t="s">
        <v>296</v>
      </c>
      <c r="C28" s="8"/>
      <c r="D28" s="8"/>
      <c r="E28" s="91"/>
    </row>
    <row r="29" spans="1:5">
      <c r="A29" s="204" t="s">
        <v>88</v>
      </c>
      <c r="B29" s="204" t="s">
        <v>299</v>
      </c>
      <c r="C29" s="8"/>
      <c r="D29" s="8"/>
      <c r="E29" s="91"/>
    </row>
    <row r="30" spans="1:5">
      <c r="A30" s="204" t="s">
        <v>426</v>
      </c>
      <c r="B30" s="204" t="s">
        <v>297</v>
      </c>
      <c r="C30" s="8"/>
      <c r="D30" s="8"/>
      <c r="E30" s="91"/>
    </row>
    <row r="31" spans="1:5">
      <c r="A31" s="66" t="s">
        <v>33</v>
      </c>
      <c r="B31" s="66" t="s">
        <v>472</v>
      </c>
      <c r="C31" s="85">
        <f>SUM(C32:C34)</f>
        <v>0</v>
      </c>
      <c r="D31" s="85">
        <f>SUM(D32:D34)</f>
        <v>0</v>
      </c>
      <c r="E31" s="91"/>
    </row>
    <row r="32" spans="1:5">
      <c r="A32" s="204" t="s">
        <v>12</v>
      </c>
      <c r="B32" s="204" t="s">
        <v>475</v>
      </c>
      <c r="C32" s="8"/>
      <c r="D32" s="8"/>
      <c r="E32" s="91"/>
    </row>
    <row r="33" spans="1:9">
      <c r="A33" s="204" t="s">
        <v>13</v>
      </c>
      <c r="B33" s="204" t="s">
        <v>476</v>
      </c>
      <c r="C33" s="8"/>
      <c r="D33" s="8"/>
      <c r="E33" s="91"/>
    </row>
    <row r="34" spans="1:9">
      <c r="A34" s="204" t="s">
        <v>268</v>
      </c>
      <c r="B34" s="204" t="s">
        <v>477</v>
      </c>
      <c r="C34" s="8"/>
      <c r="D34" s="8"/>
      <c r="E34" s="91"/>
    </row>
    <row r="35" spans="1:9" s="23" customFormat="1">
      <c r="A35" s="66" t="s">
        <v>34</v>
      </c>
      <c r="B35" s="217" t="s">
        <v>423</v>
      </c>
      <c r="C35" s="8"/>
      <c r="D35" s="8"/>
    </row>
    <row r="36" spans="1:9" s="2" customFormat="1">
      <c r="A36" s="1"/>
      <c r="B36" s="212"/>
      <c r="E36" s="5"/>
    </row>
    <row r="37" spans="1:9" s="2" customFormat="1">
      <c r="B37" s="212"/>
      <c r="E37" s="5"/>
    </row>
    <row r="38" spans="1:9">
      <c r="A38" s="1"/>
    </row>
    <row r="39" spans="1:9">
      <c r="A39" s="2"/>
    </row>
    <row r="40" spans="1:9" s="2" customFormat="1">
      <c r="A40" s="51" t="s">
        <v>96</v>
      </c>
      <c r="B40" s="212"/>
      <c r="E40" s="5"/>
    </row>
    <row r="41" spans="1:9" s="2" customFormat="1">
      <c r="B41" s="212"/>
      <c r="E41"/>
      <c r="F41"/>
      <c r="G41"/>
      <c r="H41"/>
      <c r="I41"/>
    </row>
    <row r="42" spans="1:9" s="2" customFormat="1">
      <c r="B42" s="212"/>
      <c r="D42" s="12"/>
      <c r="E42"/>
      <c r="F42"/>
      <c r="G42"/>
      <c r="H42"/>
      <c r="I42"/>
    </row>
    <row r="43" spans="1:9" s="2" customFormat="1">
      <c r="A43"/>
      <c r="B43" s="214" t="s">
        <v>421</v>
      </c>
      <c r="D43" s="12"/>
      <c r="E43"/>
      <c r="F43"/>
      <c r="G43"/>
      <c r="H43"/>
      <c r="I43"/>
    </row>
    <row r="44" spans="1:9" s="2" customFormat="1">
      <c r="A44"/>
      <c r="B44" s="212" t="s">
        <v>257</v>
      </c>
      <c r="D44" s="12"/>
      <c r="E44"/>
      <c r="F44"/>
      <c r="G44"/>
      <c r="H44"/>
      <c r="I44"/>
    </row>
    <row r="45" spans="1:9" customFormat="1" ht="12.75">
      <c r="B45" s="215" t="s">
        <v>127</v>
      </c>
    </row>
    <row r="46" spans="1:9" customFormat="1" ht="12.75">
      <c r="B46" s="216"/>
    </row>
  </sheetData>
  <mergeCells count="2">
    <mergeCell ref="C1:D1"/>
    <mergeCell ref="C2:D2"/>
  </mergeCells>
  <pageMargins left="0.11811023622047245" right="0.11811023622047245" top="0.59055118110236227" bottom="0.59055118110236227" header="0.15748031496062992" footer="0.15748031496062992"/>
  <pageSetup paperSize="9" scale="83" orientation="portrait" r:id="rId1"/>
  <headerFooter alignWithMargins="0"/>
  <colBreaks count="2" manualBreakCount="2">
    <brk id="4" max="41" man="1"/>
    <brk id="5" max="47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89"/>
  <sheetViews>
    <sheetView showGridLines="0" zoomScaleNormal="100" zoomScaleSheetLayoutView="80" workbookViewId="0">
      <selection activeCell="A7" sqref="A7"/>
    </sheetView>
  </sheetViews>
  <sheetFormatPr defaultRowHeight="15"/>
  <cols>
    <col min="1" max="1" width="15.85546875" style="2" customWidth="1"/>
    <col min="2" max="2" width="76.7109375" style="2" customWidth="1"/>
    <col min="3" max="3" width="15.14062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52" t="s">
        <v>382</v>
      </c>
      <c r="B1" s="194"/>
      <c r="C1" s="479" t="s">
        <v>97</v>
      </c>
      <c r="D1" s="479"/>
      <c r="E1" s="69"/>
    </row>
    <row r="2" spans="1:5" s="6" customFormat="1">
      <c r="A2" s="52" t="s">
        <v>383</v>
      </c>
      <c r="B2" s="194"/>
      <c r="C2" s="473" t="s">
        <v>866</v>
      </c>
      <c r="D2" s="474"/>
      <c r="E2" s="69"/>
    </row>
    <row r="3" spans="1:5" s="6" customFormat="1">
      <c r="A3" s="52" t="s">
        <v>384</v>
      </c>
      <c r="B3" s="194"/>
      <c r="C3" s="195"/>
      <c r="D3" s="195"/>
      <c r="E3" s="69"/>
    </row>
    <row r="4" spans="1:5" s="6" customFormat="1">
      <c r="A4" s="54" t="s">
        <v>128</v>
      </c>
      <c r="B4" s="194"/>
      <c r="C4" s="195"/>
      <c r="D4" s="195"/>
      <c r="E4" s="69"/>
    </row>
    <row r="5" spans="1:5" s="6" customFormat="1">
      <c r="A5" s="54"/>
      <c r="B5" s="194"/>
      <c r="C5" s="195"/>
      <c r="D5" s="195"/>
      <c r="E5" s="69"/>
    </row>
    <row r="6" spans="1:5">
      <c r="A6" s="55" t="str">
        <f>'[1]ფორმა N2'!A4</f>
        <v>ანგარიშვალდებული პირის დასახელება:</v>
      </c>
      <c r="B6" s="55"/>
      <c r="C6" s="54"/>
      <c r="D6" s="54"/>
      <c r="E6" s="70"/>
    </row>
    <row r="7" spans="1:5">
      <c r="A7" s="442" t="s">
        <v>478</v>
      </c>
      <c r="B7" s="58"/>
      <c r="C7" s="59"/>
      <c r="D7" s="59"/>
      <c r="E7" s="70"/>
    </row>
    <row r="8" spans="1:5">
      <c r="A8" s="55"/>
      <c r="B8" s="55"/>
      <c r="C8" s="54"/>
      <c r="D8" s="54"/>
      <c r="E8" s="70"/>
    </row>
    <row r="9" spans="1:5" s="6" customFormat="1">
      <c r="A9" s="194"/>
      <c r="B9" s="194"/>
      <c r="C9" s="56"/>
      <c r="D9" s="56"/>
      <c r="E9" s="69"/>
    </row>
    <row r="10" spans="1:5" s="6" customFormat="1" ht="30">
      <c r="A10" s="67" t="s">
        <v>64</v>
      </c>
      <c r="B10" s="68" t="s">
        <v>11</v>
      </c>
      <c r="C10" s="57" t="s">
        <v>10</v>
      </c>
      <c r="D10" s="57" t="s">
        <v>9</v>
      </c>
      <c r="E10" s="69"/>
    </row>
    <row r="11" spans="1:5" s="7" customFormat="1">
      <c r="A11" s="196">
        <v>1</v>
      </c>
      <c r="B11" s="196" t="s">
        <v>57</v>
      </c>
      <c r="C11" s="60">
        <f>SUM(C12,C15,C55,C58,C59,C60,C78)</f>
        <v>0</v>
      </c>
      <c r="D11" s="60">
        <f>SUM(D12,D15,D55,D58,D59,D60,D66,D74,D75)</f>
        <v>0</v>
      </c>
      <c r="E11" s="197"/>
    </row>
    <row r="12" spans="1:5" s="9" customFormat="1" ht="18">
      <c r="A12" s="65">
        <v>1.1000000000000001</v>
      </c>
      <c r="B12" s="65" t="s">
        <v>58</v>
      </c>
      <c r="C12" s="61">
        <f>SUM(C13:C14)</f>
        <v>0</v>
      </c>
      <c r="D12" s="61">
        <f>SUM(D13:D14)</f>
        <v>0</v>
      </c>
      <c r="E12" s="71"/>
    </row>
    <row r="13" spans="1:5" s="10" customFormat="1">
      <c r="A13" s="66" t="s">
        <v>30</v>
      </c>
      <c r="B13" s="66" t="s">
        <v>59</v>
      </c>
      <c r="C13" s="4"/>
      <c r="D13" s="4"/>
      <c r="E13" s="72"/>
    </row>
    <row r="14" spans="1:5" s="3" customFormat="1">
      <c r="A14" s="66" t="s">
        <v>31</v>
      </c>
      <c r="B14" s="66" t="s">
        <v>0</v>
      </c>
      <c r="C14" s="4"/>
      <c r="D14" s="4"/>
      <c r="E14" s="73"/>
    </row>
    <row r="15" spans="1:5" s="7" customFormat="1">
      <c r="A15" s="65">
        <v>1.2</v>
      </c>
      <c r="B15" s="65" t="s">
        <v>60</v>
      </c>
      <c r="C15" s="62">
        <f>SUM(C16,C19,C31,C32,C33,C34,C37,C38,C45:C49,C53,C54)</f>
        <v>0</v>
      </c>
      <c r="D15" s="62">
        <f>SUM(D16,D19,D31,D32,D33,D34,D37,D38,D45:D49,D53,D54)</f>
        <v>0</v>
      </c>
      <c r="E15" s="197"/>
    </row>
    <row r="16" spans="1:5" s="3" customFormat="1">
      <c r="A16" s="66" t="s">
        <v>32</v>
      </c>
      <c r="B16" s="66" t="s">
        <v>1</v>
      </c>
      <c r="C16" s="61">
        <f>SUM(C17:C18)</f>
        <v>0</v>
      </c>
      <c r="D16" s="61">
        <f>SUM(D17:D18)</f>
        <v>0</v>
      </c>
      <c r="E16" s="73"/>
    </row>
    <row r="17" spans="1:6" s="3" customFormat="1">
      <c r="A17" s="75" t="s">
        <v>87</v>
      </c>
      <c r="B17" s="75" t="s">
        <v>61</v>
      </c>
      <c r="C17" s="4"/>
      <c r="D17" s="198"/>
      <c r="E17" s="73"/>
    </row>
    <row r="18" spans="1:6" s="3" customFormat="1">
      <c r="A18" s="75" t="s">
        <v>88</v>
      </c>
      <c r="B18" s="75" t="s">
        <v>62</v>
      </c>
      <c r="C18" s="4"/>
      <c r="D18" s="198"/>
      <c r="E18" s="73"/>
    </row>
    <row r="19" spans="1:6" s="3" customFormat="1">
      <c r="A19" s="66" t="s">
        <v>33</v>
      </c>
      <c r="B19" s="66" t="s">
        <v>2</v>
      </c>
      <c r="C19" s="61">
        <f>SUM(C20:C25,C30)</f>
        <v>0</v>
      </c>
      <c r="D19" s="61">
        <f>SUM(D20:D25,D30)</f>
        <v>0</v>
      </c>
      <c r="E19" s="199"/>
      <c r="F19" s="200"/>
    </row>
    <row r="20" spans="1:6" s="203" customFormat="1" ht="30">
      <c r="A20" s="75" t="s">
        <v>12</v>
      </c>
      <c r="B20" s="75" t="s">
        <v>237</v>
      </c>
      <c r="C20" s="201"/>
      <c r="D20" s="32"/>
      <c r="E20" s="202"/>
    </row>
    <row r="21" spans="1:6" s="203" customFormat="1">
      <c r="A21" s="75" t="s">
        <v>13</v>
      </c>
      <c r="B21" s="75" t="s">
        <v>14</v>
      </c>
      <c r="C21" s="201"/>
      <c r="D21" s="33"/>
      <c r="E21" s="202"/>
    </row>
    <row r="22" spans="1:6" s="203" customFormat="1" ht="30">
      <c r="A22" s="75" t="s">
        <v>268</v>
      </c>
      <c r="B22" s="75" t="s">
        <v>22</v>
      </c>
      <c r="C22" s="201"/>
      <c r="D22" s="34"/>
      <c r="E22" s="202"/>
    </row>
    <row r="23" spans="1:6" s="203" customFormat="1" ht="16.5" customHeight="1">
      <c r="A23" s="75" t="s">
        <v>269</v>
      </c>
      <c r="B23" s="75" t="s">
        <v>15</v>
      </c>
      <c r="C23" s="201"/>
      <c r="D23" s="34"/>
      <c r="E23" s="202"/>
    </row>
    <row r="24" spans="1:6" s="203" customFormat="1" ht="16.5" customHeight="1">
      <c r="A24" s="75" t="s">
        <v>270</v>
      </c>
      <c r="B24" s="75" t="s">
        <v>16</v>
      </c>
      <c r="C24" s="201"/>
      <c r="D24" s="34"/>
      <c r="E24" s="202"/>
    </row>
    <row r="25" spans="1:6" s="203" customFormat="1" ht="16.5" customHeight="1">
      <c r="A25" s="75" t="s">
        <v>271</v>
      </c>
      <c r="B25" s="75" t="s">
        <v>17</v>
      </c>
      <c r="C25" s="61">
        <f>SUM(C26:C29)</f>
        <v>0</v>
      </c>
      <c r="D25" s="61">
        <f>SUM(D26:D29)</f>
        <v>0</v>
      </c>
      <c r="E25" s="202"/>
    </row>
    <row r="26" spans="1:6" s="203" customFormat="1" ht="16.5" customHeight="1">
      <c r="A26" s="204" t="s">
        <v>272</v>
      </c>
      <c r="B26" s="204" t="s">
        <v>18</v>
      </c>
      <c r="C26" s="201"/>
      <c r="D26" s="34"/>
      <c r="E26" s="202"/>
    </row>
    <row r="27" spans="1:6" s="203" customFormat="1" ht="16.5" customHeight="1">
      <c r="A27" s="204" t="s">
        <v>273</v>
      </c>
      <c r="B27" s="204" t="s">
        <v>19</v>
      </c>
      <c r="C27" s="201"/>
      <c r="D27" s="34"/>
      <c r="E27" s="202"/>
    </row>
    <row r="28" spans="1:6" s="203" customFormat="1" ht="16.5" customHeight="1">
      <c r="A28" s="204" t="s">
        <v>274</v>
      </c>
      <c r="B28" s="204" t="s">
        <v>20</v>
      </c>
      <c r="C28" s="201"/>
      <c r="D28" s="34"/>
      <c r="E28" s="202"/>
    </row>
    <row r="29" spans="1:6" s="203" customFormat="1" ht="16.5" customHeight="1">
      <c r="A29" s="204" t="s">
        <v>275</v>
      </c>
      <c r="B29" s="204" t="s">
        <v>23</v>
      </c>
      <c r="C29" s="201"/>
      <c r="D29" s="35"/>
      <c r="E29" s="202"/>
    </row>
    <row r="30" spans="1:6" s="203" customFormat="1" ht="16.5" customHeight="1">
      <c r="A30" s="75" t="s">
        <v>276</v>
      </c>
      <c r="B30" s="75" t="s">
        <v>21</v>
      </c>
      <c r="C30" s="201"/>
      <c r="D30" s="35"/>
      <c r="E30" s="202"/>
    </row>
    <row r="31" spans="1:6" s="3" customFormat="1" ht="16.5" customHeight="1">
      <c r="A31" s="66" t="s">
        <v>34</v>
      </c>
      <c r="B31" s="66" t="s">
        <v>3</v>
      </c>
      <c r="C31" s="4"/>
      <c r="D31" s="198"/>
      <c r="E31" s="199"/>
    </row>
    <row r="32" spans="1:6" s="3" customFormat="1" ht="16.5" customHeight="1">
      <c r="A32" s="66" t="s">
        <v>35</v>
      </c>
      <c r="B32" s="66" t="s">
        <v>4</v>
      </c>
      <c r="C32" s="4"/>
      <c r="D32" s="198"/>
      <c r="E32" s="73"/>
    </row>
    <row r="33" spans="1:5" s="3" customFormat="1" ht="16.5" customHeight="1">
      <c r="A33" s="66" t="s">
        <v>36</v>
      </c>
      <c r="B33" s="66" t="s">
        <v>5</v>
      </c>
      <c r="C33" s="4"/>
      <c r="D33" s="198"/>
      <c r="E33" s="73"/>
    </row>
    <row r="34" spans="1:5" s="3" customFormat="1">
      <c r="A34" s="66" t="s">
        <v>37</v>
      </c>
      <c r="B34" s="66" t="s">
        <v>63</v>
      </c>
      <c r="C34" s="61">
        <f>SUM(C35:C36)</f>
        <v>0</v>
      </c>
      <c r="D34" s="61">
        <f>SUM(D35:D36)</f>
        <v>0</v>
      </c>
      <c r="E34" s="73"/>
    </row>
    <row r="35" spans="1:5" s="3" customFormat="1" ht="16.5" customHeight="1">
      <c r="A35" s="75" t="s">
        <v>277</v>
      </c>
      <c r="B35" s="75" t="s">
        <v>56</v>
      </c>
      <c r="C35" s="4"/>
      <c r="D35" s="198"/>
      <c r="E35" s="73"/>
    </row>
    <row r="36" spans="1:5" s="3" customFormat="1" ht="16.5" customHeight="1">
      <c r="A36" s="75" t="s">
        <v>278</v>
      </c>
      <c r="B36" s="75" t="s">
        <v>55</v>
      </c>
      <c r="C36" s="4"/>
      <c r="D36" s="198"/>
      <c r="E36" s="73"/>
    </row>
    <row r="37" spans="1:5" s="3" customFormat="1" ht="16.5" customHeight="1">
      <c r="A37" s="66" t="s">
        <v>38</v>
      </c>
      <c r="B37" s="66" t="s">
        <v>49</v>
      </c>
      <c r="C37" s="4"/>
      <c r="D37" s="198"/>
      <c r="E37" s="73"/>
    </row>
    <row r="38" spans="1:5" s="3" customFormat="1" ht="16.5" customHeight="1">
      <c r="A38" s="66" t="s">
        <v>39</v>
      </c>
      <c r="B38" s="66" t="s">
        <v>385</v>
      </c>
      <c r="C38" s="61">
        <f>SUM(C39:C44)</f>
        <v>0</v>
      </c>
      <c r="D38" s="61">
        <f>SUM(D39:D44)</f>
        <v>0</v>
      </c>
      <c r="E38" s="73"/>
    </row>
    <row r="39" spans="1:5" s="3" customFormat="1" ht="16.5" customHeight="1">
      <c r="A39" s="17" t="s">
        <v>336</v>
      </c>
      <c r="B39" s="17" t="s">
        <v>340</v>
      </c>
      <c r="C39" s="4"/>
      <c r="D39" s="198"/>
      <c r="E39" s="73"/>
    </row>
    <row r="40" spans="1:5" s="3" customFormat="1" ht="16.5" customHeight="1">
      <c r="A40" s="17" t="s">
        <v>337</v>
      </c>
      <c r="B40" s="17" t="s">
        <v>341</v>
      </c>
      <c r="C40" s="4"/>
      <c r="D40" s="198"/>
      <c r="E40" s="73"/>
    </row>
    <row r="41" spans="1:5" s="3" customFormat="1" ht="16.5" customHeight="1">
      <c r="A41" s="17" t="s">
        <v>338</v>
      </c>
      <c r="B41" s="17" t="s">
        <v>344</v>
      </c>
      <c r="C41" s="4"/>
      <c r="D41" s="198"/>
      <c r="E41" s="73"/>
    </row>
    <row r="42" spans="1:5" s="3" customFormat="1" ht="16.5" customHeight="1">
      <c r="A42" s="17" t="s">
        <v>343</v>
      </c>
      <c r="B42" s="17" t="s">
        <v>345</v>
      </c>
      <c r="C42" s="4"/>
      <c r="D42" s="198"/>
      <c r="E42" s="73"/>
    </row>
    <row r="43" spans="1:5" s="3" customFormat="1" ht="16.5" customHeight="1">
      <c r="A43" s="17" t="s">
        <v>346</v>
      </c>
      <c r="B43" s="17" t="s">
        <v>465</v>
      </c>
      <c r="C43" s="4"/>
      <c r="D43" s="198"/>
      <c r="E43" s="73"/>
    </row>
    <row r="44" spans="1:5" s="3" customFormat="1" ht="16.5" customHeight="1">
      <c r="A44" s="17" t="s">
        <v>466</v>
      </c>
      <c r="B44" s="17" t="s">
        <v>342</v>
      </c>
      <c r="C44" s="4"/>
      <c r="D44" s="198"/>
      <c r="E44" s="73"/>
    </row>
    <row r="45" spans="1:5" s="3" customFormat="1" ht="30">
      <c r="A45" s="66" t="s">
        <v>40</v>
      </c>
      <c r="B45" s="66" t="s">
        <v>28</v>
      </c>
      <c r="C45" s="4"/>
      <c r="D45" s="198"/>
      <c r="E45" s="73"/>
    </row>
    <row r="46" spans="1:5" s="3" customFormat="1" ht="16.5" customHeight="1">
      <c r="A46" s="66" t="s">
        <v>41</v>
      </c>
      <c r="B46" s="66" t="s">
        <v>24</v>
      </c>
      <c r="C46" s="4"/>
      <c r="D46" s="198"/>
      <c r="E46" s="73"/>
    </row>
    <row r="47" spans="1:5" s="3" customFormat="1" ht="16.5" customHeight="1">
      <c r="A47" s="66" t="s">
        <v>42</v>
      </c>
      <c r="B47" s="66" t="s">
        <v>25</v>
      </c>
      <c r="C47" s="4"/>
      <c r="D47" s="198"/>
      <c r="E47" s="73"/>
    </row>
    <row r="48" spans="1:5" s="3" customFormat="1" ht="16.5" customHeight="1">
      <c r="A48" s="66" t="s">
        <v>43</v>
      </c>
      <c r="B48" s="66" t="s">
        <v>26</v>
      </c>
      <c r="C48" s="4"/>
      <c r="D48" s="198"/>
      <c r="E48" s="73"/>
    </row>
    <row r="49" spans="1:6" s="3" customFormat="1" ht="16.5" customHeight="1">
      <c r="A49" s="66" t="s">
        <v>44</v>
      </c>
      <c r="B49" s="66" t="s">
        <v>386</v>
      </c>
      <c r="C49" s="61">
        <f>SUM(C50:C52)</f>
        <v>0</v>
      </c>
      <c r="D49" s="61">
        <f>SUM(D50:D52)</f>
        <v>0</v>
      </c>
      <c r="E49" s="73"/>
    </row>
    <row r="50" spans="1:6" s="3" customFormat="1" ht="16.5" customHeight="1">
      <c r="A50" s="75" t="s">
        <v>351</v>
      </c>
      <c r="B50" s="75" t="s">
        <v>354</v>
      </c>
      <c r="C50" s="4"/>
      <c r="D50" s="198"/>
      <c r="E50" s="73"/>
    </row>
    <row r="51" spans="1:6" s="3" customFormat="1" ht="16.5" customHeight="1">
      <c r="A51" s="75" t="s">
        <v>352</v>
      </c>
      <c r="B51" s="75" t="s">
        <v>353</v>
      </c>
      <c r="C51" s="4"/>
      <c r="D51" s="198"/>
      <c r="E51" s="73"/>
    </row>
    <row r="52" spans="1:6" s="3" customFormat="1" ht="16.5" customHeight="1">
      <c r="A52" s="75" t="s">
        <v>355</v>
      </c>
      <c r="B52" s="75" t="s">
        <v>356</v>
      </c>
      <c r="C52" s="4"/>
      <c r="D52" s="198"/>
      <c r="E52" s="73"/>
    </row>
    <row r="53" spans="1:6" s="3" customFormat="1">
      <c r="A53" s="66" t="s">
        <v>45</v>
      </c>
      <c r="B53" s="66" t="s">
        <v>29</v>
      </c>
      <c r="C53" s="4"/>
      <c r="D53" s="198"/>
      <c r="E53" s="73"/>
    </row>
    <row r="54" spans="1:6" s="3" customFormat="1" ht="16.5" customHeight="1">
      <c r="A54" s="66" t="s">
        <v>46</v>
      </c>
      <c r="B54" s="66" t="s">
        <v>6</v>
      </c>
      <c r="C54" s="4"/>
      <c r="D54" s="198"/>
      <c r="E54" s="199"/>
      <c r="F54" s="200"/>
    </row>
    <row r="55" spans="1:6" s="3" customFormat="1" ht="30">
      <c r="A55" s="65">
        <v>1.3</v>
      </c>
      <c r="B55" s="65" t="s">
        <v>390</v>
      </c>
      <c r="C55" s="62">
        <f>SUM(C56:C57)</f>
        <v>0</v>
      </c>
      <c r="D55" s="62">
        <f>SUM(D56:D57)</f>
        <v>0</v>
      </c>
      <c r="E55" s="199"/>
      <c r="F55" s="200"/>
    </row>
    <row r="56" spans="1:6" s="3" customFormat="1" ht="30">
      <c r="A56" s="66" t="s">
        <v>50</v>
      </c>
      <c r="B56" s="66" t="s">
        <v>48</v>
      </c>
      <c r="C56" s="4"/>
      <c r="D56" s="198"/>
      <c r="E56" s="199"/>
      <c r="F56" s="200"/>
    </row>
    <row r="57" spans="1:6" s="3" customFormat="1" ht="16.5" customHeight="1">
      <c r="A57" s="66" t="s">
        <v>51</v>
      </c>
      <c r="B57" s="66" t="s">
        <v>47</v>
      </c>
      <c r="C57" s="4"/>
      <c r="D57" s="198"/>
      <c r="E57" s="199"/>
      <c r="F57" s="200"/>
    </row>
    <row r="58" spans="1:6" s="3" customFormat="1">
      <c r="A58" s="65">
        <v>1.4</v>
      </c>
      <c r="B58" s="65" t="s">
        <v>392</v>
      </c>
      <c r="C58" s="4"/>
      <c r="D58" s="198"/>
      <c r="E58" s="199"/>
      <c r="F58" s="200"/>
    </row>
    <row r="59" spans="1:6" s="203" customFormat="1">
      <c r="A59" s="65">
        <v>1.5</v>
      </c>
      <c r="B59" s="65" t="s">
        <v>7</v>
      </c>
      <c r="C59" s="201"/>
      <c r="D59" s="34"/>
      <c r="E59" s="202"/>
    </row>
    <row r="60" spans="1:6" s="203" customFormat="1">
      <c r="A60" s="65">
        <v>1.6</v>
      </c>
      <c r="B60" s="39" t="s">
        <v>8</v>
      </c>
      <c r="C60" s="63">
        <f>SUM(C61:C65)</f>
        <v>0</v>
      </c>
      <c r="D60" s="64">
        <f>SUM(D61:D65)</f>
        <v>0</v>
      </c>
      <c r="E60" s="202"/>
    </row>
    <row r="61" spans="1:6" s="203" customFormat="1">
      <c r="A61" s="66" t="s">
        <v>284</v>
      </c>
      <c r="B61" s="40" t="s">
        <v>52</v>
      </c>
      <c r="C61" s="201"/>
      <c r="D61" s="34"/>
      <c r="E61" s="202"/>
    </row>
    <row r="62" spans="1:6" s="203" customFormat="1" ht="30">
      <c r="A62" s="66" t="s">
        <v>285</v>
      </c>
      <c r="B62" s="40" t="s">
        <v>54</v>
      </c>
      <c r="C62" s="201"/>
      <c r="D62" s="34"/>
      <c r="E62" s="202"/>
    </row>
    <row r="63" spans="1:6" s="203" customFormat="1">
      <c r="A63" s="66" t="s">
        <v>286</v>
      </c>
      <c r="B63" s="40" t="s">
        <v>53</v>
      </c>
      <c r="C63" s="34"/>
      <c r="D63" s="34"/>
      <c r="E63" s="202"/>
    </row>
    <row r="64" spans="1:6" s="203" customFormat="1">
      <c r="A64" s="66" t="s">
        <v>287</v>
      </c>
      <c r="B64" s="40" t="s">
        <v>27</v>
      </c>
      <c r="C64" s="201"/>
      <c r="D64" s="34"/>
      <c r="E64" s="202"/>
    </row>
    <row r="65" spans="1:5" s="203" customFormat="1">
      <c r="A65" s="66" t="s">
        <v>322</v>
      </c>
      <c r="B65" s="40" t="s">
        <v>323</v>
      </c>
      <c r="C65" s="201"/>
      <c r="D65" s="34"/>
      <c r="E65" s="202"/>
    </row>
    <row r="66" spans="1:5">
      <c r="A66" s="196">
        <v>2</v>
      </c>
      <c r="B66" s="196" t="s">
        <v>387</v>
      </c>
      <c r="C66" s="205"/>
      <c r="D66" s="63">
        <f>SUM(D67:D73)</f>
        <v>0</v>
      </c>
      <c r="E66" s="74"/>
    </row>
    <row r="67" spans="1:5">
      <c r="A67" s="76">
        <v>2.1</v>
      </c>
      <c r="B67" s="206" t="s">
        <v>89</v>
      </c>
      <c r="C67" s="207"/>
      <c r="D67" s="22"/>
      <c r="E67" s="74"/>
    </row>
    <row r="68" spans="1:5">
      <c r="A68" s="76">
        <v>2.2000000000000002</v>
      </c>
      <c r="B68" s="206" t="s">
        <v>388</v>
      </c>
      <c r="C68" s="207"/>
      <c r="D68" s="22"/>
      <c r="E68" s="74"/>
    </row>
    <row r="69" spans="1:5">
      <c r="A69" s="76">
        <v>2.2999999999999998</v>
      </c>
      <c r="B69" s="206" t="s">
        <v>93</v>
      </c>
      <c r="C69" s="207"/>
      <c r="D69" s="22"/>
      <c r="E69" s="74"/>
    </row>
    <row r="70" spans="1:5">
      <c r="A70" s="76">
        <v>2.4</v>
      </c>
      <c r="B70" s="206" t="s">
        <v>92</v>
      </c>
      <c r="C70" s="207"/>
      <c r="D70" s="22"/>
      <c r="E70" s="74"/>
    </row>
    <row r="71" spans="1:5">
      <c r="A71" s="76">
        <v>2.5</v>
      </c>
      <c r="B71" s="206" t="s">
        <v>389</v>
      </c>
      <c r="C71" s="207"/>
      <c r="D71" s="22"/>
      <c r="E71" s="74"/>
    </row>
    <row r="72" spans="1:5">
      <c r="A72" s="76">
        <v>2.6</v>
      </c>
      <c r="B72" s="206" t="s">
        <v>90</v>
      </c>
      <c r="C72" s="207"/>
      <c r="D72" s="22"/>
      <c r="E72" s="74"/>
    </row>
    <row r="73" spans="1:5">
      <c r="A73" s="76">
        <v>2.7</v>
      </c>
      <c r="B73" s="206" t="s">
        <v>91</v>
      </c>
      <c r="C73" s="208"/>
      <c r="D73" s="22"/>
      <c r="E73" s="74"/>
    </row>
    <row r="74" spans="1:5">
      <c r="A74" s="196">
        <v>3</v>
      </c>
      <c r="B74" s="196" t="s">
        <v>422</v>
      </c>
      <c r="C74" s="63"/>
      <c r="D74" s="22"/>
      <c r="E74" s="74"/>
    </row>
    <row r="75" spans="1:5">
      <c r="A75" s="196">
        <v>4</v>
      </c>
      <c r="B75" s="196" t="s">
        <v>239</v>
      </c>
      <c r="C75" s="63"/>
      <c r="D75" s="63">
        <f>SUM(D76:D77)</f>
        <v>0</v>
      </c>
      <c r="E75" s="74"/>
    </row>
    <row r="76" spans="1:5">
      <c r="A76" s="76">
        <v>4.0999999999999996</v>
      </c>
      <c r="B76" s="76" t="s">
        <v>240</v>
      </c>
      <c r="C76" s="207"/>
      <c r="D76" s="8"/>
      <c r="E76" s="74"/>
    </row>
    <row r="77" spans="1:5">
      <c r="A77" s="76">
        <v>4.2</v>
      </c>
      <c r="B77" s="76" t="s">
        <v>241</v>
      </c>
      <c r="C77" s="208"/>
      <c r="D77" s="8"/>
      <c r="E77" s="74"/>
    </row>
    <row r="78" spans="1:5">
      <c r="A78" s="196">
        <v>5</v>
      </c>
      <c r="B78" s="196" t="s">
        <v>266</v>
      </c>
      <c r="C78" s="232"/>
      <c r="D78" s="208"/>
      <c r="E78" s="74"/>
    </row>
    <row r="79" spans="1:5">
      <c r="B79" s="38"/>
    </row>
    <row r="80" spans="1:5">
      <c r="A80" s="480" t="s">
        <v>467</v>
      </c>
      <c r="B80" s="480"/>
      <c r="C80" s="480"/>
      <c r="D80" s="480"/>
      <c r="E80" s="5"/>
    </row>
    <row r="81" spans="1:9">
      <c r="B81" s="38"/>
    </row>
    <row r="82" spans="1:9" s="23" customFormat="1" ht="12.75"/>
    <row r="83" spans="1:9">
      <c r="A83" s="51" t="s">
        <v>96</v>
      </c>
      <c r="E83" s="5"/>
    </row>
    <row r="84" spans="1:9">
      <c r="E84"/>
      <c r="F84"/>
      <c r="G84"/>
      <c r="H84"/>
      <c r="I84"/>
    </row>
    <row r="85" spans="1:9">
      <c r="D85" s="12"/>
      <c r="E85"/>
      <c r="F85"/>
      <c r="G85"/>
      <c r="H85"/>
      <c r="I85"/>
    </row>
    <row r="86" spans="1:9">
      <c r="A86"/>
      <c r="B86" s="51" t="s">
        <v>419</v>
      </c>
      <c r="D86" s="12"/>
      <c r="E86"/>
      <c r="F86"/>
      <c r="G86"/>
      <c r="H86"/>
      <c r="I86"/>
    </row>
    <row r="87" spans="1:9">
      <c r="A87"/>
      <c r="B87" s="2" t="s">
        <v>420</v>
      </c>
      <c r="D87" s="12"/>
      <c r="E87"/>
      <c r="F87"/>
      <c r="G87"/>
      <c r="H87"/>
      <c r="I87"/>
    </row>
    <row r="88" spans="1:9" customFormat="1" ht="12.75">
      <c r="B88" s="47" t="s">
        <v>127</v>
      </c>
    </row>
    <row r="89" spans="1:9" s="23" customFormat="1" ht="12.75"/>
  </sheetData>
  <mergeCells count="3">
    <mergeCell ref="C1:D1"/>
    <mergeCell ref="C2:D2"/>
    <mergeCell ref="A80:D80"/>
  </mergeCells>
  <pageMargins left="0.19685039370078741" right="0.19685039370078741" top="0.19685039370078741" bottom="0.19685039370078741" header="0.15748031496062992" footer="0.15748031496062992"/>
  <pageSetup paperSize="9" scale="84" fitToHeight="0" orientation="portrait" r:id="rId1"/>
  <headerFooter alignWithMargins="0"/>
  <rowBreaks count="1" manualBreakCount="1">
    <brk id="54" max="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88"/>
  <sheetViews>
    <sheetView showGridLines="0" zoomScaleNormal="100" zoomScaleSheetLayoutView="80" workbookViewId="0">
      <selection activeCell="A5" sqref="A5"/>
    </sheetView>
  </sheetViews>
  <sheetFormatPr defaultRowHeight="15"/>
  <cols>
    <col min="1" max="1" width="15.7109375" style="21" customWidth="1"/>
    <col min="2" max="2" width="74.140625" style="21" customWidth="1"/>
    <col min="3" max="3" width="14.85546875" style="21" customWidth="1"/>
    <col min="4" max="4" width="13.28515625" style="21" customWidth="1"/>
    <col min="5" max="5" width="0.7109375" style="21" customWidth="1"/>
    <col min="6" max="6" width="10.7109375" style="21" customWidth="1"/>
    <col min="7" max="7" width="9.140625" style="21"/>
    <col min="8" max="8" width="10.42578125" style="21" bestFit="1" customWidth="1"/>
    <col min="9" max="16384" width="9.140625" style="21"/>
  </cols>
  <sheetData>
    <row r="1" spans="1:12">
      <c r="A1" s="52" t="s">
        <v>289</v>
      </c>
      <c r="B1" s="92"/>
      <c r="C1" s="479" t="s">
        <v>97</v>
      </c>
      <c r="D1" s="479"/>
      <c r="E1" s="115"/>
    </row>
    <row r="2" spans="1:12">
      <c r="A2" s="54" t="s">
        <v>128</v>
      </c>
      <c r="B2" s="92"/>
      <c r="C2" s="473" t="s">
        <v>866</v>
      </c>
      <c r="D2" s="474"/>
      <c r="E2" s="115"/>
    </row>
    <row r="3" spans="1:12">
      <c r="A3" s="54"/>
      <c r="B3" s="92"/>
      <c r="C3" s="245"/>
      <c r="D3" s="245"/>
      <c r="E3" s="115"/>
    </row>
    <row r="4" spans="1:12" s="2" customFormat="1">
      <c r="A4" s="55" t="s">
        <v>261</v>
      </c>
      <c r="B4" s="55"/>
      <c r="C4" s="54"/>
      <c r="D4" s="54"/>
      <c r="E4" s="86"/>
      <c r="L4" s="21"/>
    </row>
    <row r="5" spans="1:12" s="2" customFormat="1">
      <c r="A5" s="442" t="s">
        <v>478</v>
      </c>
      <c r="B5" s="89"/>
      <c r="C5" s="43"/>
      <c r="D5" s="43"/>
      <c r="E5" s="86"/>
    </row>
    <row r="6" spans="1:12" s="2" customFormat="1">
      <c r="A6" s="55"/>
      <c r="B6" s="55"/>
      <c r="C6" s="54"/>
      <c r="D6" s="54"/>
      <c r="E6" s="86"/>
    </row>
    <row r="7" spans="1:12" s="6" customFormat="1">
      <c r="A7" s="244"/>
      <c r="B7" s="244"/>
      <c r="C7" s="56"/>
      <c r="D7" s="56"/>
      <c r="E7" s="116"/>
    </row>
    <row r="8" spans="1:12" s="6" customFormat="1" ht="30">
      <c r="A8" s="84" t="s">
        <v>64</v>
      </c>
      <c r="B8" s="57" t="s">
        <v>11</v>
      </c>
      <c r="C8" s="57" t="s">
        <v>10</v>
      </c>
      <c r="D8" s="57" t="s">
        <v>9</v>
      </c>
      <c r="E8" s="116"/>
    </row>
    <row r="9" spans="1:12" s="9" customFormat="1" ht="18">
      <c r="A9" s="13">
        <v>1</v>
      </c>
      <c r="B9" s="13" t="s">
        <v>57</v>
      </c>
      <c r="C9" s="60">
        <f>SUM(C10,C13,C53,C56,C57,C58,C75)</f>
        <v>165526.17000000001</v>
      </c>
      <c r="D9" s="60">
        <f>SUM(D10,D13,D53,D56,D57,D58,D64,D71,D72)</f>
        <v>178066.17</v>
      </c>
      <c r="E9" s="117"/>
    </row>
    <row r="10" spans="1:12" s="9" customFormat="1" ht="18">
      <c r="A10" s="14">
        <v>1.1000000000000001</v>
      </c>
      <c r="B10" s="14" t="s">
        <v>58</v>
      </c>
      <c r="C10" s="62">
        <f>SUM(C11:C12)</f>
        <v>312.5</v>
      </c>
      <c r="D10" s="62">
        <f>SUM(D11:D12)</f>
        <v>312.5</v>
      </c>
      <c r="E10" s="117"/>
    </row>
    <row r="11" spans="1:12" s="9" customFormat="1" ht="16.5" customHeight="1">
      <c r="A11" s="16" t="s">
        <v>30</v>
      </c>
      <c r="B11" s="16" t="s">
        <v>59</v>
      </c>
      <c r="C11" s="28">
        <v>312.5</v>
      </c>
      <c r="D11" s="28">
        <v>312.5</v>
      </c>
      <c r="E11" s="117"/>
      <c r="F11" s="445"/>
      <c r="H11" s="429"/>
    </row>
    <row r="12" spans="1:12" ht="16.5" customHeight="1">
      <c r="A12" s="16" t="s">
        <v>31</v>
      </c>
      <c r="B12" s="16" t="s">
        <v>0</v>
      </c>
      <c r="C12" s="27"/>
      <c r="D12" s="28"/>
      <c r="E12" s="115"/>
    </row>
    <row r="13" spans="1:12">
      <c r="A13" s="14">
        <v>1.2</v>
      </c>
      <c r="B13" s="14" t="s">
        <v>60</v>
      </c>
      <c r="C13" s="62">
        <f>SUM(C14,C17,C29:C32,C35,C36,C43,C44,C45,C46,C47,C51,C52)</f>
        <v>160967.35</v>
      </c>
      <c r="D13" s="62">
        <f>SUM(D14,D17,D29:D32,D35,D36,D43,D44,D45,D46,D47,D51,D52)</f>
        <v>160967.35</v>
      </c>
      <c r="E13" s="115"/>
    </row>
    <row r="14" spans="1:12">
      <c r="A14" s="16" t="s">
        <v>32</v>
      </c>
      <c r="B14" s="16" t="s">
        <v>1</v>
      </c>
      <c r="C14" s="61">
        <f>SUM(C15:C16)</f>
        <v>0</v>
      </c>
      <c r="D14" s="61">
        <f>SUM(D15:D16)</f>
        <v>0</v>
      </c>
      <c r="E14" s="115"/>
    </row>
    <row r="15" spans="1:12" ht="17.25" customHeight="1">
      <c r="A15" s="17" t="s">
        <v>87</v>
      </c>
      <c r="B15" s="17" t="s">
        <v>61</v>
      </c>
      <c r="C15" s="30"/>
      <c r="D15" s="30"/>
      <c r="E15" s="115"/>
    </row>
    <row r="16" spans="1:12" ht="17.25" customHeight="1">
      <c r="A16" s="17" t="s">
        <v>88</v>
      </c>
      <c r="B16" s="17" t="s">
        <v>62</v>
      </c>
      <c r="C16" s="29"/>
      <c r="D16" s="30"/>
      <c r="E16" s="115"/>
    </row>
    <row r="17" spans="1:5">
      <c r="A17" s="16" t="s">
        <v>33</v>
      </c>
      <c r="B17" s="16" t="s">
        <v>2</v>
      </c>
      <c r="C17" s="61">
        <f>SUM(C18:C23,C28)</f>
        <v>40431.999999999993</v>
      </c>
      <c r="D17" s="61">
        <f>SUM(D18:D23,D28)</f>
        <v>40431.999999999993</v>
      </c>
      <c r="E17" s="115"/>
    </row>
    <row r="18" spans="1:5" ht="30">
      <c r="A18" s="17" t="s">
        <v>12</v>
      </c>
      <c r="B18" s="17" t="s">
        <v>237</v>
      </c>
      <c r="C18" s="32">
        <v>24330.76</v>
      </c>
      <c r="D18" s="32">
        <v>24330.76</v>
      </c>
      <c r="E18" s="115"/>
    </row>
    <row r="19" spans="1:5">
      <c r="A19" s="17" t="s">
        <v>13</v>
      </c>
      <c r="B19" s="17" t="s">
        <v>14</v>
      </c>
      <c r="C19" s="31"/>
      <c r="D19" s="33"/>
      <c r="E19" s="115"/>
    </row>
    <row r="20" spans="1:5" ht="30">
      <c r="A20" s="17" t="s">
        <v>268</v>
      </c>
      <c r="B20" s="17" t="s">
        <v>22</v>
      </c>
      <c r="C20" s="34">
        <v>996.01</v>
      </c>
      <c r="D20" s="34">
        <v>996.01</v>
      </c>
      <c r="E20" s="115"/>
    </row>
    <row r="21" spans="1:5">
      <c r="A21" s="17" t="s">
        <v>269</v>
      </c>
      <c r="B21" s="17" t="s">
        <v>15</v>
      </c>
      <c r="C21" s="34">
        <v>11028.11</v>
      </c>
      <c r="D21" s="34">
        <v>11028.11</v>
      </c>
      <c r="E21" s="115"/>
    </row>
    <row r="22" spans="1:5">
      <c r="A22" s="17" t="s">
        <v>270</v>
      </c>
      <c r="B22" s="17" t="s">
        <v>16</v>
      </c>
      <c r="C22" s="34">
        <v>109.2</v>
      </c>
      <c r="D22" s="34">
        <v>109.2</v>
      </c>
      <c r="E22" s="115"/>
    </row>
    <row r="23" spans="1:5">
      <c r="A23" s="17" t="s">
        <v>271</v>
      </c>
      <c r="B23" s="17" t="s">
        <v>17</v>
      </c>
      <c r="C23" s="93">
        <f>SUM(C24:C27)</f>
        <v>3967.9199999999996</v>
      </c>
      <c r="D23" s="93">
        <f>SUM(D24:D27)</f>
        <v>3967.9199999999996</v>
      </c>
      <c r="E23" s="115"/>
    </row>
    <row r="24" spans="1:5" ht="16.5" customHeight="1">
      <c r="A24" s="18" t="s">
        <v>272</v>
      </c>
      <c r="B24" s="18" t="s">
        <v>18</v>
      </c>
      <c r="C24" s="34">
        <v>1947.47</v>
      </c>
      <c r="D24" s="34">
        <v>1947.47</v>
      </c>
      <c r="E24" s="115"/>
    </row>
    <row r="25" spans="1:5" ht="16.5" customHeight="1">
      <c r="A25" s="18" t="s">
        <v>273</v>
      </c>
      <c r="B25" s="18" t="s">
        <v>19</v>
      </c>
      <c r="C25" s="34">
        <v>1314.81</v>
      </c>
      <c r="D25" s="34">
        <v>1314.81</v>
      </c>
      <c r="E25" s="115"/>
    </row>
    <row r="26" spans="1:5" ht="16.5" customHeight="1">
      <c r="A26" s="18" t="s">
        <v>274</v>
      </c>
      <c r="B26" s="18" t="s">
        <v>20</v>
      </c>
      <c r="C26" s="34">
        <v>655.5</v>
      </c>
      <c r="D26" s="34">
        <v>655.5</v>
      </c>
      <c r="E26" s="115"/>
    </row>
    <row r="27" spans="1:5" ht="16.5" customHeight="1">
      <c r="A27" s="18" t="s">
        <v>275</v>
      </c>
      <c r="B27" s="18" t="s">
        <v>23</v>
      </c>
      <c r="C27" s="34">
        <v>50.14</v>
      </c>
      <c r="D27" s="34">
        <v>50.14</v>
      </c>
      <c r="E27" s="115"/>
    </row>
    <row r="28" spans="1:5">
      <c r="A28" s="17" t="s">
        <v>276</v>
      </c>
      <c r="B28" s="17" t="s">
        <v>21</v>
      </c>
      <c r="C28" s="31"/>
      <c r="D28" s="35"/>
      <c r="E28" s="115"/>
    </row>
    <row r="29" spans="1:5">
      <c r="A29" s="16" t="s">
        <v>34</v>
      </c>
      <c r="B29" s="16" t="s">
        <v>3</v>
      </c>
      <c r="C29" s="28">
        <v>1591</v>
      </c>
      <c r="D29" s="28">
        <v>1591</v>
      </c>
      <c r="E29" s="115"/>
    </row>
    <row r="30" spans="1:5">
      <c r="A30" s="16" t="s">
        <v>35</v>
      </c>
      <c r="B30" s="16" t="s">
        <v>4</v>
      </c>
      <c r="C30" s="27"/>
      <c r="D30" s="28"/>
      <c r="E30" s="115"/>
    </row>
    <row r="31" spans="1:5">
      <c r="A31" s="16" t="s">
        <v>36</v>
      </c>
      <c r="B31" s="16" t="s">
        <v>5</v>
      </c>
      <c r="C31" s="27"/>
      <c r="D31" s="28"/>
      <c r="E31" s="115"/>
    </row>
    <row r="32" spans="1:5">
      <c r="A32" s="16" t="s">
        <v>37</v>
      </c>
      <c r="B32" s="16" t="s">
        <v>63</v>
      </c>
      <c r="C32" s="61">
        <f>SUM(C33:C34)</f>
        <v>35856.44</v>
      </c>
      <c r="D32" s="61">
        <f>SUM(D33:D34)</f>
        <v>35856.44</v>
      </c>
      <c r="E32" s="115"/>
    </row>
    <row r="33" spans="1:5">
      <c r="A33" s="17" t="s">
        <v>277</v>
      </c>
      <c r="B33" s="17" t="s">
        <v>56</v>
      </c>
      <c r="C33" s="28">
        <v>31152.1</v>
      </c>
      <c r="D33" s="28">
        <v>31152.1</v>
      </c>
      <c r="E33" s="115"/>
    </row>
    <row r="34" spans="1:5">
      <c r="A34" s="17" t="s">
        <v>278</v>
      </c>
      <c r="B34" s="17" t="s">
        <v>55</v>
      </c>
      <c r="C34" s="28">
        <v>4704.34</v>
      </c>
      <c r="D34" s="28">
        <v>4704.34</v>
      </c>
      <c r="E34" s="115"/>
    </row>
    <row r="35" spans="1:5">
      <c r="A35" s="16" t="s">
        <v>38</v>
      </c>
      <c r="B35" s="16" t="s">
        <v>49</v>
      </c>
      <c r="C35" s="28"/>
      <c r="D35" s="28"/>
      <c r="E35" s="115"/>
    </row>
    <row r="36" spans="1:5">
      <c r="A36" s="16" t="s">
        <v>39</v>
      </c>
      <c r="B36" s="16" t="s">
        <v>339</v>
      </c>
      <c r="C36" s="61">
        <f>SUM(C37:C42)</f>
        <v>2121.67</v>
      </c>
      <c r="D36" s="61">
        <f>SUM(D37:D42)</f>
        <v>2121.67</v>
      </c>
      <c r="E36" s="115"/>
    </row>
    <row r="37" spans="1:5">
      <c r="A37" s="17" t="s">
        <v>336</v>
      </c>
      <c r="B37" s="17" t="s">
        <v>340</v>
      </c>
      <c r="C37" s="27">
        <v>2121.67</v>
      </c>
      <c r="D37" s="27">
        <v>2121.67</v>
      </c>
      <c r="E37" s="115"/>
    </row>
    <row r="38" spans="1:5">
      <c r="A38" s="17" t="s">
        <v>337</v>
      </c>
      <c r="B38" s="17" t="s">
        <v>341</v>
      </c>
      <c r="C38" s="27"/>
      <c r="D38" s="27"/>
      <c r="E38" s="115"/>
    </row>
    <row r="39" spans="1:5">
      <c r="A39" s="17" t="s">
        <v>338</v>
      </c>
      <c r="B39" s="17" t="s">
        <v>344</v>
      </c>
      <c r="C39" s="27"/>
      <c r="D39" s="28"/>
      <c r="E39" s="115"/>
    </row>
    <row r="40" spans="1:5">
      <c r="A40" s="17" t="s">
        <v>343</v>
      </c>
      <c r="B40" s="17" t="s">
        <v>345</v>
      </c>
      <c r="C40" s="27"/>
      <c r="D40" s="28"/>
      <c r="E40" s="115"/>
    </row>
    <row r="41" spans="1:5">
      <c r="A41" s="17" t="s">
        <v>346</v>
      </c>
      <c r="B41" s="17" t="s">
        <v>465</v>
      </c>
      <c r="C41" s="27"/>
      <c r="D41" s="28"/>
      <c r="E41" s="115"/>
    </row>
    <row r="42" spans="1:5">
      <c r="A42" s="17" t="s">
        <v>466</v>
      </c>
      <c r="B42" s="17" t="s">
        <v>342</v>
      </c>
      <c r="C42" s="27"/>
      <c r="D42" s="28"/>
      <c r="E42" s="115"/>
    </row>
    <row r="43" spans="1:5" ht="30">
      <c r="A43" s="16" t="s">
        <v>40</v>
      </c>
      <c r="B43" s="16" t="s">
        <v>28</v>
      </c>
      <c r="C43" s="28">
        <v>5256.85</v>
      </c>
      <c r="D43" s="28">
        <v>5256.85</v>
      </c>
      <c r="E43" s="115"/>
    </row>
    <row r="44" spans="1:5">
      <c r="A44" s="16" t="s">
        <v>41</v>
      </c>
      <c r="B44" s="16" t="s">
        <v>24</v>
      </c>
      <c r="C44" s="28">
        <v>750</v>
      </c>
      <c r="D44" s="28">
        <v>750</v>
      </c>
      <c r="E44" s="115"/>
    </row>
    <row r="45" spans="1:5">
      <c r="A45" s="16" t="s">
        <v>42</v>
      </c>
      <c r="B45" s="16" t="s">
        <v>25</v>
      </c>
      <c r="C45" s="28"/>
      <c r="D45" s="28"/>
      <c r="E45" s="115"/>
    </row>
    <row r="46" spans="1:5">
      <c r="A46" s="16" t="s">
        <v>43</v>
      </c>
      <c r="B46" s="16" t="s">
        <v>26</v>
      </c>
      <c r="C46" s="28">
        <v>345</v>
      </c>
      <c r="D46" s="28">
        <v>345</v>
      </c>
      <c r="E46" s="115"/>
    </row>
    <row r="47" spans="1:5">
      <c r="A47" s="16" t="s">
        <v>44</v>
      </c>
      <c r="B47" s="16" t="s">
        <v>283</v>
      </c>
      <c r="C47" s="61">
        <f>SUM(C48:C50)</f>
        <v>73141.39</v>
      </c>
      <c r="D47" s="61">
        <f>SUM(D48:D50)</f>
        <v>73141.39</v>
      </c>
      <c r="E47" s="115"/>
    </row>
    <row r="48" spans="1:5">
      <c r="A48" s="75" t="s">
        <v>351</v>
      </c>
      <c r="B48" s="75" t="s">
        <v>354</v>
      </c>
      <c r="C48" s="28">
        <v>73141.39</v>
      </c>
      <c r="D48" s="28">
        <v>73141.39</v>
      </c>
      <c r="E48" s="115"/>
    </row>
    <row r="49" spans="1:6">
      <c r="A49" s="75" t="s">
        <v>352</v>
      </c>
      <c r="B49" s="75" t="s">
        <v>353</v>
      </c>
      <c r="C49" s="27"/>
      <c r="D49" s="28"/>
      <c r="E49" s="115"/>
    </row>
    <row r="50" spans="1:6">
      <c r="A50" s="75" t="s">
        <v>355</v>
      </c>
      <c r="B50" s="75" t="s">
        <v>356</v>
      </c>
      <c r="C50" s="27"/>
      <c r="D50" s="28"/>
      <c r="E50" s="115"/>
    </row>
    <row r="51" spans="1:6" ht="26.25" customHeight="1">
      <c r="A51" s="16" t="s">
        <v>45</v>
      </c>
      <c r="B51" s="16" t="s">
        <v>29</v>
      </c>
      <c r="C51" s="27"/>
      <c r="D51" s="28"/>
      <c r="E51" s="115"/>
    </row>
    <row r="52" spans="1:6">
      <c r="A52" s="16" t="s">
        <v>46</v>
      </c>
      <c r="B52" s="16" t="s">
        <v>6</v>
      </c>
      <c r="C52" s="28">
        <v>1473</v>
      </c>
      <c r="D52" s="28">
        <v>1473</v>
      </c>
      <c r="E52" s="115"/>
      <c r="F52" s="452"/>
    </row>
    <row r="53" spans="1:6" ht="30">
      <c r="A53" s="14">
        <v>1.3</v>
      </c>
      <c r="B53" s="65" t="s">
        <v>390</v>
      </c>
      <c r="C53" s="62">
        <f>SUM(C54:C55)</f>
        <v>0</v>
      </c>
      <c r="D53" s="62">
        <f>SUM(D54:D55)</f>
        <v>0</v>
      </c>
      <c r="E53" s="115"/>
    </row>
    <row r="54" spans="1:6" ht="30">
      <c r="A54" s="16" t="s">
        <v>50</v>
      </c>
      <c r="B54" s="16" t="s">
        <v>48</v>
      </c>
      <c r="C54" s="27"/>
      <c r="D54" s="28"/>
      <c r="E54" s="115"/>
    </row>
    <row r="55" spans="1:6">
      <c r="A55" s="16" t="s">
        <v>51</v>
      </c>
      <c r="B55" s="16" t="s">
        <v>47</v>
      </c>
      <c r="C55" s="27"/>
      <c r="D55" s="28"/>
      <c r="E55" s="115"/>
    </row>
    <row r="56" spans="1:6">
      <c r="A56" s="14">
        <v>1.4</v>
      </c>
      <c r="B56" s="14" t="s">
        <v>392</v>
      </c>
      <c r="C56" s="27"/>
      <c r="D56" s="28"/>
      <c r="E56" s="115"/>
    </row>
    <row r="57" spans="1:6">
      <c r="A57" s="14">
        <v>1.5</v>
      </c>
      <c r="B57" s="14" t="s">
        <v>7</v>
      </c>
      <c r="C57" s="31"/>
      <c r="D57" s="34"/>
      <c r="E57" s="115"/>
    </row>
    <row r="58" spans="1:6">
      <c r="A58" s="14">
        <v>1.6</v>
      </c>
      <c r="B58" s="39" t="s">
        <v>8</v>
      </c>
      <c r="C58" s="62">
        <f>SUM(C59:C63)</f>
        <v>4246.32</v>
      </c>
      <c r="D58" s="62">
        <f>SUM(D59:D63)</f>
        <v>4246.32</v>
      </c>
      <c r="E58" s="115"/>
    </row>
    <row r="59" spans="1:6">
      <c r="A59" s="16" t="s">
        <v>284</v>
      </c>
      <c r="B59" s="40" t="s">
        <v>52</v>
      </c>
      <c r="C59" s="34">
        <v>3736.12</v>
      </c>
      <c r="D59" s="34">
        <v>3736.12</v>
      </c>
      <c r="E59" s="115"/>
    </row>
    <row r="60" spans="1:6" ht="30">
      <c r="A60" s="16" t="s">
        <v>285</v>
      </c>
      <c r="B60" s="40" t="s">
        <v>54</v>
      </c>
      <c r="C60" s="34">
        <v>25</v>
      </c>
      <c r="D60" s="34">
        <v>25</v>
      </c>
      <c r="E60" s="115"/>
    </row>
    <row r="61" spans="1:6">
      <c r="A61" s="16" t="s">
        <v>286</v>
      </c>
      <c r="B61" s="40" t="s">
        <v>53</v>
      </c>
      <c r="C61" s="34"/>
      <c r="D61" s="34"/>
      <c r="E61" s="115"/>
    </row>
    <row r="62" spans="1:6">
      <c r="A62" s="16" t="s">
        <v>287</v>
      </c>
      <c r="B62" s="40" t="s">
        <v>27</v>
      </c>
      <c r="C62" s="34">
        <v>485.2</v>
      </c>
      <c r="D62" s="34">
        <v>485.2</v>
      </c>
      <c r="E62" s="115"/>
    </row>
    <row r="63" spans="1:6">
      <c r="A63" s="16" t="s">
        <v>322</v>
      </c>
      <c r="B63" s="177" t="s">
        <v>323</v>
      </c>
      <c r="C63" s="178"/>
      <c r="D63" s="178"/>
      <c r="E63" s="115"/>
    </row>
    <row r="64" spans="1:6">
      <c r="A64" s="13">
        <v>2</v>
      </c>
      <c r="B64" s="41" t="s">
        <v>95</v>
      </c>
      <c r="C64" s="235"/>
      <c r="D64" s="94">
        <f>SUM(D65:D70)</f>
        <v>12540</v>
      </c>
      <c r="E64" s="115"/>
    </row>
    <row r="65" spans="1:5">
      <c r="A65" s="15">
        <v>2.1</v>
      </c>
      <c r="B65" s="42" t="s">
        <v>89</v>
      </c>
      <c r="C65" s="235"/>
      <c r="D65" s="36"/>
      <c r="E65" s="115"/>
    </row>
    <row r="66" spans="1:5">
      <c r="A66" s="15">
        <v>2.2000000000000002</v>
      </c>
      <c r="B66" s="42" t="s">
        <v>93</v>
      </c>
      <c r="C66" s="237"/>
      <c r="D66" s="37"/>
      <c r="E66" s="115"/>
    </row>
    <row r="67" spans="1:5">
      <c r="A67" s="15">
        <v>2.2999999999999998</v>
      </c>
      <c r="B67" s="42" t="s">
        <v>92</v>
      </c>
      <c r="C67" s="237"/>
      <c r="D67" s="37"/>
      <c r="E67" s="115"/>
    </row>
    <row r="68" spans="1:5">
      <c r="A68" s="15">
        <v>2.4</v>
      </c>
      <c r="B68" s="42" t="s">
        <v>94</v>
      </c>
      <c r="C68" s="237"/>
      <c r="D68" s="37">
        <v>12540</v>
      </c>
      <c r="E68" s="115"/>
    </row>
    <row r="69" spans="1:5">
      <c r="A69" s="15">
        <v>2.5</v>
      </c>
      <c r="B69" s="42" t="s">
        <v>90</v>
      </c>
      <c r="C69" s="237"/>
      <c r="D69" s="37"/>
      <c r="E69" s="115"/>
    </row>
    <row r="70" spans="1:5">
      <c r="A70" s="15">
        <v>2.6</v>
      </c>
      <c r="B70" s="42" t="s">
        <v>91</v>
      </c>
      <c r="C70" s="237"/>
      <c r="D70" s="37"/>
      <c r="E70" s="115"/>
    </row>
    <row r="71" spans="1:5" s="2" customFormat="1">
      <c r="A71" s="13">
        <v>3</v>
      </c>
      <c r="B71" s="233" t="s">
        <v>422</v>
      </c>
      <c r="C71" s="236"/>
      <c r="D71" s="234"/>
      <c r="E71" s="83"/>
    </row>
    <row r="72" spans="1:5" s="2" customFormat="1">
      <c r="A72" s="13">
        <v>4</v>
      </c>
      <c r="B72" s="13" t="s">
        <v>239</v>
      </c>
      <c r="C72" s="236">
        <f>SUM(C73:C74)</f>
        <v>0</v>
      </c>
      <c r="D72" s="63">
        <f>SUM(D73:D74)</f>
        <v>0</v>
      </c>
      <c r="E72" s="83"/>
    </row>
    <row r="73" spans="1:5" s="2" customFormat="1">
      <c r="A73" s="15">
        <v>4.0999999999999996</v>
      </c>
      <c r="B73" s="15" t="s">
        <v>240</v>
      </c>
      <c r="C73" s="8"/>
      <c r="D73" s="8"/>
      <c r="E73" s="83"/>
    </row>
    <row r="74" spans="1:5" s="2" customFormat="1">
      <c r="A74" s="15">
        <v>4.2</v>
      </c>
      <c r="B74" s="15" t="s">
        <v>241</v>
      </c>
      <c r="C74" s="8"/>
      <c r="D74" s="8"/>
      <c r="E74" s="83"/>
    </row>
    <row r="75" spans="1:5" s="2" customFormat="1">
      <c r="A75" s="13">
        <v>5</v>
      </c>
      <c r="B75" s="231" t="s">
        <v>266</v>
      </c>
      <c r="C75" s="8"/>
      <c r="D75" s="63"/>
      <c r="E75" s="83"/>
    </row>
    <row r="76" spans="1:5" s="2" customFormat="1">
      <c r="A76" s="246"/>
      <c r="B76" s="246"/>
      <c r="C76" s="12"/>
      <c r="D76" s="12"/>
      <c r="E76" s="83"/>
    </row>
    <row r="77" spans="1:5" s="2" customFormat="1">
      <c r="A77" s="480" t="s">
        <v>467</v>
      </c>
      <c r="B77" s="480"/>
      <c r="C77" s="480"/>
      <c r="D77" s="480"/>
      <c r="E77" s="83"/>
    </row>
    <row r="78" spans="1:5" s="2" customFormat="1">
      <c r="A78" s="246"/>
      <c r="B78" s="246"/>
      <c r="C78" s="12"/>
      <c r="D78" s="12"/>
      <c r="E78" s="83"/>
    </row>
    <row r="79" spans="1:5" s="23" customFormat="1" ht="12.75"/>
    <row r="80" spans="1:5" s="2" customFormat="1">
      <c r="A80" s="51" t="s">
        <v>96</v>
      </c>
      <c r="E80" s="5"/>
    </row>
    <row r="81" spans="1:9" s="2" customFormat="1">
      <c r="E81"/>
      <c r="F81"/>
      <c r="G81"/>
      <c r="H81"/>
      <c r="I81"/>
    </row>
    <row r="82" spans="1:9" s="2" customFormat="1">
      <c r="D82" s="12"/>
      <c r="E82"/>
      <c r="F82"/>
      <c r="G82"/>
      <c r="H82"/>
      <c r="I82"/>
    </row>
    <row r="83" spans="1:9" s="2" customFormat="1">
      <c r="A83"/>
      <c r="B83" s="38" t="s">
        <v>468</v>
      </c>
      <c r="D83" s="12"/>
      <c r="E83"/>
      <c r="F83"/>
      <c r="G83"/>
      <c r="H83"/>
      <c r="I83"/>
    </row>
    <row r="84" spans="1:9" s="2" customFormat="1">
      <c r="A84"/>
      <c r="B84" s="481" t="s">
        <v>469</v>
      </c>
      <c r="C84" s="481"/>
      <c r="D84" s="481"/>
      <c r="E84"/>
      <c r="F84"/>
      <c r="G84"/>
      <c r="H84"/>
      <c r="I84"/>
    </row>
    <row r="85" spans="1:9" customFormat="1" ht="12.75">
      <c r="B85" s="47" t="s">
        <v>470</v>
      </c>
    </row>
    <row r="86" spans="1:9" s="2" customFormat="1">
      <c r="A86" s="11"/>
      <c r="B86" s="481" t="s">
        <v>471</v>
      </c>
      <c r="C86" s="481"/>
      <c r="D86" s="481"/>
    </row>
    <row r="87" spans="1:9" s="23" customFormat="1" ht="12.75"/>
    <row r="88" spans="1:9" s="23" customFormat="1" ht="12.75"/>
  </sheetData>
  <mergeCells count="5">
    <mergeCell ref="C1:D1"/>
    <mergeCell ref="C2:D2"/>
    <mergeCell ref="A77:D77"/>
    <mergeCell ref="B84:D84"/>
    <mergeCell ref="B86:D86"/>
  </mergeCells>
  <printOptions gridLines="1"/>
  <pageMargins left="1" right="1" top="1" bottom="1" header="0.5" footer="0.5"/>
  <pageSetup paperSize="9" scale="68" fitToHeight="0" orientation="portrait" r:id="rId1"/>
  <headerFooter alignWithMargins="0"/>
  <rowBreaks count="1" manualBreakCount="1">
    <brk id="57" max="1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4"/>
  <sheetViews>
    <sheetView showGridLines="0" view="pageBreakPreview" zoomScale="80" zoomScaleNormal="100" zoomScaleSheetLayoutView="80" workbookViewId="0">
      <selection activeCell="B22" sqref="B22"/>
    </sheetView>
  </sheetViews>
  <sheetFormatPr defaultRowHeight="15"/>
  <cols>
    <col min="1" max="1" width="11.710937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52" t="s">
        <v>320</v>
      </c>
      <c r="B1" s="55"/>
      <c r="C1" s="479" t="s">
        <v>97</v>
      </c>
      <c r="D1" s="479"/>
      <c r="E1" s="69"/>
    </row>
    <row r="2" spans="1:5" s="6" customFormat="1">
      <c r="A2" s="52" t="s">
        <v>314</v>
      </c>
      <c r="B2" s="55"/>
      <c r="C2" s="473" t="s">
        <v>866</v>
      </c>
      <c r="D2" s="474"/>
      <c r="E2" s="69"/>
    </row>
    <row r="3" spans="1:5" s="6" customFormat="1">
      <c r="A3" s="54" t="s">
        <v>128</v>
      </c>
      <c r="B3" s="52"/>
      <c r="C3" s="125"/>
      <c r="D3" s="125"/>
      <c r="E3" s="69"/>
    </row>
    <row r="4" spans="1:5" s="6" customFormat="1">
      <c r="A4" s="54"/>
      <c r="B4" s="54"/>
      <c r="C4" s="125"/>
      <c r="D4" s="125"/>
      <c r="E4" s="69"/>
    </row>
    <row r="5" spans="1:5">
      <c r="A5" s="55" t="str">
        <f>'ფორმა N2'!A4</f>
        <v>ანგარიშვალდებული პირის დასახელება:</v>
      </c>
      <c r="B5" s="55"/>
      <c r="C5" s="54"/>
      <c r="D5" s="54"/>
      <c r="E5" s="70"/>
    </row>
    <row r="6" spans="1:5">
      <c r="A6" s="442" t="s">
        <v>478</v>
      </c>
      <c r="B6" s="58"/>
      <c r="C6" s="59"/>
      <c r="D6" s="59"/>
      <c r="E6" s="70"/>
    </row>
    <row r="7" spans="1:5">
      <c r="A7" s="55"/>
      <c r="B7" s="55"/>
      <c r="C7" s="54"/>
      <c r="D7" s="54"/>
      <c r="E7" s="70"/>
    </row>
    <row r="8" spans="1:5" s="6" customFormat="1">
      <c r="A8" s="124"/>
      <c r="B8" s="124"/>
      <c r="C8" s="56"/>
      <c r="D8" s="56"/>
      <c r="E8" s="69"/>
    </row>
    <row r="9" spans="1:5" s="6" customFormat="1" ht="30">
      <c r="A9" s="67" t="s">
        <v>64</v>
      </c>
      <c r="B9" s="67" t="s">
        <v>319</v>
      </c>
      <c r="C9" s="57" t="s">
        <v>10</v>
      </c>
      <c r="D9" s="57" t="s">
        <v>9</v>
      </c>
      <c r="E9" s="69"/>
    </row>
    <row r="10" spans="1:5" s="9" customFormat="1" ht="18">
      <c r="A10" s="65" t="s">
        <v>315</v>
      </c>
      <c r="B10" s="65" t="s">
        <v>976</v>
      </c>
      <c r="C10" s="4">
        <v>200</v>
      </c>
      <c r="D10" s="4">
        <v>200</v>
      </c>
      <c r="E10" s="71"/>
    </row>
    <row r="11" spans="1:5" s="10" customFormat="1">
      <c r="A11" s="65" t="s">
        <v>316</v>
      </c>
      <c r="B11" s="65" t="s">
        <v>970</v>
      </c>
      <c r="C11" s="4">
        <v>3.1</v>
      </c>
      <c r="D11" s="4">
        <v>3.1</v>
      </c>
      <c r="E11" s="72"/>
    </row>
    <row r="12" spans="1:5" s="10" customFormat="1">
      <c r="A12" s="65" t="s">
        <v>482</v>
      </c>
      <c r="B12" s="65" t="s">
        <v>977</v>
      </c>
      <c r="C12" s="4">
        <v>250</v>
      </c>
      <c r="D12" s="4">
        <v>250</v>
      </c>
      <c r="E12" s="72"/>
    </row>
    <row r="13" spans="1:5" s="10" customFormat="1">
      <c r="A13" s="65" t="s">
        <v>971</v>
      </c>
      <c r="B13" s="65" t="s">
        <v>972</v>
      </c>
      <c r="C13" s="4">
        <v>32.1</v>
      </c>
      <c r="D13" s="4">
        <v>32.1</v>
      </c>
      <c r="E13" s="72"/>
    </row>
    <row r="14" spans="1:5" s="10" customFormat="1">
      <c r="A14" s="65" t="s">
        <v>317</v>
      </c>
      <c r="B14" s="65" t="s">
        <v>973</v>
      </c>
      <c r="C14" s="4">
        <v>60</v>
      </c>
      <c r="D14" s="4">
        <v>60</v>
      </c>
      <c r="E14" s="72"/>
    </row>
    <row r="15" spans="1:5" s="10" customFormat="1">
      <c r="A15" s="65" t="s">
        <v>318</v>
      </c>
      <c r="B15" s="65" t="s">
        <v>479</v>
      </c>
      <c r="C15" s="4">
        <v>700</v>
      </c>
      <c r="D15" s="4">
        <v>700</v>
      </c>
      <c r="E15" s="72"/>
    </row>
    <row r="16" spans="1:5" s="10" customFormat="1">
      <c r="A16" s="65" t="s">
        <v>480</v>
      </c>
      <c r="B16" s="65" t="s">
        <v>974</v>
      </c>
      <c r="C16" s="4">
        <v>702</v>
      </c>
      <c r="D16" s="4">
        <v>702</v>
      </c>
      <c r="E16" s="72"/>
    </row>
    <row r="17" spans="1:9" s="10" customFormat="1">
      <c r="A17" s="65" t="s">
        <v>481</v>
      </c>
      <c r="B17" s="65" t="s">
        <v>975</v>
      </c>
      <c r="C17" s="4">
        <v>11</v>
      </c>
      <c r="D17" s="4">
        <v>11</v>
      </c>
      <c r="E17" s="72"/>
    </row>
    <row r="18" spans="1:9" s="10" customFormat="1" ht="17.25" customHeight="1">
      <c r="A18" s="65"/>
      <c r="B18" s="65"/>
      <c r="C18" s="4"/>
      <c r="D18" s="4"/>
      <c r="E18" s="72"/>
    </row>
    <row r="19" spans="1:9" s="10" customFormat="1">
      <c r="A19" s="65" t="s">
        <v>265</v>
      </c>
      <c r="B19" s="65"/>
      <c r="C19" s="4"/>
      <c r="D19" s="4"/>
      <c r="E19" s="72"/>
    </row>
    <row r="20" spans="1:9">
      <c r="A20" s="77"/>
      <c r="B20" s="77" t="s">
        <v>321</v>
      </c>
      <c r="C20" s="64">
        <f>SUM(C10:C19)</f>
        <v>1958.2</v>
      </c>
      <c r="D20" s="64">
        <f>SUM(D10:D19)</f>
        <v>1958.2</v>
      </c>
      <c r="E20" s="74"/>
    </row>
    <row r="21" spans="1:9">
      <c r="A21" s="38"/>
      <c r="B21" s="38"/>
    </row>
    <row r="22" spans="1:9">
      <c r="A22" s="2" t="s">
        <v>410</v>
      </c>
      <c r="E22" s="5"/>
    </row>
    <row r="23" spans="1:9">
      <c r="A23" s="2" t="s">
        <v>394</v>
      </c>
    </row>
    <row r="24" spans="1:9">
      <c r="A24" s="176" t="s">
        <v>395</v>
      </c>
    </row>
    <row r="25" spans="1:9">
      <c r="A25" s="176"/>
    </row>
    <row r="26" spans="1:9">
      <c r="A26" s="176" t="s">
        <v>334</v>
      </c>
    </row>
    <row r="27" spans="1:9" s="23" customFormat="1" ht="12.75"/>
    <row r="28" spans="1:9">
      <c r="A28" s="51" t="s">
        <v>96</v>
      </c>
      <c r="E28" s="5"/>
    </row>
    <row r="29" spans="1:9">
      <c r="E29"/>
      <c r="F29"/>
      <c r="G29"/>
      <c r="H29"/>
      <c r="I29"/>
    </row>
    <row r="30" spans="1:9">
      <c r="D30" s="12"/>
      <c r="E30"/>
      <c r="F30"/>
      <c r="G30"/>
      <c r="H30"/>
      <c r="I30"/>
    </row>
    <row r="31" spans="1:9">
      <c r="A31" s="51"/>
      <c r="B31" s="51" t="s">
        <v>258</v>
      </c>
      <c r="D31" s="12"/>
      <c r="E31"/>
      <c r="F31"/>
      <c r="G31"/>
      <c r="H31"/>
      <c r="I31"/>
    </row>
    <row r="32" spans="1:9">
      <c r="B32" s="2" t="s">
        <v>257</v>
      </c>
      <c r="D32" s="12"/>
      <c r="E32"/>
      <c r="F32"/>
      <c r="G32"/>
      <c r="H32"/>
      <c r="I32"/>
    </row>
    <row r="33" spans="1:2" customFormat="1" ht="12.75">
      <c r="A33" s="47"/>
      <c r="B33" s="47" t="s">
        <v>127</v>
      </c>
    </row>
    <row r="34" spans="1:2" s="23" customFormat="1" ht="12.75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1" fitToHeight="0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25"/>
  <sheetViews>
    <sheetView view="pageBreakPreview" zoomScale="80" zoomScaleSheetLayoutView="80" workbookViewId="0">
      <selection activeCell="B11" sqref="B11"/>
    </sheetView>
  </sheetViews>
  <sheetFormatPr defaultRowHeight="12.75"/>
  <cols>
    <col min="1" max="1" width="6.5703125" style="146" customWidth="1"/>
    <col min="2" max="2" width="20.85546875" style="146" customWidth="1"/>
    <col min="3" max="3" width="31.7109375" style="146" customWidth="1"/>
    <col min="4" max="4" width="17" style="146" customWidth="1"/>
    <col min="5" max="5" width="57.5703125" style="146" customWidth="1"/>
    <col min="6" max="6" width="14.7109375" style="146" customWidth="1"/>
    <col min="7" max="7" width="15.5703125" style="146" customWidth="1"/>
    <col min="8" max="8" width="14.7109375" style="146" customWidth="1"/>
    <col min="9" max="9" width="29.7109375" style="146" customWidth="1"/>
    <col min="10" max="10" width="0" style="146" hidden="1" customWidth="1"/>
    <col min="11" max="16384" width="9.140625" style="146"/>
  </cols>
  <sheetData>
    <row r="1" spans="1:10" ht="15">
      <c r="A1" s="52" t="s">
        <v>442</v>
      </c>
      <c r="B1" s="52"/>
      <c r="C1" s="55"/>
      <c r="D1" s="55"/>
      <c r="E1" s="55"/>
      <c r="F1" s="55"/>
      <c r="G1" s="451"/>
      <c r="H1" s="451"/>
      <c r="I1" s="479" t="s">
        <v>97</v>
      </c>
      <c r="J1" s="479"/>
    </row>
    <row r="2" spans="1:10" ht="15">
      <c r="A2" s="54" t="s">
        <v>128</v>
      </c>
      <c r="B2" s="52"/>
      <c r="C2" s="55"/>
      <c r="D2" s="55"/>
      <c r="E2" s="55"/>
      <c r="F2" s="55"/>
      <c r="G2" s="451"/>
      <c r="H2" s="451"/>
      <c r="I2" s="473" t="s">
        <v>866</v>
      </c>
      <c r="J2" s="474"/>
    </row>
    <row r="3" spans="1:10" ht="15">
      <c r="A3" s="54"/>
      <c r="B3" s="54"/>
      <c r="C3" s="52"/>
      <c r="D3" s="52"/>
      <c r="E3" s="52"/>
      <c r="F3" s="52"/>
      <c r="G3" s="451"/>
      <c r="H3" s="451"/>
      <c r="I3" s="451"/>
    </row>
    <row r="4" spans="1:10" ht="15">
      <c r="A4" s="55" t="s">
        <v>261</v>
      </c>
      <c r="B4" s="55"/>
      <c r="C4" s="55"/>
      <c r="D4" s="55"/>
      <c r="E4" s="55"/>
      <c r="F4" s="55"/>
      <c r="G4" s="54"/>
      <c r="H4" s="54"/>
      <c r="I4" s="54"/>
    </row>
    <row r="5" spans="1:10" ht="15">
      <c r="A5" s="442" t="s">
        <v>478</v>
      </c>
      <c r="B5" s="58"/>
      <c r="C5" s="58"/>
      <c r="D5" s="58"/>
      <c r="E5" s="58"/>
      <c r="F5" s="58"/>
      <c r="G5" s="59"/>
      <c r="H5" s="59"/>
      <c r="I5" s="59"/>
    </row>
    <row r="6" spans="1:10" ht="15">
      <c r="A6" s="55"/>
      <c r="B6" s="55"/>
      <c r="C6" s="55"/>
      <c r="D6" s="55"/>
      <c r="E6" s="55"/>
      <c r="F6" s="55"/>
      <c r="G6" s="54"/>
      <c r="H6" s="54"/>
      <c r="I6" s="54"/>
    </row>
    <row r="7" spans="1:10" ht="15">
      <c r="A7" s="447"/>
      <c r="B7" s="447"/>
      <c r="C7" s="447"/>
      <c r="D7" s="447"/>
      <c r="E7" s="447"/>
      <c r="F7" s="447"/>
      <c r="G7" s="56"/>
      <c r="H7" s="56"/>
      <c r="I7" s="56"/>
    </row>
    <row r="8" spans="1:10" ht="45">
      <c r="A8" s="68" t="s">
        <v>64</v>
      </c>
      <c r="B8" s="68" t="s">
        <v>325</v>
      </c>
      <c r="C8" s="68" t="s">
        <v>326</v>
      </c>
      <c r="D8" s="68" t="s">
        <v>215</v>
      </c>
      <c r="E8" s="68" t="s">
        <v>330</v>
      </c>
      <c r="F8" s="68" t="s">
        <v>333</v>
      </c>
      <c r="G8" s="57" t="s">
        <v>10</v>
      </c>
      <c r="H8" s="57" t="s">
        <v>9</v>
      </c>
      <c r="I8" s="57" t="s">
        <v>376</v>
      </c>
      <c r="J8" s="187" t="s">
        <v>332</v>
      </c>
    </row>
    <row r="9" spans="1:10" s="462" customFormat="1" ht="15">
      <c r="A9" s="65">
        <v>1</v>
      </c>
      <c r="B9" s="65" t="s">
        <v>895</v>
      </c>
      <c r="C9" s="65" t="s">
        <v>896</v>
      </c>
      <c r="D9" s="65" t="s">
        <v>897</v>
      </c>
      <c r="E9" s="65" t="s">
        <v>566</v>
      </c>
      <c r="F9" s="65" t="s">
        <v>332</v>
      </c>
      <c r="G9" s="422">
        <v>312.5</v>
      </c>
      <c r="H9" s="422">
        <v>312.5</v>
      </c>
      <c r="I9" s="422">
        <v>62.5</v>
      </c>
      <c r="J9" s="461" t="s">
        <v>0</v>
      </c>
    </row>
    <row r="10" spans="1:10" s="462" customFormat="1" ht="15">
      <c r="A10" s="65"/>
      <c r="B10" s="65"/>
      <c r="C10" s="65"/>
      <c r="D10" s="65"/>
      <c r="E10" s="65"/>
      <c r="F10" s="65"/>
      <c r="G10" s="422"/>
      <c r="H10" s="422"/>
      <c r="I10" s="422"/>
      <c r="J10" s="461"/>
    </row>
    <row r="11" spans="1:10" s="462" customFormat="1" ht="15">
      <c r="A11" s="65"/>
      <c r="B11" s="65"/>
      <c r="C11" s="65"/>
      <c r="D11" s="65"/>
      <c r="E11" s="65"/>
      <c r="F11" s="65"/>
      <c r="G11" s="422"/>
      <c r="H11" s="422"/>
      <c r="I11" s="422"/>
      <c r="J11" s="461"/>
    </row>
    <row r="12" spans="1:10" ht="15">
      <c r="A12" s="65" t="s">
        <v>263</v>
      </c>
      <c r="B12" s="65"/>
      <c r="C12" s="65"/>
      <c r="D12" s="65"/>
      <c r="E12" s="65"/>
      <c r="F12" s="76"/>
      <c r="G12" s="4"/>
      <c r="H12" s="4"/>
      <c r="I12" s="4"/>
    </row>
    <row r="13" spans="1:10" ht="15">
      <c r="A13" s="65"/>
      <c r="B13" s="77"/>
      <c r="C13" s="77"/>
      <c r="D13" s="77"/>
      <c r="E13" s="77"/>
      <c r="F13" s="65" t="s">
        <v>427</v>
      </c>
      <c r="G13" s="64">
        <f>SUM(G9:G12)</f>
        <v>312.5</v>
      </c>
      <c r="H13" s="64">
        <f>SUM(H9:H12)</f>
        <v>312.5</v>
      </c>
      <c r="I13" s="64">
        <f>SUM(I9:I12)</f>
        <v>62.5</v>
      </c>
    </row>
    <row r="14" spans="1:10" ht="15">
      <c r="A14" s="185"/>
      <c r="B14" s="185"/>
      <c r="C14" s="185"/>
      <c r="D14" s="185"/>
      <c r="E14" s="185"/>
      <c r="F14" s="185"/>
      <c r="G14" s="185"/>
      <c r="H14" s="145"/>
      <c r="I14" s="145"/>
    </row>
    <row r="15" spans="1:10" ht="15">
      <c r="A15" s="186" t="s">
        <v>443</v>
      </c>
      <c r="B15" s="186"/>
      <c r="C15" s="185"/>
      <c r="D15" s="185"/>
      <c r="E15" s="185"/>
      <c r="F15" s="185"/>
      <c r="G15" s="185"/>
      <c r="H15" s="145"/>
      <c r="I15" s="145"/>
    </row>
    <row r="16" spans="1:10" ht="15">
      <c r="A16" s="186"/>
      <c r="B16" s="186"/>
      <c r="C16" s="185"/>
      <c r="D16" s="185"/>
      <c r="E16" s="185"/>
      <c r="F16" s="185"/>
      <c r="G16" s="185"/>
      <c r="H16" s="145"/>
      <c r="I16" s="145"/>
    </row>
    <row r="17" spans="1:9" ht="15">
      <c r="A17" s="186"/>
      <c r="B17" s="186"/>
      <c r="C17" s="145"/>
      <c r="D17" s="145"/>
      <c r="E17" s="145"/>
      <c r="F17" s="145"/>
      <c r="G17" s="145"/>
      <c r="H17" s="145"/>
      <c r="I17" s="145"/>
    </row>
    <row r="18" spans="1:9" ht="15">
      <c r="A18" s="186"/>
      <c r="B18" s="186"/>
      <c r="C18" s="145"/>
      <c r="D18" s="145"/>
      <c r="E18" s="145"/>
      <c r="F18" s="145"/>
      <c r="G18" s="145"/>
      <c r="H18" s="145"/>
      <c r="I18" s="145"/>
    </row>
    <row r="19" spans="1:9">
      <c r="A19" s="183"/>
      <c r="B19" s="183"/>
      <c r="C19" s="183"/>
      <c r="D19" s="183"/>
      <c r="E19" s="183"/>
      <c r="F19" s="183"/>
      <c r="G19" s="183"/>
      <c r="H19" s="183"/>
      <c r="I19" s="183"/>
    </row>
    <row r="20" spans="1:9" ht="15">
      <c r="A20" s="151" t="s">
        <v>96</v>
      </c>
      <c r="B20" s="151"/>
      <c r="C20" s="145"/>
      <c r="D20" s="145"/>
      <c r="E20" s="145"/>
      <c r="F20" s="145"/>
      <c r="G20" s="145"/>
      <c r="H20" s="145"/>
      <c r="I20" s="145"/>
    </row>
    <row r="21" spans="1:9" ht="15">
      <c r="A21" s="145"/>
      <c r="B21" s="145"/>
      <c r="C21" s="145"/>
      <c r="D21" s="145"/>
      <c r="E21" s="145"/>
      <c r="F21" s="145"/>
      <c r="G21" s="145"/>
      <c r="H21" s="145"/>
      <c r="I21" s="145"/>
    </row>
    <row r="22" spans="1:9" ht="15">
      <c r="A22" s="145"/>
      <c r="B22" s="145"/>
      <c r="C22" s="145"/>
      <c r="D22" s="145"/>
      <c r="E22" s="149"/>
      <c r="F22" s="149"/>
      <c r="G22" s="149"/>
      <c r="H22" s="145"/>
      <c r="I22" s="145"/>
    </row>
    <row r="23" spans="1:9" ht="15">
      <c r="A23" s="151"/>
      <c r="B23" s="151"/>
      <c r="C23" s="151" t="s">
        <v>375</v>
      </c>
      <c r="D23" s="151"/>
      <c r="E23" s="151"/>
      <c r="F23" s="151"/>
      <c r="G23" s="151"/>
      <c r="H23" s="145"/>
      <c r="I23" s="145"/>
    </row>
    <row r="24" spans="1:9" ht="15">
      <c r="A24" s="145"/>
      <c r="B24" s="145"/>
      <c r="C24" s="145" t="s">
        <v>374</v>
      </c>
      <c r="D24" s="145"/>
      <c r="E24" s="145"/>
      <c r="F24" s="145"/>
      <c r="G24" s="145"/>
      <c r="H24" s="145"/>
      <c r="I24" s="145"/>
    </row>
    <row r="25" spans="1:9">
      <c r="A25" s="153"/>
      <c r="B25" s="153"/>
      <c r="C25" s="153" t="s">
        <v>127</v>
      </c>
      <c r="D25" s="153"/>
      <c r="E25" s="153"/>
      <c r="F25" s="153"/>
      <c r="G25" s="153"/>
    </row>
  </sheetData>
  <mergeCells count="2">
    <mergeCell ref="I1:J1"/>
    <mergeCell ref="I2:J2"/>
  </mergeCells>
  <printOptions gridLines="1"/>
  <pageMargins left="0.25" right="0.25" top="0.75" bottom="0.75" header="0.3" footer="0.3"/>
  <pageSetup scale="65" fitToHeight="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23"/>
  <sheetViews>
    <sheetView showGridLines="0" view="pageBreakPreview" zoomScaleSheetLayoutView="100" workbookViewId="0">
      <selection activeCell="E19" sqref="E19"/>
    </sheetView>
  </sheetViews>
  <sheetFormatPr defaultRowHeight="12.75"/>
  <cols>
    <col min="1" max="1" width="4.42578125" style="327" customWidth="1"/>
    <col min="2" max="2" width="18.140625" style="327" customWidth="1"/>
    <col min="3" max="3" width="20.28515625" style="327" customWidth="1"/>
    <col min="4" max="4" width="18.5703125" style="327" customWidth="1"/>
    <col min="5" max="5" width="23.140625" style="327" customWidth="1"/>
    <col min="6" max="6" width="15.140625" style="327" customWidth="1"/>
    <col min="7" max="7" width="15" style="327" customWidth="1"/>
    <col min="8" max="8" width="12" style="327" customWidth="1"/>
    <col min="9" max="9" width="11.28515625" style="327" customWidth="1"/>
    <col min="10" max="16384" width="9.140625" style="327"/>
  </cols>
  <sheetData>
    <row r="1" spans="1:9" ht="15">
      <c r="A1" s="331" t="s">
        <v>444</v>
      </c>
      <c r="B1" s="311"/>
      <c r="C1" s="311"/>
      <c r="D1" s="311"/>
      <c r="E1" s="311"/>
      <c r="F1" s="311"/>
      <c r="G1" s="479" t="s">
        <v>97</v>
      </c>
      <c r="H1" s="479"/>
      <c r="I1" s="254"/>
    </row>
    <row r="2" spans="1:9" ht="15">
      <c r="A2" s="285" t="s">
        <v>128</v>
      </c>
      <c r="B2" s="311"/>
      <c r="C2" s="311"/>
      <c r="D2" s="311"/>
      <c r="E2" s="311"/>
      <c r="F2" s="311"/>
      <c r="G2" s="473" t="s">
        <v>866</v>
      </c>
      <c r="H2" s="474"/>
      <c r="I2" s="285"/>
    </row>
    <row r="3" spans="1:9" ht="15">
      <c r="A3" s="285"/>
      <c r="B3" s="285"/>
      <c r="C3" s="285"/>
      <c r="D3" s="285"/>
      <c r="E3" s="285"/>
      <c r="F3" s="285"/>
      <c r="G3" s="254"/>
      <c r="H3" s="254"/>
      <c r="I3" s="254"/>
    </row>
    <row r="4" spans="1:9" ht="15">
      <c r="A4" s="311" t="s">
        <v>261</v>
      </c>
      <c r="B4" s="311"/>
      <c r="C4" s="311"/>
      <c r="D4" s="311"/>
      <c r="E4" s="311"/>
      <c r="F4" s="311"/>
      <c r="G4" s="285"/>
      <c r="H4" s="285"/>
      <c r="I4" s="285"/>
    </row>
    <row r="5" spans="1:9" ht="15">
      <c r="A5" s="368" t="s">
        <v>478</v>
      </c>
      <c r="B5" s="420"/>
      <c r="C5" s="420"/>
      <c r="D5" s="420"/>
      <c r="E5" s="420"/>
      <c r="F5" s="420"/>
      <c r="G5" s="421"/>
      <c r="H5" s="421"/>
      <c r="I5" s="421"/>
    </row>
    <row r="6" spans="1:9" ht="15">
      <c r="A6" s="311"/>
      <c r="B6" s="311"/>
      <c r="C6" s="311"/>
      <c r="D6" s="311"/>
      <c r="E6" s="311"/>
      <c r="F6" s="311"/>
      <c r="G6" s="285"/>
      <c r="H6" s="285"/>
      <c r="I6" s="285"/>
    </row>
    <row r="7" spans="1:9" ht="15">
      <c r="A7" s="253"/>
      <c r="B7" s="253"/>
      <c r="C7" s="253"/>
      <c r="D7" s="253"/>
      <c r="E7" s="253"/>
      <c r="F7" s="253"/>
      <c r="G7" s="56"/>
      <c r="H7" s="56"/>
      <c r="I7" s="254"/>
    </row>
    <row r="8" spans="1:9" ht="45">
      <c r="A8" s="430" t="s">
        <v>64</v>
      </c>
      <c r="B8" s="57" t="s">
        <v>325</v>
      </c>
      <c r="C8" s="68" t="s">
        <v>326</v>
      </c>
      <c r="D8" s="68" t="s">
        <v>215</v>
      </c>
      <c r="E8" s="68" t="s">
        <v>329</v>
      </c>
      <c r="F8" s="68" t="s">
        <v>328</v>
      </c>
      <c r="G8" s="68" t="s">
        <v>370</v>
      </c>
      <c r="H8" s="57" t="s">
        <v>10</v>
      </c>
      <c r="I8" s="57" t="s">
        <v>9</v>
      </c>
    </row>
    <row r="9" spans="1:9" s="433" customFormat="1" ht="15">
      <c r="A9" s="431"/>
      <c r="B9" s="65"/>
      <c r="C9" s="65"/>
      <c r="D9" s="65"/>
      <c r="E9" s="432"/>
      <c r="F9" s="65"/>
      <c r="G9" s="65"/>
      <c r="H9" s="422"/>
      <c r="I9" s="422"/>
    </row>
    <row r="10" spans="1:9" ht="15">
      <c r="A10" s="434"/>
      <c r="B10" s="247"/>
      <c r="C10" s="65"/>
      <c r="D10" s="65"/>
      <c r="E10" s="65"/>
      <c r="F10" s="65"/>
      <c r="G10" s="65"/>
      <c r="H10" s="4"/>
      <c r="I10" s="4"/>
    </row>
    <row r="11" spans="1:9" ht="15">
      <c r="A11" s="434"/>
      <c r="B11" s="435"/>
      <c r="C11" s="423"/>
      <c r="D11" s="423"/>
      <c r="E11" s="423"/>
      <c r="F11" s="423"/>
      <c r="G11" s="423" t="s">
        <v>324</v>
      </c>
      <c r="H11" s="424">
        <f>SUM(H9:H10)</f>
        <v>0</v>
      </c>
      <c r="I11" s="424">
        <f>SUM(I9:I10)</f>
        <v>0</v>
      </c>
    </row>
    <row r="12" spans="1:9" ht="15">
      <c r="A12" s="436"/>
      <c r="B12" s="436"/>
      <c r="C12" s="436"/>
      <c r="D12" s="436"/>
      <c r="E12" s="436"/>
      <c r="F12" s="436"/>
      <c r="G12" s="287"/>
      <c r="H12" s="287"/>
    </row>
    <row r="13" spans="1:9" ht="15">
      <c r="A13" s="437" t="s">
        <v>445</v>
      </c>
      <c r="B13" s="436"/>
      <c r="C13" s="436"/>
      <c r="D13" s="436"/>
      <c r="E13" s="436"/>
      <c r="F13" s="436"/>
      <c r="G13" s="287"/>
      <c r="H13" s="287"/>
    </row>
    <row r="14" spans="1:9" ht="15">
      <c r="A14" s="437"/>
      <c r="B14" s="436"/>
      <c r="C14" s="436"/>
      <c r="D14" s="436"/>
      <c r="E14" s="436"/>
      <c r="F14" s="436"/>
      <c r="G14" s="287"/>
      <c r="H14" s="287"/>
    </row>
    <row r="15" spans="1:9" ht="15">
      <c r="A15" s="437"/>
      <c r="B15" s="287"/>
      <c r="C15" s="287"/>
      <c r="D15" s="287"/>
      <c r="E15" s="287"/>
      <c r="F15" s="287"/>
      <c r="G15" s="287"/>
      <c r="H15" s="287"/>
    </row>
    <row r="16" spans="1:9" ht="15">
      <c r="A16" s="437"/>
      <c r="B16" s="287"/>
      <c r="C16" s="287"/>
      <c r="D16" s="287"/>
      <c r="E16" s="287"/>
      <c r="F16" s="287"/>
      <c r="G16" s="287"/>
      <c r="H16" s="287"/>
    </row>
    <row r="17" spans="1:8">
      <c r="A17" s="310"/>
      <c r="B17" s="310"/>
      <c r="C17" s="310"/>
      <c r="D17" s="310"/>
      <c r="E17" s="310"/>
      <c r="F17" s="310"/>
      <c r="G17" s="310"/>
      <c r="H17" s="310"/>
    </row>
    <row r="18" spans="1:8" ht="15">
      <c r="A18" s="305" t="s">
        <v>96</v>
      </c>
      <c r="B18" s="287"/>
      <c r="C18" s="287"/>
      <c r="D18" s="287"/>
      <c r="E18" s="287"/>
      <c r="F18" s="287"/>
      <c r="G18" s="287"/>
      <c r="H18" s="287"/>
    </row>
    <row r="19" spans="1:8" ht="15">
      <c r="A19" s="287"/>
      <c r="B19" s="287"/>
      <c r="C19" s="287"/>
      <c r="D19" s="287"/>
      <c r="E19" s="287"/>
      <c r="F19" s="287"/>
      <c r="G19" s="287"/>
      <c r="H19" s="287"/>
    </row>
    <row r="20" spans="1:8" ht="15">
      <c r="A20" s="287"/>
      <c r="B20" s="287"/>
      <c r="C20" s="287"/>
      <c r="D20" s="287"/>
      <c r="E20" s="287"/>
      <c r="F20" s="287"/>
      <c r="G20" s="287"/>
      <c r="H20" s="292"/>
    </row>
    <row r="21" spans="1:8" ht="15">
      <c r="A21" s="305"/>
      <c r="B21" s="305" t="s">
        <v>258</v>
      </c>
      <c r="C21" s="305"/>
      <c r="D21" s="305"/>
      <c r="E21" s="305"/>
      <c r="F21" s="305"/>
      <c r="G21" s="287"/>
      <c r="H21" s="292"/>
    </row>
    <row r="22" spans="1:8" ht="15">
      <c r="A22" s="287"/>
      <c r="B22" s="287" t="s">
        <v>257</v>
      </c>
      <c r="C22" s="287"/>
      <c r="D22" s="287"/>
      <c r="E22" s="287"/>
      <c r="F22" s="287"/>
      <c r="G22" s="287"/>
      <c r="H22" s="292"/>
    </row>
    <row r="23" spans="1:8">
      <c r="A23" s="307"/>
      <c r="B23" s="307" t="s">
        <v>127</v>
      </c>
      <c r="C23" s="307"/>
      <c r="D23" s="307"/>
      <c r="E23" s="307"/>
      <c r="F23" s="307"/>
    </row>
  </sheetData>
  <mergeCells count="2">
    <mergeCell ref="G1:H1"/>
    <mergeCell ref="G2:H2"/>
  </mergeCells>
  <printOptions gridLines="1"/>
  <pageMargins left="0.25" right="0.25" top="0.75" bottom="0.75" header="0.3" footer="0.3"/>
  <pageSetup scale="75" fitToHeight="0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32"/>
  <sheetViews>
    <sheetView view="pageBreakPreview" zoomScale="80" zoomScaleSheetLayoutView="80" workbookViewId="0">
      <selection activeCell="D14" sqref="D14"/>
    </sheetView>
  </sheetViews>
  <sheetFormatPr defaultRowHeight="12.75"/>
  <cols>
    <col min="1" max="1" width="5.42578125" style="146" customWidth="1"/>
    <col min="2" max="2" width="13.140625" style="146" customWidth="1"/>
    <col min="3" max="3" width="15.140625" style="146" customWidth="1"/>
    <col min="4" max="4" width="18" style="146" customWidth="1"/>
    <col min="5" max="5" width="20.5703125" style="146" customWidth="1"/>
    <col min="6" max="6" width="21.28515625" style="146" customWidth="1"/>
    <col min="7" max="7" width="15.140625" style="146" customWidth="1"/>
    <col min="8" max="8" width="15.5703125" style="146" customWidth="1"/>
    <col min="9" max="9" width="13.42578125" style="146" customWidth="1"/>
    <col min="10" max="10" width="0" style="146" hidden="1" customWidth="1"/>
    <col min="11" max="16384" width="9.140625" style="146"/>
  </cols>
  <sheetData>
    <row r="1" spans="1:10" ht="15">
      <c r="A1" s="52" t="s">
        <v>446</v>
      </c>
      <c r="B1" s="52"/>
      <c r="C1" s="55"/>
      <c r="D1" s="55"/>
      <c r="E1" s="55"/>
      <c r="F1" s="55"/>
      <c r="G1" s="479" t="s">
        <v>97</v>
      </c>
      <c r="H1" s="479"/>
    </row>
    <row r="2" spans="1:10" ht="15">
      <c r="A2" s="54" t="s">
        <v>128</v>
      </c>
      <c r="B2" s="52"/>
      <c r="C2" s="55"/>
      <c r="D2" s="55"/>
      <c r="E2" s="55"/>
      <c r="F2" s="55"/>
      <c r="G2" s="473" t="s">
        <v>866</v>
      </c>
      <c r="H2" s="474"/>
    </row>
    <row r="3" spans="1:10" ht="15">
      <c r="A3" s="54"/>
      <c r="B3" s="54"/>
      <c r="C3" s="54"/>
      <c r="D3" s="54"/>
      <c r="E3" s="54"/>
      <c r="F3" s="54"/>
      <c r="G3" s="242"/>
      <c r="H3" s="242"/>
    </row>
    <row r="4" spans="1:10" ht="15">
      <c r="A4" s="55" t="s">
        <v>261</v>
      </c>
      <c r="B4" s="55"/>
      <c r="C4" s="55"/>
      <c r="D4" s="55"/>
      <c r="E4" s="55"/>
      <c r="F4" s="55"/>
      <c r="G4" s="54"/>
      <c r="H4" s="54"/>
    </row>
    <row r="5" spans="1:10" ht="15">
      <c r="A5" s="442" t="s">
        <v>478</v>
      </c>
      <c r="B5" s="58"/>
      <c r="C5" s="58"/>
      <c r="D5" s="58"/>
      <c r="E5" s="58"/>
      <c r="F5" s="58"/>
      <c r="G5" s="59"/>
      <c r="H5" s="59"/>
    </row>
    <row r="6" spans="1:10" ht="15">
      <c r="A6" s="55"/>
      <c r="B6" s="55"/>
      <c r="C6" s="55"/>
      <c r="D6" s="55"/>
      <c r="E6" s="55"/>
      <c r="F6" s="55"/>
      <c r="G6" s="54"/>
      <c r="H6" s="54"/>
    </row>
    <row r="7" spans="1:10" ht="15">
      <c r="A7" s="241"/>
      <c r="B7" s="241"/>
      <c r="C7" s="241"/>
      <c r="D7" s="241"/>
      <c r="E7" s="241"/>
      <c r="F7" s="241"/>
      <c r="G7" s="56"/>
      <c r="H7" s="56"/>
    </row>
    <row r="8" spans="1:10" ht="30">
      <c r="A8" s="68" t="s">
        <v>64</v>
      </c>
      <c r="B8" s="68" t="s">
        <v>325</v>
      </c>
      <c r="C8" s="68" t="s">
        <v>326</v>
      </c>
      <c r="D8" s="68" t="s">
        <v>215</v>
      </c>
      <c r="E8" s="68" t="s">
        <v>333</v>
      </c>
      <c r="F8" s="68" t="s">
        <v>327</v>
      </c>
      <c r="G8" s="57" t="s">
        <v>10</v>
      </c>
      <c r="H8" s="57" t="s">
        <v>9</v>
      </c>
      <c r="J8" s="187" t="s">
        <v>332</v>
      </c>
    </row>
    <row r="9" spans="1:10" ht="15">
      <c r="A9" s="76"/>
      <c r="B9" s="76"/>
      <c r="C9" s="76"/>
      <c r="D9" s="76"/>
      <c r="E9" s="76"/>
      <c r="F9" s="76"/>
      <c r="G9" s="4"/>
      <c r="H9" s="4"/>
      <c r="J9" s="187" t="s">
        <v>0</v>
      </c>
    </row>
    <row r="10" spans="1:10" ht="15">
      <c r="A10" s="76"/>
      <c r="B10" s="76"/>
      <c r="C10" s="76"/>
      <c r="D10" s="76"/>
      <c r="E10" s="76"/>
      <c r="F10" s="76"/>
      <c r="G10" s="4"/>
      <c r="H10" s="4"/>
    </row>
    <row r="11" spans="1:10" ht="15">
      <c r="A11" s="65"/>
      <c r="B11" s="65"/>
      <c r="C11" s="65"/>
      <c r="D11" s="65"/>
      <c r="E11" s="65"/>
      <c r="F11" s="65"/>
      <c r="G11" s="4"/>
      <c r="H11" s="4"/>
    </row>
    <row r="12" spans="1:10" ht="15">
      <c r="A12" s="65"/>
      <c r="B12" s="65"/>
      <c r="C12" s="65"/>
      <c r="D12" s="65"/>
      <c r="E12" s="65"/>
      <c r="F12" s="65"/>
      <c r="G12" s="4"/>
      <c r="H12" s="4"/>
    </row>
    <row r="13" spans="1:10" ht="15">
      <c r="A13" s="65"/>
      <c r="B13" s="65"/>
      <c r="C13" s="65"/>
      <c r="D13" s="65"/>
      <c r="E13" s="65"/>
      <c r="F13" s="65"/>
      <c r="G13" s="4"/>
      <c r="H13" s="4"/>
    </row>
    <row r="14" spans="1:10" ht="15">
      <c r="A14" s="65"/>
      <c r="B14" s="65"/>
      <c r="C14" s="65"/>
      <c r="D14" s="65"/>
      <c r="E14" s="65"/>
      <c r="F14" s="65"/>
      <c r="G14" s="4"/>
      <c r="H14" s="4"/>
    </row>
    <row r="15" spans="1:10" ht="15">
      <c r="A15" s="65"/>
      <c r="B15" s="65"/>
      <c r="C15" s="65"/>
      <c r="D15" s="65"/>
      <c r="E15" s="65"/>
      <c r="F15" s="65"/>
      <c r="G15" s="4"/>
      <c r="H15" s="4"/>
    </row>
    <row r="16" spans="1:10" ht="15">
      <c r="A16" s="65"/>
      <c r="B16" s="65"/>
      <c r="C16" s="65"/>
      <c r="D16" s="65"/>
      <c r="E16" s="65"/>
      <c r="F16" s="65"/>
      <c r="G16" s="4"/>
      <c r="H16" s="4"/>
    </row>
    <row r="17" spans="1:9" ht="15">
      <c r="A17" s="65"/>
      <c r="B17" s="65"/>
      <c r="C17" s="65"/>
      <c r="D17" s="65"/>
      <c r="E17" s="65"/>
      <c r="F17" s="65"/>
      <c r="G17" s="4"/>
      <c r="H17" s="4"/>
    </row>
    <row r="18" spans="1:9" ht="15">
      <c r="A18" s="65"/>
      <c r="B18" s="65"/>
      <c r="C18" s="65"/>
      <c r="D18" s="65"/>
      <c r="E18" s="65"/>
      <c r="F18" s="65"/>
      <c r="G18" s="4"/>
      <c r="H18" s="4"/>
    </row>
    <row r="19" spans="1:9" ht="15">
      <c r="A19" s="65"/>
      <c r="B19" s="65"/>
      <c r="C19" s="65"/>
      <c r="D19" s="65"/>
      <c r="E19" s="65"/>
      <c r="F19" s="65"/>
      <c r="G19" s="4"/>
      <c r="H19" s="4"/>
    </row>
    <row r="20" spans="1:9" ht="15">
      <c r="A20" s="65"/>
      <c r="B20" s="77"/>
      <c r="C20" s="77"/>
      <c r="D20" s="77"/>
      <c r="E20" s="77"/>
      <c r="F20" s="77" t="s">
        <v>331</v>
      </c>
      <c r="G20" s="64">
        <f>SUM(G9:G19)</f>
        <v>0</v>
      </c>
      <c r="H20" s="64">
        <f>SUM(H9:H19)</f>
        <v>0</v>
      </c>
    </row>
    <row r="21" spans="1:9" ht="15">
      <c r="A21" s="185"/>
      <c r="B21" s="185"/>
      <c r="C21" s="185"/>
      <c r="D21" s="185"/>
      <c r="E21" s="185"/>
      <c r="F21" s="185"/>
      <c r="G21" s="185"/>
      <c r="H21" s="145"/>
      <c r="I21" s="145"/>
    </row>
    <row r="22" spans="1:9" ht="15">
      <c r="A22" s="186" t="s">
        <v>447</v>
      </c>
      <c r="B22" s="186"/>
      <c r="C22" s="185"/>
      <c r="D22" s="185"/>
      <c r="E22" s="185"/>
      <c r="F22" s="185"/>
      <c r="G22" s="185"/>
      <c r="H22" s="145"/>
      <c r="I22" s="145"/>
    </row>
    <row r="23" spans="1:9" ht="15">
      <c r="A23" s="186"/>
      <c r="B23" s="186"/>
      <c r="C23" s="185"/>
      <c r="D23" s="185"/>
      <c r="E23" s="185"/>
      <c r="F23" s="185"/>
      <c r="G23" s="185"/>
      <c r="H23" s="145"/>
      <c r="I23" s="145"/>
    </row>
    <row r="24" spans="1:9" ht="15">
      <c r="A24" s="186"/>
      <c r="B24" s="186"/>
      <c r="C24" s="145"/>
      <c r="D24" s="145"/>
      <c r="E24" s="145"/>
      <c r="F24" s="145"/>
      <c r="G24" s="145"/>
      <c r="H24" s="145"/>
      <c r="I24" s="145"/>
    </row>
    <row r="25" spans="1:9" ht="15">
      <c r="A25" s="186"/>
      <c r="B25" s="186"/>
      <c r="C25" s="145"/>
      <c r="D25" s="145"/>
      <c r="E25" s="145"/>
      <c r="F25" s="145"/>
      <c r="G25" s="145"/>
      <c r="H25" s="145"/>
      <c r="I25" s="145"/>
    </row>
    <row r="26" spans="1:9">
      <c r="A26" s="183"/>
      <c r="B26" s="183"/>
      <c r="C26" s="183"/>
      <c r="D26" s="183"/>
      <c r="E26" s="183"/>
      <c r="F26" s="183"/>
      <c r="G26" s="183"/>
      <c r="H26" s="183"/>
      <c r="I26" s="183"/>
    </row>
    <row r="27" spans="1:9" ht="15">
      <c r="A27" s="151" t="s">
        <v>96</v>
      </c>
      <c r="B27" s="151"/>
      <c r="C27" s="145"/>
      <c r="D27" s="145"/>
      <c r="E27" s="145"/>
      <c r="F27" s="145"/>
      <c r="G27" s="145"/>
      <c r="H27" s="145"/>
      <c r="I27" s="145"/>
    </row>
    <row r="28" spans="1:9" ht="15">
      <c r="A28" s="145"/>
      <c r="B28" s="145"/>
      <c r="C28" s="145"/>
      <c r="D28" s="145"/>
      <c r="E28" s="145"/>
      <c r="F28" s="145"/>
      <c r="G28" s="145"/>
      <c r="H28" s="145"/>
      <c r="I28" s="145"/>
    </row>
    <row r="29" spans="1:9" ht="15">
      <c r="A29" s="145"/>
      <c r="B29" s="145"/>
      <c r="C29" s="145"/>
      <c r="D29" s="145"/>
      <c r="E29" s="145"/>
      <c r="F29" s="145"/>
      <c r="G29" s="145"/>
      <c r="H29" s="145"/>
      <c r="I29" s="152"/>
    </row>
    <row r="30" spans="1:9" ht="15">
      <c r="A30" s="151"/>
      <c r="B30" s="151"/>
      <c r="C30" s="151" t="s">
        <v>409</v>
      </c>
      <c r="D30" s="151"/>
      <c r="E30" s="185"/>
      <c r="F30" s="151"/>
      <c r="G30" s="151"/>
      <c r="H30" s="145"/>
      <c r="I30" s="152"/>
    </row>
    <row r="31" spans="1:9" ht="15">
      <c r="A31" s="145"/>
      <c r="B31" s="145"/>
      <c r="C31" s="145" t="s">
        <v>257</v>
      </c>
      <c r="D31" s="145"/>
      <c r="E31" s="145"/>
      <c r="F31" s="145"/>
      <c r="G31" s="145"/>
      <c r="H31" s="145"/>
      <c r="I31" s="152"/>
    </row>
    <row r="32" spans="1:9">
      <c r="A32" s="153"/>
      <c r="B32" s="153"/>
      <c r="C32" s="153" t="s">
        <v>127</v>
      </c>
      <c r="D32" s="153"/>
      <c r="E32" s="153"/>
      <c r="F32" s="153"/>
      <c r="G32" s="153"/>
    </row>
  </sheetData>
  <mergeCells count="2">
    <mergeCell ref="G1:H1"/>
    <mergeCell ref="G2:H2"/>
  </mergeCells>
  <printOptions gridLines="1"/>
  <pageMargins left="0.25" right="0.25" top="0.75" bottom="0.75" header="0.3" footer="0.3"/>
  <pageSetup scale="83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Named Ranges</vt:lpstr>
      </vt:variant>
      <vt:variant>
        <vt:i4>18</vt:i4>
      </vt:variant>
    </vt:vector>
  </HeadingPairs>
  <TitlesOfParts>
    <vt:vector size="40" baseType="lpstr">
      <vt:lpstr>ფორმა N1</vt:lpstr>
      <vt:lpstr>ფორმა N2</vt:lpstr>
      <vt:lpstr>ფორმა N3</vt:lpstr>
      <vt:lpstr>ფორმა N4</vt:lpstr>
      <vt:lpstr>ფორმა N5</vt:lpstr>
      <vt:lpstr>ფორმა N5.1</vt:lpstr>
      <vt:lpstr>ფორმა N5.2</vt:lpstr>
      <vt:lpstr>ფორმა N5.3</vt:lpstr>
      <vt:lpstr>ფორმა 5.4</vt:lpstr>
      <vt:lpstr>ფორმა 5.5</vt:lpstr>
      <vt:lpstr>ფორმა N7</vt:lpstr>
      <vt:lpstr>ფორმა N8</vt:lpstr>
      <vt:lpstr>ფორმა N 8.1</vt:lpstr>
      <vt:lpstr>ფორმა N9</vt:lpstr>
      <vt:lpstr>ფორმა N9.1</vt:lpstr>
      <vt:lpstr>ფორმა N9.2</vt:lpstr>
      <vt:lpstr>ფორმა 9.3</vt:lpstr>
      <vt:lpstr>ფორმა 9.4</vt:lpstr>
      <vt:lpstr>ფორმა 9.5</vt:lpstr>
      <vt:lpstr>ფორმა 9.6</vt:lpstr>
      <vt:lpstr>ფორმა N 9.7</vt:lpstr>
      <vt:lpstr>ფორმა N9.7.1</vt:lpstr>
      <vt:lpstr>'ფორმა 5.4'!Print_Area</vt:lpstr>
      <vt:lpstr>'ფორმა 5.5'!Print_Area</vt:lpstr>
      <vt:lpstr>'ფორმა 9.5'!Print_Area</vt:lpstr>
      <vt:lpstr>'ფორმა 9.6'!Print_Area</vt:lpstr>
      <vt:lpstr>'ფორმა N 8.1'!Print_Area</vt:lpstr>
      <vt:lpstr>'ფორმა N 9.7'!Print_Area</vt:lpstr>
      <vt:lpstr>'ფორმა N1'!Print_Area</vt:lpstr>
      <vt:lpstr>'ფორმა N2'!Print_Area</vt:lpstr>
      <vt:lpstr>'ფორმა N3'!Print_Area</vt:lpstr>
      <vt:lpstr>'ფორმა N4'!Print_Area</vt:lpstr>
      <vt:lpstr>'ფორმა N5'!Print_Area</vt:lpstr>
      <vt:lpstr>'ფორმა N5.1'!Print_Area</vt:lpstr>
      <vt:lpstr>'ფორმა N7'!Print_Area</vt:lpstr>
      <vt:lpstr>'ფორმა N8'!Print_Area</vt:lpstr>
      <vt:lpstr>'ფორმა N9'!Print_Area</vt:lpstr>
      <vt:lpstr>'ფორმა N9.1'!Print_Area</vt:lpstr>
      <vt:lpstr>'ფორმა N9.2'!Print_Area</vt:lpstr>
      <vt:lpstr>'ფორმა N9.7.1'!Print_Area</vt:lpstr>
    </vt:vector>
  </TitlesOfParts>
  <Company>ccg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m.maia</cp:lastModifiedBy>
  <cp:lastPrinted>2016-07-22T07:08:35Z</cp:lastPrinted>
  <dcterms:created xsi:type="dcterms:W3CDTF">2011-12-27T13:20:18Z</dcterms:created>
  <dcterms:modified xsi:type="dcterms:W3CDTF">2016-07-22T07:09:05Z</dcterms:modified>
</cp:coreProperties>
</file>