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5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 refMode="R1C1"/>
</workbook>
</file>

<file path=xl/calcChain.xml><?xml version="1.0" encoding="utf-8"?>
<calcChain xmlns="http://schemas.openxmlformats.org/spreadsheetml/2006/main">
  <c r="D43" i="47" l="1"/>
  <c r="E43" i="47"/>
  <c r="C43" i="47"/>
  <c r="I10" i="9" l="1"/>
  <c r="H10" i="46"/>
  <c r="E10" i="46"/>
  <c r="D12" i="7"/>
  <c r="C12" i="7"/>
  <c r="D12" i="3"/>
  <c r="C12" i="3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<sst xmlns="http://schemas.openxmlformats.org/spreadsheetml/2006/main" count="1004" uniqueCount="554">
  <si>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</si>
  <si>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</si>
  <si>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</si>
  <si>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</si>
  <si>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</si>
  <si>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</si>
  <si>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</si>
  <si>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</si>
  <si>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</si>
  <si>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</si>
  <si>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</si>
  <si>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</si>
  <si>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</si>
  <si>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</si>
  <si>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</si>
  <si>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</si>
  <si>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</si>
  <si>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</si>
  <si>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</si>
  <si>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</si>
  <si>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</si>
  <si>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</si>
  <si>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</si>
  <si>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</si>
  <si>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</si>
  <si>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</si>
  <si>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</si>
  <si>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</si>
  <si>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</si>
  <si>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</si>
  <si>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</si>
  <si>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</si>
  <si>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</si>
  <si>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</si>
  <si>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</si>
  <si>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</si>
  <si>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</si>
  <si>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</si>
  <si>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</si>
  <si>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</si>
  <si>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</si>
  <si>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</si>
  <si>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</si>
  <si>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</si>
  <si>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</si>
  <si>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</si>
  <si>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</si>
  <si>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</si>
  <si>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</si>
  <si>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</si>
  <si>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</si>
  <si>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</si>
  <si>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</si>
  <si>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</si>
  <si>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</si>
  <si>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</si>
  <si>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</si>
  <si>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</si>
  <si>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</si>
  <si>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</si>
  <si>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</si>
  <si>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</si>
  <si>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</si>
  <si>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</si>
  <si>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</si>
  <si>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</si>
  <si>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</si>
  <si>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</si>
  <si>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</si>
  <si>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</si>
  <si>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</si>
  <si>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</si>
  <si>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</si>
  <si>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</si>
  <si>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</si>
  <si>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</si>
  <si>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</si>
  <si>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</si>
  <si>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</si>
  <si>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</si>
  <si>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</si>
  <si>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</si>
  <si>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</si>
  <si>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</si>
  <si>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</si>
  <si>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</si>
  <si>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</si>
  <si>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</si>
  <si>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</si>
  <si>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</si>
  <si>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</si>
  <si>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</si>
  <si>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</si>
  <si>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</si>
  <si>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</si>
  <si>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</si>
  <si>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</si>
  <si>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</si>
  <si>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</si>
  <si>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</si>
  <si>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</si>
  <si>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</si>
  <si>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</si>
  <si>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</si>
  <si>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</si>
  <si>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</si>
  <si>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</si>
  <si>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</si>
  <si>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</si>
  <si>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</si>
  <si>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</si>
  <si>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</si>
  <si>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</si>
  <si>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</si>
  <si>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</si>
  <si>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</si>
  <si>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</si>
  <si>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</si>
  <si>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</si>
  <si>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</si>
  <si>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</si>
  <si>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</si>
  <si>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</si>
  <si>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</si>
  <si>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</si>
  <si>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</si>
  <si>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</si>
  <si>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</si>
  <si>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</si>
  <si>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</si>
  <si>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</si>
  <si>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</si>
  <si>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</si>
  <si>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</si>
  <si>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</si>
  <si>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</si>
  <si>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</si>
  <si>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</si>
  <si>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</si>
  <si>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</si>
  <si>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</si>
  <si>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</si>
  <si>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</si>
  <si>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</si>
  <si>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</si>
  <si>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</si>
  <si>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</si>
  <si>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</si>
  <si>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</si>
  <si>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</si>
  <si>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</si>
  <si>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</si>
  <si>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</si>
  <si>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</si>
  <si>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</si>
  <si>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</si>
  <si>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</si>
  <si>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</si>
  <si>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</si>
  <si>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</si>
  <si>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</si>
  <si>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</si>
  <si>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</si>
  <si>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</si>
  <si>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</si>
  <si>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</si>
  <si>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</si>
  <si>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</si>
  <si>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</si>
  <si>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</si>
  <si>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</si>
  <si>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</si>
  <si>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</si>
  <si>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</si>
  <si>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</si>
  <si>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</si>
  <si>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</si>
  <si>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</si>
  <si>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</si>
  <si>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</si>
  <si>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</si>
  <si>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</si>
  <si>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</si>
  <si>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</si>
  <si>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</si>
  <si>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</si>
  <si>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</si>
  <si>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</si>
  <si>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</si>
  <si>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</si>
  <si>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</si>
  <si>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</si>
  <si>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</si>
  <si>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</si>
  <si>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</si>
  <si>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</si>
  <si>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</si>
  <si>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</si>
  <si>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</si>
  <si>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</si>
  <si>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</si>
  <si>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</si>
  <si>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</si>
  <si>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</si>
  <si>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</si>
  <si>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</si>
  <si>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</si>
  <si>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</si>
  <si>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</si>
  <si>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</si>
  <si>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</si>
  <si>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</si>
  <si>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</si>
  <si>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</si>
  <si>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</si>
  <si>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</si>
  <si>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</si>
  <si>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</si>
  <si>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</si>
  <si>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</si>
  <si>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</si>
  <si>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</si>
  <si>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</si>
  <si>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</si>
  <si>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</si>
  <si>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</si>
  <si>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</si>
  <si>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</si>
  <si>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</si>
  <si>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</si>
  <si>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</si>
  <si>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</si>
  <si>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</si>
  <si>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</si>
  <si>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</si>
  <si>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</si>
  <si>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</si>
  <si>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</si>
  <si>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</si>
  <si>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</si>
  <si>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</si>
  <si>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</si>
  <si>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</si>
  <si>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</si>
  <si>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</si>
  <si>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</si>
  <si>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</si>
  <si>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</si>
  <si>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</si>
  <si>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</si>
  <si>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</si>
  <si>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</si>
  <si>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</si>
  <si>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</si>
  <si>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</si>
  <si>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</si>
  <si>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</si>
  <si>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</si>
  <si>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</si>
  <si>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</si>
  <si>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</si>
  <si>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</si>
  <si>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</si>
  <si>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</si>
  <si>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</si>
  <si>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</si>
  <si>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</si>
  <si>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</si>
  <si>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</si>
  <si>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</si>
  <si>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</si>
  <si>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</si>
  <si>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</si>
  <si>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</si>
  <si>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</si>
  <si>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</si>
  <si>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</si>
  <si>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</si>
  <si>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</si>
  <si>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</si>
  <si>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</si>
  <si>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</si>
  <si>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</si>
  <si>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</si>
  <si>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</si>
  <si>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</si>
  <si>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</si>
  <si>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</si>
  <si>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</si>
  <si>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</si>
  <si>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</si>
  <si>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</si>
  <si>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</si>
  <si>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</si>
  <si>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</si>
  <si>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</si>
  <si>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</si>
  <si>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</si>
  <si>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</si>
  <si>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</si>
  <si>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</si>
  <si>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</si>
  <si>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</si>
  <si>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</si>
  <si>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</si>
  <si>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</si>
  <si>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</si>
  <si>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</si>
  <si>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</si>
  <si>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</si>
  <si>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</si>
  <si>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</si>
  <si>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</si>
  <si>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</si>
  <si>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</si>
  <si>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</si>
  <si>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</si>
  <si>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</si>
  <si>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</si>
  <si>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</si>
  <si>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</si>
  <si>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</si>
  <si>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</si>
  <si>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</si>
  <si>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</si>
  <si>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</si>
  <si>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</si>
  <si>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</si>
  <si>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</si>
  <si>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</si>
  <si>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</si>
  <si>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</si>
  <si>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</si>
  <si>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</si>
  <si>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</si>
  <si>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</si>
  <si>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</si>
  <si>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</si>
  <si>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</si>
  <si>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</si>
  <si>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</si>
  <si>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</si>
  <si>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</si>
  <si>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</si>
  <si>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</si>
  <si>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</si>
  <si>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</si>
  <si>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</si>
  <si>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</si>
  <si>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</si>
  <si>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</si>
  <si>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</si>
  <si>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</si>
  <si>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</si>
  <si>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</si>
  <si>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</si>
  <si>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</si>
  <si>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</si>
  <si>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</si>
  <si>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</si>
  <si>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</si>
  <si>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</si>
  <si>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</si>
  <si>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</si>
  <si>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</si>
  <si>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</si>
  <si>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</si>
  <si>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</si>
  <si>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</si>
  <si>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</si>
  <si>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</si>
  <si>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</si>
  <si>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</si>
  <si>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</si>
  <si>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</si>
  <si>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</si>
  <si>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</si>
  <si>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</si>
  <si>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</si>
  <si>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</si>
  <si>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</si>
  <si>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</si>
  <si>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</si>
  <si>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</si>
  <si>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</si>
  <si>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</si>
  <si>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</si>
  <si>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</si>
  <si>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</si>
  <si>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</si>
  <si>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</si>
  <si>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</si>
  <si>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</si>
  <si>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</si>
  <si>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</si>
  <si>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</si>
  <si>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</si>
  <si>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</si>
  <si>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</si>
  <si>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</si>
  <si>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</si>
  <si>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</si>
  <si>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</si>
  <si>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</si>
  <si>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</si>
  <si>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</si>
  <si>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</si>
  <si>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</si>
  <si>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</si>
  <si>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</si>
  <si>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</si>
  <si>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</si>
  <si>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</si>
  <si>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</si>
  <si>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</si>
  <si>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</si>
  <si>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</si>
  <si>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</si>
  <si>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</si>
  <si>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</si>
  <si>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</si>
  <si>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</si>
  <si>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</si>
  <si>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</si>
  <si>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</si>
  <si>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</si>
  <si>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</si>
  <si>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</si>
  <si>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</si>
  <si>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</si>
  <si>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</si>
  <si>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</si>
  <si>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</si>
  <si>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</si>
  <si>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</si>
  <si>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</si>
  <si>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</si>
  <si>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</si>
  <si>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</si>
  <si>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</si>
  <si>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</si>
  <si>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</si>
  <si>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</si>
  <si>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</si>
  <si>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</si>
  <si>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</si>
  <si>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</si>
  <si>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</si>
  <si>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</si>
  <si>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</si>
  <si>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</si>
  <si>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</si>
  <si>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</si>
  <si>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</si>
  <si>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</si>
  <si>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</si>
  <si>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</si>
  <si>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</si>
  <si>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</si>
  <si>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</si>
  <si>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</si>
  <si>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</si>
  <si>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</si>
  <si>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</si>
  <si>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</si>
  <si>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</si>
  <si>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</si>
  <si>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</si>
  <si>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</si>
  <si>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</si>
  <si>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</si>
  <si>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</si>
  <si>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</si>
  <si>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</si>
  <si>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</si>
  <si>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</si>
  <si>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</si>
  <si>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</si>
  <si>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</si>
  <si>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</si>
  <si>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</si>
  <si>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პაატა მანჯგალაძე</t>
  </si>
  <si>
    <t>37001003169</t>
  </si>
  <si>
    <t>GE73TB1464136010100045</t>
  </si>
  <si>
    <t>თიბისი</t>
  </si>
  <si>
    <t>გურამ ჩალაგაშვილი</t>
  </si>
  <si>
    <t>01009006734</t>
  </si>
  <si>
    <t>GE70TB7194845064300001</t>
  </si>
  <si>
    <t>გურამ გიორგაძე</t>
  </si>
  <si>
    <t>01024010125</t>
  </si>
  <si>
    <t>GE32TB7487145061100008</t>
  </si>
  <si>
    <t>ამირან ინასარიძე</t>
  </si>
  <si>
    <t>01010013761</t>
  </si>
  <si>
    <t>GE22TB7828545068100001</t>
  </si>
  <si>
    <t>სიჭინავა მერაბ</t>
  </si>
  <si>
    <t>01025011320</t>
  </si>
  <si>
    <t>GE83BG0000000285196000</t>
  </si>
  <si>
    <t>გუტა ვაშაძე</t>
  </si>
  <si>
    <t>01021000800</t>
  </si>
  <si>
    <t>GE88TB7641245066300001</t>
  </si>
  <si>
    <t>საქართველო</t>
  </si>
  <si>
    <t>ნანა მოდებაძე</t>
  </si>
  <si>
    <t>54001004223</t>
  </si>
  <si>
    <t>GE04LB0711101076084640</t>
  </si>
  <si>
    <t>ლიბერთი</t>
  </si>
  <si>
    <t>მოქალაქეთა პოლიტიკური გაერთიანება "სამოქალაქო პლატფორმა - ახალი საქართველო"</t>
  </si>
  <si>
    <t>20/07/2016-9/08/2016</t>
  </si>
  <si>
    <t>ბეჭდური რეკლამი ხარჯი</t>
  </si>
  <si>
    <t>შპს მაპი</t>
  </si>
  <si>
    <t>GE22TB7096636080100009</t>
  </si>
  <si>
    <t>GEL</t>
  </si>
  <si>
    <t>საჩხერე დავით აღმაშენებლის ქ</t>
  </si>
  <si>
    <t>ოფისი</t>
  </si>
  <si>
    <t>31/10/2016</t>
  </si>
  <si>
    <t>17 მ2</t>
  </si>
  <si>
    <t>ასმათი</t>
  </si>
  <si>
    <t>აბრამიშვილი</t>
  </si>
  <si>
    <t xml:space="preserve">ხონი, თავისუფლების მოედანი #12  </t>
  </si>
  <si>
    <t>42.24 მ2</t>
  </si>
  <si>
    <t>მაკა</t>
  </si>
  <si>
    <t>კირთაზე</t>
  </si>
  <si>
    <t>ჭიათურა</t>
  </si>
  <si>
    <t>ინგა</t>
  </si>
  <si>
    <t>ჟღენტი</t>
  </si>
  <si>
    <t>01005016756</t>
  </si>
  <si>
    <t>თბილისი ჩოლოყაშვილისქ კვარტალი 1 კორპ 3 ბინა #1</t>
  </si>
  <si>
    <t>29 მ2</t>
  </si>
  <si>
    <t>01011012513</t>
  </si>
  <si>
    <t>გია</t>
  </si>
  <si>
    <t>ხუციშვილი</t>
  </si>
  <si>
    <t>ქუთაისი რუსთაველის გამზირი #24 (1-1)</t>
  </si>
  <si>
    <t>115 მ2</t>
  </si>
  <si>
    <t>60001031458</t>
  </si>
  <si>
    <t>რატი</t>
  </si>
  <si>
    <t>გუბელაძე</t>
  </si>
  <si>
    <t>თილისი ვარკეთილი-3 მიკრო/რაიონი 1 კორპ 25</t>
  </si>
  <si>
    <t>31.35 მ2</t>
  </si>
  <si>
    <t>01027028560</t>
  </si>
  <si>
    <t xml:space="preserve">თამარ </t>
  </si>
  <si>
    <t>კუტალაძე</t>
  </si>
  <si>
    <t>თბილისი დიღმის მასივი მე-4 კვ კორპ #24</t>
  </si>
  <si>
    <t>ეკატერინე</t>
  </si>
  <si>
    <t>60 მ2</t>
  </si>
  <si>
    <t>01006012595</t>
  </si>
  <si>
    <t>კასპი გიორგი სააკაძის ქ #82ა</t>
  </si>
  <si>
    <t>დალი</t>
  </si>
  <si>
    <t>გერსამიშვილი</t>
  </si>
  <si>
    <t>20 მ2</t>
  </si>
  <si>
    <t>24001000648</t>
  </si>
  <si>
    <t>თბილისი 26 მაისი მოედანი  #1</t>
  </si>
  <si>
    <t>150 მ2</t>
  </si>
  <si>
    <t>01031005272</t>
  </si>
  <si>
    <t>ქეთევან</t>
  </si>
  <si>
    <t>სიჭინავა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</si>
</sst>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49" fontId="0" fillId="2" borderId="0" xfId="0" applyNumberFormat="1" applyFill="1" applyAlignment="1" applyProtection="1">
      <alignment horizontal="center" vertical="center"/>
    </xf>
    <xf numFmtId="49" fontId="0" fillId="5" borderId="0" xfId="0" applyNumberFormat="1" applyFill="1" applyAlignment="1" applyProtection="1">
      <alignment horizontal="center" vertical="center"/>
    </xf>
    <xf numFmtId="0" fontId="17" fillId="0" borderId="1" xfId="1" applyFont="1" applyBorder="1" applyAlignment="1" applyProtection="1">
      <alignment horizontal="center" vertical="center"/>
      <protection locked="0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49" fontId="21" fillId="5" borderId="1" xfId="4" applyNumberFormat="1" applyFont="1" applyFill="1" applyBorder="1" applyAlignment="1" applyProtection="1">
      <alignment horizontal="center" vertical="center" wrapText="1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4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Protection="1"/>
    <xf numFmtId="0" fontId="22" fillId="2" borderId="0" xfId="0" applyFont="1" applyFill="1" applyBorder="1" applyAlignment="1">
      <alignment horizontal="left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7" fillId="0" borderId="0" xfId="0" applyNumberFormat="1" applyFont="1" applyAlignment="1" applyProtection="1">
      <alignment horizontal="center" vertical="center"/>
      <protection locked="0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5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2 2 2" xfId="24"/>
    <cellStyle name="Normal 5 2 2 3" xfId="18"/>
    <cellStyle name="Normal 5 2 3" xfId="8"/>
    <cellStyle name="Normal 5 2 3 2" xfId="11"/>
    <cellStyle name="Normal 5 2 3 2 2" xfId="22"/>
    <cellStyle name="Normal 5 2 3 3" xfId="19"/>
    <cellStyle name="Normal 5 2 4" xfId="17"/>
    <cellStyle name="Normal 5 3" xfId="9"/>
    <cellStyle name="Normal 5 3 2" xfId="10"/>
    <cellStyle name="Normal 5 3 2 2" xfId="21"/>
    <cellStyle name="Normal 5 3 3" xfId="20"/>
    <cellStyle name="Normal 5 4" xfId="16"/>
    <cellStyle name="Normal 6" xfId="12"/>
    <cellStyle name="Normal 7" xfId="13"/>
    <cellStyle name="Normal 7 2" xfId="2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D9" sqref="D9:D15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22.42578125" style="290" customWidth="1"/>
    <col min="13" max="16384" width="9.140625" style="290"/>
  </cols>
  <sheetData>
    <row r="1" spans="1:12" s="301" customFormat="1" x14ac:dyDescent="0.2">
      <c r="A1" s="370" t="s">
        <v>295</v>
      </c>
      <c r="B1" s="355"/>
      <c r="C1" s="355"/>
      <c r="D1" s="355"/>
      <c r="E1" s="356"/>
      <c r="F1" s="350"/>
      <c r="G1" s="356"/>
      <c r="H1" s="369"/>
      <c r="I1" s="355"/>
      <c r="J1" s="356"/>
      <c r="K1" s="356"/>
      <c r="L1" s="368" t="s">
        <v>97</v>
      </c>
    </row>
    <row r="2" spans="1:12" s="301" customFormat="1" x14ac:dyDescent="0.2">
      <c r="A2" s="367" t="s">
        <v>128</v>
      </c>
      <c r="B2" s="355"/>
      <c r="C2" s="355"/>
      <c r="D2" s="355"/>
      <c r="E2" s="356"/>
      <c r="F2" s="350"/>
      <c r="G2" s="356"/>
      <c r="H2" s="366"/>
      <c r="I2" s="355"/>
      <c r="J2" s="356"/>
      <c r="K2" s="356"/>
      <c r="L2" s="365" t="s">
        <v>506</v>
      </c>
    </row>
    <row r="3" spans="1:12" s="301" customFormat="1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 x14ac:dyDescent="0.2">
      <c r="A4" s="396" t="s">
        <v>262</v>
      </c>
      <c r="B4" s="350"/>
      <c r="C4" s="350"/>
      <c r="D4" s="437" t="s">
        <v>505</v>
      </c>
      <c r="E4" s="388"/>
      <c r="F4" s="300"/>
      <c r="G4" s="293"/>
      <c r="H4" s="389"/>
      <c r="I4" s="388"/>
      <c r="J4" s="390"/>
      <c r="K4" s="293"/>
      <c r="L4" s="391"/>
    </row>
    <row r="5" spans="1:12" s="301" customFormat="1" ht="15.7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 x14ac:dyDescent="0.25">
      <c r="A6" s="353"/>
      <c r="B6" s="352"/>
      <c r="C6" s="351"/>
      <c r="D6" s="351"/>
      <c r="E6" s="351"/>
      <c r="F6" s="350"/>
      <c r="G6" s="350"/>
      <c r="H6" s="350"/>
      <c r="I6" s="402" t="s">
        <v>442</v>
      </c>
      <c r="J6" s="403"/>
      <c r="K6" s="404"/>
      <c r="L6" s="349"/>
    </row>
    <row r="7" spans="1:12" s="337" customFormat="1" ht="51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ht="25.5" x14ac:dyDescent="0.2">
      <c r="A9" s="330">
        <v>1</v>
      </c>
      <c r="B9" s="321">
        <v>42573</v>
      </c>
      <c r="C9" s="320" t="s">
        <v>480</v>
      </c>
      <c r="D9" s="329">
        <v>1700</v>
      </c>
      <c r="E9" s="328" t="s">
        <v>481</v>
      </c>
      <c r="F9" s="317" t="s">
        <v>482</v>
      </c>
      <c r="G9" s="327" t="s">
        <v>483</v>
      </c>
      <c r="H9" s="327" t="s">
        <v>484</v>
      </c>
      <c r="I9" s="326"/>
      <c r="J9" s="325"/>
      <c r="K9" s="324"/>
      <c r="L9" s="323"/>
    </row>
    <row r="10" spans="1:12" ht="25.5" x14ac:dyDescent="0.2">
      <c r="A10" s="322">
        <v>2</v>
      </c>
      <c r="B10" s="321">
        <v>42578</v>
      </c>
      <c r="C10" s="320" t="s">
        <v>480</v>
      </c>
      <c r="D10" s="319">
        <v>5000</v>
      </c>
      <c r="E10" s="318" t="s">
        <v>485</v>
      </c>
      <c r="F10" s="317" t="s">
        <v>486</v>
      </c>
      <c r="G10" s="317" t="s">
        <v>487</v>
      </c>
      <c r="H10" s="317" t="s">
        <v>484</v>
      </c>
      <c r="I10" s="316"/>
      <c r="J10" s="315"/>
      <c r="K10" s="314"/>
      <c r="L10" s="313"/>
    </row>
    <row r="11" spans="1:12" ht="25.5" x14ac:dyDescent="0.2">
      <c r="A11" s="322">
        <v>3</v>
      </c>
      <c r="B11" s="321">
        <v>42583</v>
      </c>
      <c r="C11" s="320" t="s">
        <v>480</v>
      </c>
      <c r="D11" s="319">
        <v>1500</v>
      </c>
      <c r="E11" s="318" t="s">
        <v>488</v>
      </c>
      <c r="F11" s="317" t="s">
        <v>489</v>
      </c>
      <c r="G11" s="317" t="s">
        <v>490</v>
      </c>
      <c r="H11" s="317" t="s">
        <v>484</v>
      </c>
      <c r="I11" s="316"/>
      <c r="J11" s="315"/>
      <c r="K11" s="314"/>
      <c r="L11" s="313"/>
    </row>
    <row r="12" spans="1:12" ht="25.5" x14ac:dyDescent="0.2">
      <c r="A12" s="322">
        <v>4</v>
      </c>
      <c r="B12" s="321">
        <v>42584</v>
      </c>
      <c r="C12" s="320" t="s">
        <v>480</v>
      </c>
      <c r="D12" s="319">
        <v>1500</v>
      </c>
      <c r="E12" s="318" t="s">
        <v>491</v>
      </c>
      <c r="F12" s="317" t="s">
        <v>492</v>
      </c>
      <c r="G12" s="317" t="s">
        <v>493</v>
      </c>
      <c r="H12" s="317" t="s">
        <v>484</v>
      </c>
      <c r="I12" s="316"/>
      <c r="J12" s="315"/>
      <c r="K12" s="314"/>
      <c r="L12" s="313"/>
    </row>
    <row r="13" spans="1:12" ht="25.5" x14ac:dyDescent="0.2">
      <c r="A13" s="322">
        <v>5</v>
      </c>
      <c r="B13" s="321">
        <v>42587</v>
      </c>
      <c r="C13" s="320" t="s">
        <v>480</v>
      </c>
      <c r="D13" s="319">
        <v>29979</v>
      </c>
      <c r="E13" s="318" t="s">
        <v>494</v>
      </c>
      <c r="F13" s="317" t="s">
        <v>495</v>
      </c>
      <c r="G13" s="317" t="s">
        <v>496</v>
      </c>
      <c r="H13" s="317" t="s">
        <v>500</v>
      </c>
      <c r="I13" s="316"/>
      <c r="J13" s="315"/>
      <c r="K13" s="314"/>
      <c r="L13" s="313"/>
    </row>
    <row r="14" spans="1:12" ht="25.5" x14ac:dyDescent="0.2">
      <c r="A14" s="322">
        <v>6</v>
      </c>
      <c r="B14" s="321">
        <v>42588</v>
      </c>
      <c r="C14" s="320" t="s">
        <v>480</v>
      </c>
      <c r="D14" s="319">
        <v>14000</v>
      </c>
      <c r="E14" s="318" t="s">
        <v>497</v>
      </c>
      <c r="F14" s="317" t="s">
        <v>498</v>
      </c>
      <c r="G14" s="317" t="s">
        <v>499</v>
      </c>
      <c r="H14" s="317" t="s">
        <v>484</v>
      </c>
      <c r="I14" s="316"/>
      <c r="J14" s="315"/>
      <c r="K14" s="314"/>
      <c r="L14" s="313"/>
    </row>
    <row r="15" spans="1:12" ht="25.5" x14ac:dyDescent="0.2">
      <c r="A15" s="322">
        <v>7</v>
      </c>
      <c r="B15" s="321">
        <v>42590</v>
      </c>
      <c r="C15" s="320" t="s">
        <v>480</v>
      </c>
      <c r="D15" s="319">
        <v>6000</v>
      </c>
      <c r="E15" s="318" t="s">
        <v>501</v>
      </c>
      <c r="F15" s="317" t="s">
        <v>502</v>
      </c>
      <c r="G15" s="317" t="s">
        <v>503</v>
      </c>
      <c r="H15" s="317" t="s">
        <v>504</v>
      </c>
      <c r="I15" s="316"/>
      <c r="J15" s="315"/>
      <c r="K15" s="314"/>
      <c r="L15" s="313"/>
    </row>
    <row r="16" spans="1:12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01" t="s">
        <v>409</v>
      </c>
      <c r="B31" s="401"/>
      <c r="C31" s="401"/>
      <c r="D31" s="401"/>
      <c r="E31" s="401"/>
      <c r="F31" s="401"/>
      <c r="G31" s="401"/>
      <c r="H31" s="401"/>
      <c r="I31" s="401"/>
      <c r="J31" s="401"/>
      <c r="K31" s="401"/>
      <c r="L31" s="401"/>
    </row>
    <row r="32" spans="1:12" s="302" customFormat="1" ht="12.75" x14ac:dyDescent="0.2">
      <c r="A32" s="401" t="s">
        <v>437</v>
      </c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</row>
    <row r="33" spans="1:12" s="302" customFormat="1" ht="12.75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</row>
    <row r="34" spans="1:12" s="301" customFormat="1" x14ac:dyDescent="0.2">
      <c r="A34" s="401" t="s">
        <v>436</v>
      </c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</row>
    <row r="35" spans="1:12" s="301" customFormat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</row>
    <row r="36" spans="1:12" s="301" customFormat="1" x14ac:dyDescent="0.2">
      <c r="A36" s="401" t="s">
        <v>435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07" t="s">
        <v>96</v>
      </c>
      <c r="B41" s="407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00" t="s">
        <v>256</v>
      </c>
      <c r="D43" s="400"/>
      <c r="E43" s="400"/>
      <c r="F43" s="294"/>
      <c r="G43" s="293"/>
      <c r="H43" s="405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06"/>
      <c r="I44" s="296"/>
      <c r="J44" s="293"/>
      <c r="K44" s="294"/>
      <c r="L44" s="293"/>
    </row>
    <row r="45" spans="1:12" s="292" customFormat="1" x14ac:dyDescent="0.2">
      <c r="A45" s="294"/>
      <c r="B45" s="293"/>
      <c r="C45" s="400" t="s">
        <v>127</v>
      </c>
      <c r="D45" s="400"/>
      <c r="E45" s="400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37.85546875" style="190" customWidth="1"/>
    <col min="6" max="6" width="17" style="190" customWidth="1"/>
    <col min="7" max="7" width="13.7109375" style="190" customWidth="1"/>
    <col min="8" max="8" width="36.42578125" style="190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4.42578125" style="190" customWidth="1"/>
    <col min="13" max="16384" width="9.140625" style="190"/>
  </cols>
  <sheetData>
    <row r="2" spans="1:12" ht="15" x14ac:dyDescent="0.3">
      <c r="A2" s="416" t="s">
        <v>449</v>
      </c>
      <c r="B2" s="416"/>
      <c r="C2" s="416"/>
      <c r="D2" s="416"/>
      <c r="E2" s="373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1" t="s">
        <v>506</v>
      </c>
      <c r="L3" s="41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53.25" customHeight="1" x14ac:dyDescent="0.2">
      <c r="A10" s="101">
        <v>1</v>
      </c>
      <c r="B10" s="374" t="s">
        <v>507</v>
      </c>
      <c r="C10" s="101" t="s">
        <v>508</v>
      </c>
      <c r="D10" s="101">
        <v>404416324</v>
      </c>
      <c r="E10" s="101" t="str">
        <f>A6</f>
        <v>მოქალაქეთა პოლიტიკური გაერთიანება "სამოქალაქო პლატფორმა - ახალი საქართველო"</v>
      </c>
      <c r="F10" s="101">
        <v>5000</v>
      </c>
      <c r="G10" s="101"/>
      <c r="H10" s="435" t="str">
        <f>E10</f>
        <v>მოქალაქეთა პოლიტიკური გაერთიანება "სამოქალაქო პლატფორმა - ახალი საქართველო"</v>
      </c>
      <c r="I10" s="101"/>
      <c r="J10" s="4"/>
      <c r="K10" s="4">
        <v>9500</v>
      </c>
      <c r="L10" s="101"/>
    </row>
    <row r="11" spans="1:12" ht="15" x14ac:dyDescent="0.2">
      <c r="A11" s="101">
        <v>2</v>
      </c>
      <c r="B11" s="374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4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4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4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4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4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4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4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4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4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4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4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4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4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4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4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4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4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4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4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4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4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4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4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4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9500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21" t="s">
        <v>479</v>
      </c>
      <c r="B41" s="421"/>
      <c r="C41" s="421"/>
      <c r="D41" s="421"/>
      <c r="E41" s="421"/>
      <c r="F41" s="421"/>
      <c r="G41" s="421"/>
      <c r="H41" s="421"/>
      <c r="I41" s="421"/>
      <c r="J41" s="421"/>
      <c r="K41" s="421"/>
    </row>
    <row r="42" spans="1:12" ht="15" customHeight="1" x14ac:dyDescent="0.2">
      <c r="A42" s="421"/>
      <c r="B42" s="421"/>
      <c r="C42" s="421"/>
      <c r="D42" s="421"/>
      <c r="E42" s="421"/>
      <c r="F42" s="421"/>
      <c r="G42" s="421"/>
      <c r="H42" s="421"/>
      <c r="I42" s="421"/>
      <c r="J42" s="421"/>
      <c r="K42" s="421"/>
    </row>
    <row r="43" spans="1:12" ht="12.75" customHeight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</row>
    <row r="44" spans="1:12" ht="15" x14ac:dyDescent="0.3">
      <c r="A44" s="417" t="s">
        <v>96</v>
      </c>
      <c r="B44" s="417"/>
      <c r="C44" s="375"/>
      <c r="D44" s="376"/>
      <c r="E44" s="376"/>
      <c r="F44" s="375"/>
      <c r="G44" s="375"/>
      <c r="H44" s="375"/>
      <c r="I44" s="375"/>
      <c r="J44" s="375"/>
      <c r="K44" s="189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9"/>
    </row>
    <row r="46" spans="1:12" ht="15" customHeight="1" x14ac:dyDescent="0.3">
      <c r="A46" s="375"/>
      <c r="B46" s="376"/>
      <c r="C46" s="418" t="s">
        <v>256</v>
      </c>
      <c r="D46" s="418"/>
      <c r="E46" s="378"/>
      <c r="F46" s="379"/>
      <c r="G46" s="419" t="s">
        <v>465</v>
      </c>
      <c r="H46" s="419"/>
      <c r="I46" s="419"/>
      <c r="J46" s="380"/>
      <c r="K46" s="189"/>
    </row>
    <row r="47" spans="1:12" ht="15" x14ac:dyDescent="0.3">
      <c r="A47" s="375"/>
      <c r="B47" s="376"/>
      <c r="C47" s="375"/>
      <c r="D47" s="376"/>
      <c r="E47" s="376"/>
      <c r="F47" s="375"/>
      <c r="G47" s="420"/>
      <c r="H47" s="420"/>
      <c r="I47" s="420"/>
      <c r="J47" s="380"/>
      <c r="K47" s="189"/>
    </row>
    <row r="48" spans="1:12" ht="15" x14ac:dyDescent="0.3">
      <c r="A48" s="375"/>
      <c r="B48" s="376"/>
      <c r="C48" s="415" t="s">
        <v>127</v>
      </c>
      <c r="D48" s="415"/>
      <c r="E48" s="378"/>
      <c r="F48" s="379"/>
      <c r="G48" s="375"/>
      <c r="H48" s="375"/>
      <c r="I48" s="375"/>
      <c r="J48" s="375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:E2"/>
    </sheetView>
  </sheetViews>
  <sheetFormatPr defaultRowHeight="15" x14ac:dyDescent="0.3"/>
  <cols>
    <col min="1" max="1" width="12.85546875" style="30" customWidth="1"/>
    <col min="2" max="2" width="65.5703125" style="29" customWidth="1"/>
    <col min="3" max="3" width="9.5703125" style="2" customWidth="1"/>
    <col min="4" max="4" width="19.5703125" style="2" customWidth="1"/>
    <col min="5" max="5" width="1" style="2" hidden="1" customWidth="1"/>
    <col min="6" max="16384" width="9.140625" style="2"/>
  </cols>
  <sheetData>
    <row r="1" spans="1:5" x14ac:dyDescent="0.3">
      <c r="A1" s="77" t="s">
        <v>212</v>
      </c>
      <c r="B1" s="124"/>
      <c r="C1" s="422" t="s">
        <v>186</v>
      </c>
      <c r="D1" s="422"/>
      <c r="E1" s="108"/>
    </row>
    <row r="2" spans="1:5" x14ac:dyDescent="0.3">
      <c r="A2" s="79" t="s">
        <v>128</v>
      </c>
      <c r="B2" s="124"/>
      <c r="C2" s="80"/>
      <c r="D2" s="411" t="s">
        <v>506</v>
      </c>
      <c r="E2" s="412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42485.49</v>
      </c>
      <c r="D10" s="128">
        <f>SUM(D11,D34)</f>
        <v>42485.49</v>
      </c>
      <c r="E10" s="108"/>
    </row>
    <row r="11" spans="1:5" x14ac:dyDescent="0.3">
      <c r="A11" s="54" t="s">
        <v>180</v>
      </c>
      <c r="B11" s="55"/>
      <c r="C11" s="88">
        <f>SUM(C12:C32)</f>
        <v>42485.49</v>
      </c>
      <c r="D11" s="88">
        <f>SUM(D12:D32)</f>
        <v>42485.49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432">
        <v>42485.49</v>
      </c>
      <c r="D14" s="432">
        <v>42485.49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0" t="s">
        <v>97</v>
      </c>
      <c r="J1" s="410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506</v>
      </c>
      <c r="J2" s="412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94"/>
      <c r="C5" s="394"/>
      <c r="D5" s="394"/>
      <c r="E5" s="394"/>
      <c r="F5" s="395"/>
      <c r="G5" s="394"/>
      <c r="H5" s="394"/>
      <c r="I5" s="394"/>
      <c r="J5" s="394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484</v>
      </c>
      <c r="C10" s="163" t="s">
        <v>509</v>
      </c>
      <c r="D10" s="164" t="s">
        <v>510</v>
      </c>
      <c r="E10" s="160">
        <v>42565</v>
      </c>
      <c r="F10" s="28">
        <v>50</v>
      </c>
      <c r="G10" s="431">
        <v>59704.99</v>
      </c>
      <c r="H10" s="431">
        <v>17269.5</v>
      </c>
      <c r="I10" s="431">
        <f>G10-H10+F10</f>
        <v>42485.49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411" t="s">
        <v>506</v>
      </c>
      <c r="H2" s="412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24" t="s">
        <v>97</v>
      </c>
      <c r="J1" s="424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1" t="s">
        <v>506</v>
      </c>
      <c r="J2" s="412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23" t="s">
        <v>208</v>
      </c>
      <c r="C7" s="423"/>
      <c r="D7" s="423" t="s">
        <v>280</v>
      </c>
      <c r="E7" s="423"/>
      <c r="F7" s="423" t="s">
        <v>281</v>
      </c>
      <c r="G7" s="423"/>
      <c r="H7" s="159" t="s">
        <v>267</v>
      </c>
      <c r="I7" s="423" t="s">
        <v>211</v>
      </c>
      <c r="J7" s="423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411" t="s">
        <v>506</v>
      </c>
      <c r="I2" s="412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0.5703125" style="23" customWidth="1"/>
    <col min="10" max="10" width="1" style="67" hidden="1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7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11" t="s">
        <v>506</v>
      </c>
      <c r="J2" s="412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411" t="s">
        <v>506</v>
      </c>
      <c r="H2" s="41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B1" zoomScale="80" zoomScaleNormal="80" zoomScaleSheetLayoutView="80" workbookViewId="0">
      <selection activeCell="K2" sqref="K2:L2"/>
    </sheetView>
  </sheetViews>
  <sheetFormatPr defaultRowHeight="12.75" x14ac:dyDescent="0.2"/>
  <cols>
    <col min="2" max="2" width="31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style="441" customWidth="1"/>
    <col min="8" max="8" width="22.140625" customWidth="1"/>
    <col min="9" max="9" width="21.42578125" customWidth="1"/>
    <col min="10" max="10" width="20.28515625" customWidth="1"/>
    <col min="11" max="11" width="25.140625" customWidth="1"/>
    <col min="12" max="12" width="1.5703125" hidden="1" customWidth="1"/>
  </cols>
  <sheetData>
    <row r="1" spans="1:12" ht="15" x14ac:dyDescent="0.2">
      <c r="A1" s="140" t="s">
        <v>429</v>
      </c>
      <c r="B1" s="141"/>
      <c r="C1" s="141"/>
      <c r="D1" s="141"/>
      <c r="E1" s="141"/>
      <c r="F1" s="141"/>
      <c r="G1" s="427"/>
      <c r="H1" s="141"/>
      <c r="I1" s="141"/>
      <c r="J1" s="141"/>
      <c r="K1" s="81" t="s">
        <v>97</v>
      </c>
    </row>
    <row r="2" spans="1:12" ht="15" x14ac:dyDescent="0.3">
      <c r="A2" s="108" t="s">
        <v>128</v>
      </c>
      <c r="B2" s="141"/>
      <c r="C2" s="141"/>
      <c r="D2" s="141"/>
      <c r="E2" s="141"/>
      <c r="F2" s="141"/>
      <c r="G2" s="427"/>
      <c r="H2" s="141"/>
      <c r="I2" s="141"/>
      <c r="J2" s="141"/>
      <c r="K2" s="411" t="s">
        <v>506</v>
      </c>
      <c r="L2" s="412"/>
    </row>
    <row r="3" spans="1:12" ht="15" x14ac:dyDescent="0.2">
      <c r="A3" s="141"/>
      <c r="B3" s="141"/>
      <c r="C3" s="141"/>
      <c r="D3" s="141"/>
      <c r="E3" s="141"/>
      <c r="F3" s="141"/>
      <c r="G3" s="427"/>
      <c r="H3" s="141"/>
      <c r="I3" s="141"/>
      <c r="J3" s="141"/>
      <c r="K3" s="144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427"/>
      <c r="H4" s="141"/>
      <c r="I4" s="141"/>
      <c r="J4" s="141"/>
      <c r="K4" s="150"/>
    </row>
    <row r="5" spans="1:12" s="190" customFormat="1" ht="15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225"/>
      <c r="F5" s="226"/>
      <c r="G5" s="426"/>
      <c r="H5" s="226"/>
      <c r="I5" s="226"/>
      <c r="J5" s="226"/>
      <c r="K5" s="225"/>
    </row>
    <row r="6" spans="1:12" ht="13.5" x14ac:dyDescent="0.2">
      <c r="A6" s="145"/>
      <c r="B6" s="146"/>
      <c r="C6" s="146"/>
      <c r="D6" s="146"/>
      <c r="E6" s="141"/>
      <c r="F6" s="141"/>
      <c r="G6" s="427"/>
      <c r="H6" s="141"/>
      <c r="I6" s="141"/>
      <c r="J6" s="141"/>
      <c r="K6" s="141"/>
    </row>
    <row r="7" spans="1:12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430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430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15" x14ac:dyDescent="0.2">
      <c r="A9" s="70">
        <v>1</v>
      </c>
      <c r="B9" s="26" t="s">
        <v>511</v>
      </c>
      <c r="C9" s="26" t="s">
        <v>512</v>
      </c>
      <c r="D9" s="26" t="s">
        <v>513</v>
      </c>
      <c r="E9" s="26" t="s">
        <v>514</v>
      </c>
      <c r="F9" s="26">
        <v>125</v>
      </c>
      <c r="G9" s="429">
        <v>38001006928</v>
      </c>
      <c r="H9" s="223" t="s">
        <v>515</v>
      </c>
      <c r="I9" s="223" t="s">
        <v>516</v>
      </c>
      <c r="J9" s="223"/>
      <c r="K9" s="26"/>
    </row>
    <row r="10" spans="1:12" ht="30.75" customHeight="1" x14ac:dyDescent="0.2">
      <c r="A10" s="70">
        <v>2</v>
      </c>
      <c r="B10" s="26" t="s">
        <v>517</v>
      </c>
      <c r="C10" s="26" t="s">
        <v>512</v>
      </c>
      <c r="D10" s="26" t="s">
        <v>513</v>
      </c>
      <c r="E10" s="26" t="s">
        <v>518</v>
      </c>
      <c r="F10" s="26">
        <v>375</v>
      </c>
      <c r="G10" s="429">
        <v>55001007316</v>
      </c>
      <c r="H10" s="223" t="s">
        <v>519</v>
      </c>
      <c r="I10" s="223" t="s">
        <v>520</v>
      </c>
      <c r="J10" s="223"/>
      <c r="K10" s="26"/>
    </row>
    <row r="11" spans="1:12" ht="15" x14ac:dyDescent="0.2">
      <c r="A11" s="70">
        <v>3</v>
      </c>
      <c r="B11" s="26" t="s">
        <v>521</v>
      </c>
      <c r="C11" s="26" t="s">
        <v>512</v>
      </c>
      <c r="D11" s="26" t="s">
        <v>513</v>
      </c>
      <c r="E11" s="26"/>
      <c r="F11" s="26">
        <v>500</v>
      </c>
      <c r="G11" s="429" t="s">
        <v>524</v>
      </c>
      <c r="H11" s="223" t="s">
        <v>522</v>
      </c>
      <c r="I11" s="223" t="s">
        <v>523</v>
      </c>
      <c r="J11" s="223"/>
      <c r="K11" s="26"/>
    </row>
    <row r="12" spans="1:12" ht="30" x14ac:dyDescent="0.2">
      <c r="A12" s="70">
        <v>4</v>
      </c>
      <c r="B12" s="26" t="s">
        <v>525</v>
      </c>
      <c r="C12" s="26" t="s">
        <v>512</v>
      </c>
      <c r="D12" s="26" t="s">
        <v>513</v>
      </c>
      <c r="E12" s="26" t="s">
        <v>526</v>
      </c>
      <c r="F12" s="26">
        <v>350.4</v>
      </c>
      <c r="G12" s="429" t="s">
        <v>527</v>
      </c>
      <c r="H12" s="223" t="s">
        <v>528</v>
      </c>
      <c r="I12" s="223" t="s">
        <v>529</v>
      </c>
      <c r="J12" s="223"/>
      <c r="K12" s="26"/>
    </row>
    <row r="13" spans="1:12" ht="30" x14ac:dyDescent="0.2">
      <c r="A13" s="70">
        <v>5</v>
      </c>
      <c r="B13" s="26" t="s">
        <v>530</v>
      </c>
      <c r="C13" s="26" t="s">
        <v>512</v>
      </c>
      <c r="D13" s="26" t="s">
        <v>513</v>
      </c>
      <c r="E13" s="26" t="s">
        <v>531</v>
      </c>
      <c r="F13" s="26">
        <v>1250</v>
      </c>
      <c r="G13" s="429" t="s">
        <v>532</v>
      </c>
      <c r="H13" s="223" t="s">
        <v>533</v>
      </c>
      <c r="I13" s="223" t="s">
        <v>534</v>
      </c>
      <c r="J13" s="223"/>
      <c r="K13" s="26"/>
    </row>
    <row r="14" spans="1:12" ht="30" x14ac:dyDescent="0.2">
      <c r="A14" s="70">
        <v>6</v>
      </c>
      <c r="B14" s="26" t="s">
        <v>535</v>
      </c>
      <c r="C14" s="26" t="s">
        <v>512</v>
      </c>
      <c r="D14" s="26" t="s">
        <v>513</v>
      </c>
      <c r="E14" s="26" t="s">
        <v>536</v>
      </c>
      <c r="F14" s="26">
        <v>625</v>
      </c>
      <c r="G14" s="429" t="s">
        <v>537</v>
      </c>
      <c r="H14" s="223" t="s">
        <v>538</v>
      </c>
      <c r="I14" s="223" t="s">
        <v>539</v>
      </c>
      <c r="J14" s="223"/>
      <c r="K14" s="26"/>
    </row>
    <row r="15" spans="1:12" ht="30" x14ac:dyDescent="0.2">
      <c r="A15" s="70">
        <v>7</v>
      </c>
      <c r="B15" s="26" t="s">
        <v>540</v>
      </c>
      <c r="C15" s="26" t="s">
        <v>512</v>
      </c>
      <c r="D15" s="26" t="s">
        <v>513</v>
      </c>
      <c r="E15" s="26" t="s">
        <v>542</v>
      </c>
      <c r="F15" s="26">
        <v>1055</v>
      </c>
      <c r="G15" s="429" t="s">
        <v>543</v>
      </c>
      <c r="H15" s="223" t="s">
        <v>541</v>
      </c>
      <c r="I15" s="223" t="s">
        <v>529</v>
      </c>
      <c r="J15" s="223"/>
      <c r="K15" s="26"/>
    </row>
    <row r="16" spans="1:12" ht="15" x14ac:dyDescent="0.2">
      <c r="A16" s="70">
        <v>8</v>
      </c>
      <c r="B16" s="26" t="s">
        <v>544</v>
      </c>
      <c r="C16" s="26" t="s">
        <v>512</v>
      </c>
      <c r="D16" s="26" t="s">
        <v>513</v>
      </c>
      <c r="E16" s="26" t="s">
        <v>547</v>
      </c>
      <c r="F16" s="26">
        <v>625</v>
      </c>
      <c r="G16" s="429" t="s">
        <v>548</v>
      </c>
      <c r="H16" s="223" t="s">
        <v>545</v>
      </c>
      <c r="I16" s="223" t="s">
        <v>546</v>
      </c>
      <c r="J16" s="223"/>
      <c r="K16" s="26"/>
    </row>
    <row r="17" spans="1:11" ht="15" x14ac:dyDescent="0.2">
      <c r="A17" s="70">
        <v>9</v>
      </c>
      <c r="B17" s="26" t="s">
        <v>549</v>
      </c>
      <c r="C17" s="26" t="s">
        <v>512</v>
      </c>
      <c r="D17" s="26" t="s">
        <v>513</v>
      </c>
      <c r="E17" s="26" t="s">
        <v>550</v>
      </c>
      <c r="F17" s="26">
        <v>2000</v>
      </c>
      <c r="G17" s="429" t="s">
        <v>551</v>
      </c>
      <c r="H17" s="223" t="s">
        <v>552</v>
      </c>
      <c r="I17" s="223" t="s">
        <v>553</v>
      </c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429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429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429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429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429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429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429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429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429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429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438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438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438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439"/>
      <c r="H31" s="2"/>
      <c r="I31" s="2"/>
      <c r="J31" s="2"/>
      <c r="K31" s="2"/>
    </row>
    <row r="32" spans="1:11" ht="15" x14ac:dyDescent="0.3">
      <c r="A32" s="2"/>
      <c r="B32" s="2"/>
      <c r="C32" s="425"/>
      <c r="D32" s="425"/>
      <c r="F32" s="73"/>
      <c r="G32" s="440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2">
    <mergeCell ref="C32:D32"/>
    <mergeCell ref="K2:L2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9.710937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1" t="s">
        <v>506</v>
      </c>
      <c r="M2" s="412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B17" sqref="B1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0" t="s">
        <v>97</v>
      </c>
      <c r="D1" s="410"/>
      <c r="E1" s="111"/>
    </row>
    <row r="2" spans="1:7" x14ac:dyDescent="0.3">
      <c r="A2" s="79" t="s">
        <v>128</v>
      </c>
      <c r="B2" s="79"/>
      <c r="C2" s="408" t="s">
        <v>506</v>
      </c>
      <c r="D2" s="409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2">
      <c r="A13" s="100" t="s">
        <v>70</v>
      </c>
      <c r="B13" s="100" t="s">
        <v>299</v>
      </c>
      <c r="C13" s="428"/>
      <c r="D13" s="42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433"/>
      <c r="D14" s="433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9.8554687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11" t="s">
        <v>506</v>
      </c>
      <c r="J2" s="412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mergeCells count="1">
    <mergeCell ref="I2:J2"/>
  </mergeCells>
  <pageMargins left="0.7" right="0.7" top="0.75" bottom="0.75" header="0.3" footer="0.3"/>
  <pageSetup scale="7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506</v>
      </c>
      <c r="J2" s="412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2" t="s">
        <v>358</v>
      </c>
      <c r="C8" s="393" t="s">
        <v>415</v>
      </c>
      <c r="D8" s="393" t="s">
        <v>416</v>
      </c>
      <c r="E8" s="393" t="s">
        <v>359</v>
      </c>
      <c r="F8" s="393" t="s">
        <v>378</v>
      </c>
      <c r="G8" s="393" t="s">
        <v>379</v>
      </c>
      <c r="H8" s="393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8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G13" sqref="G13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11" t="s">
        <v>506</v>
      </c>
      <c r="N2" s="41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Normal="100" zoomScaleSheetLayoutView="10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10" t="s">
        <v>97</v>
      </c>
      <c r="D1" s="410"/>
      <c r="E1" s="116"/>
    </row>
    <row r="2" spans="1:12" s="6" customFormat="1" x14ac:dyDescent="0.3">
      <c r="A2" s="79" t="s">
        <v>128</v>
      </c>
      <c r="B2" s="254"/>
      <c r="C2" s="411" t="s">
        <v>506</v>
      </c>
      <c r="D2" s="412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59679</v>
      </c>
      <c r="D9" s="88">
        <f>SUM(D10,D26)</f>
        <v>59679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59679</v>
      </c>
      <c r="D10" s="88">
        <f>SUM(D11,D12,D16,D19,D24,D25)</f>
        <v>59679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59679</v>
      </c>
      <c r="D12" s="436">
        <f>SUM(D13:D15)</f>
        <v>59679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59679</v>
      </c>
      <c r="D13" s="8">
        <v>59679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7" zoomScale="80" zoomScaleNormal="100" zoomScaleSheetLayoutView="80" workbookViewId="0">
      <selection activeCell="H10" sqref="H10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10" t="s">
        <v>97</v>
      </c>
      <c r="D1" s="410"/>
      <c r="E1" s="94"/>
    </row>
    <row r="2" spans="1:5" s="6" customFormat="1" x14ac:dyDescent="0.3">
      <c r="A2" s="77" t="s">
        <v>384</v>
      </c>
      <c r="B2" s="238"/>
      <c r="C2" s="411" t="s">
        <v>506</v>
      </c>
      <c r="D2" s="412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13" t="s">
        <v>468</v>
      </c>
      <c r="B80" s="413"/>
      <c r="C80" s="413"/>
      <c r="D80" s="413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22" zoomScale="80" zoomScaleSheetLayoutView="80" workbookViewId="0">
      <selection activeCell="D48" sqref="D4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0" t="s">
        <v>97</v>
      </c>
      <c r="D1" s="410"/>
      <c r="E1" s="156"/>
    </row>
    <row r="2" spans="1:12" x14ac:dyDescent="0.3">
      <c r="A2" s="79" t="s">
        <v>128</v>
      </c>
      <c r="B2" s="117"/>
      <c r="C2" s="411" t="s">
        <v>506</v>
      </c>
      <c r="D2" s="412"/>
      <c r="E2" s="156"/>
    </row>
    <row r="3" spans="1:12" x14ac:dyDescent="0.3">
      <c r="A3" s="79"/>
      <c r="B3" s="117"/>
      <c r="C3" s="372"/>
      <c r="D3" s="372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1"/>
      <c r="B7" s="371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17269.5</v>
      </c>
      <c r="D9" s="85">
        <f>SUM(D10,D13,D53,D56,D57,D58,D64,D71,D72)</f>
        <v>17269.5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17269.5</v>
      </c>
      <c r="D13" s="87">
        <f>SUM(D14,D17,D29:D32,D35,D36,D43,D44,D45,D46,D47,D51,D52)</f>
        <v>17269.5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7230</v>
      </c>
      <c r="D32" s="86">
        <f>SUM(D33:D34)</f>
        <v>7230</v>
      </c>
      <c r="E32" s="156"/>
    </row>
    <row r="33" spans="1:5" x14ac:dyDescent="0.3">
      <c r="A33" s="17" t="s">
        <v>278</v>
      </c>
      <c r="B33" s="17" t="s">
        <v>56</v>
      </c>
      <c r="C33" s="34">
        <v>7230</v>
      </c>
      <c r="D33" s="35">
        <v>7230</v>
      </c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>
        <v>9.9</v>
      </c>
      <c r="D35" s="35">
        <v>9.9</v>
      </c>
      <c r="E35" s="156"/>
    </row>
    <row r="36" spans="1:5" x14ac:dyDescent="0.3">
      <c r="A36" s="16" t="s">
        <v>39</v>
      </c>
      <c r="B36" s="16" t="s">
        <v>340</v>
      </c>
      <c r="C36" s="86">
        <f>SUM(C37:C42)</f>
        <v>950</v>
      </c>
      <c r="D36" s="86">
        <f>SUM(D37:D42)</f>
        <v>950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>
        <v>950</v>
      </c>
      <c r="D38" s="34">
        <v>950</v>
      </c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>
        <f>1132.8+100</f>
        <v>1232.8</v>
      </c>
      <c r="D43" s="434">
        <f t="shared" ref="D43:E43" si="0">1132.8+100</f>
        <v>1232.8</v>
      </c>
      <c r="E43" s="434">
        <f t="shared" si="0"/>
        <v>1232.8</v>
      </c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7846.8</v>
      </c>
      <c r="D47" s="86">
        <f>SUM(D48:D50)</f>
        <v>7846.8</v>
      </c>
      <c r="E47" s="156"/>
    </row>
    <row r="48" spans="1:5" x14ac:dyDescent="0.3">
      <c r="A48" s="100" t="s">
        <v>352</v>
      </c>
      <c r="B48" s="100" t="s">
        <v>355</v>
      </c>
      <c r="C48" s="34">
        <v>7846.8</v>
      </c>
      <c r="D48" s="35">
        <v>7846.8</v>
      </c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81"/>
      <c r="B76" s="381"/>
      <c r="C76" s="12"/>
      <c r="D76" s="12"/>
      <c r="E76" s="108"/>
    </row>
    <row r="77" spans="1:5" s="2" customFormat="1" x14ac:dyDescent="0.3">
      <c r="A77" s="413" t="s">
        <v>468</v>
      </c>
      <c r="B77" s="413"/>
      <c r="C77" s="413"/>
      <c r="D77" s="413"/>
      <c r="E77" s="108"/>
    </row>
    <row r="78" spans="1:5" s="2" customFormat="1" x14ac:dyDescent="0.3">
      <c r="A78" s="381"/>
      <c r="B78" s="381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14" t="s">
        <v>470</v>
      </c>
      <c r="C84" s="414"/>
      <c r="D84" s="414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14" t="s">
        <v>472</v>
      </c>
      <c r="C86" s="414"/>
      <c r="D86" s="41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0" t="s">
        <v>97</v>
      </c>
      <c r="D1" s="410"/>
      <c r="E1" s="94"/>
    </row>
    <row r="2" spans="1:5" s="6" customFormat="1" x14ac:dyDescent="0.3">
      <c r="A2" s="77" t="s">
        <v>315</v>
      </c>
      <c r="B2" s="80"/>
      <c r="C2" s="411" t="s">
        <v>506</v>
      </c>
      <c r="D2" s="412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10" t="s">
        <v>97</v>
      </c>
      <c r="J1" s="410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11" t="s">
        <v>506</v>
      </c>
      <c r="J2" s="412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0" t="s">
        <v>97</v>
      </c>
      <c r="H1" s="410"/>
      <c r="I1" s="386"/>
    </row>
    <row r="2" spans="1:9" ht="15" x14ac:dyDescent="0.3">
      <c r="A2" s="79" t="s">
        <v>128</v>
      </c>
      <c r="B2" s="80"/>
      <c r="C2" s="80"/>
      <c r="D2" s="80"/>
      <c r="E2" s="80"/>
      <c r="F2" s="80"/>
      <c r="G2" s="411" t="s">
        <v>506</v>
      </c>
      <c r="H2" s="412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6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6"/>
    </row>
    <row r="8" spans="1:9" ht="45" x14ac:dyDescent="0.2">
      <c r="A8" s="382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3"/>
      <c r="B9" s="384"/>
      <c r="C9" s="101"/>
      <c r="D9" s="101"/>
      <c r="E9" s="101"/>
      <c r="F9" s="101"/>
      <c r="G9" s="101"/>
      <c r="H9" s="4"/>
      <c r="I9" s="4"/>
    </row>
    <row r="10" spans="1:9" ht="15" x14ac:dyDescent="0.2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 x14ac:dyDescent="0.2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 x14ac:dyDescent="0.2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 x14ac:dyDescent="0.2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 x14ac:dyDescent="0.2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 x14ac:dyDescent="0.2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 x14ac:dyDescent="0.2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 x14ac:dyDescent="0.2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 x14ac:dyDescent="0.2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 x14ac:dyDescent="0.2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 x14ac:dyDescent="0.2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 x14ac:dyDescent="0.2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 x14ac:dyDescent="0.2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 x14ac:dyDescent="0.2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 x14ac:dyDescent="0.2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 x14ac:dyDescent="0.2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 x14ac:dyDescent="0.2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 x14ac:dyDescent="0.2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 x14ac:dyDescent="0.2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 x14ac:dyDescent="0.2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 x14ac:dyDescent="0.2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 x14ac:dyDescent="0.2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 x14ac:dyDescent="0.2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 x14ac:dyDescent="0.3">
      <c r="A34" s="383"/>
      <c r="B34" s="385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0" t="s">
        <v>97</v>
      </c>
      <c r="H1" s="410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1" t="s">
        <v>506</v>
      </c>
      <c r="H2" s="412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2016-08-10T16:43:09Z</cp:lastPrinted>
  <dcterms:created xsi:type="dcterms:W3CDTF">2011-12-27T13:20:18Z</dcterms:created>
  <dcterms:modified xsi:type="dcterms:W3CDTF">2016-08-10T16:43:14Z</dcterms:modified>
</cp:coreProperties>
</file>