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A4" i="39"/>
  <c r="A4" i="32"/>
  <c r="A4" i="33"/>
  <c r="A4" i="9"/>
  <c r="A4" i="12"/>
  <c r="C38" i="47"/>
  <c r="C12" i="7"/>
  <c r="A5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D45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<sst xmlns="http://schemas.openxmlformats.org/spreadsheetml/2006/main" count="684" uniqueCount="466">
  <si>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</si>
  <si>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</si>
  <si>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</si>
  <si>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</si>
  <si>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</si>
  <si>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</si>
  <si>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</si>
  <si>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</si>
  <si>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</si>
  <si>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</si>
  <si>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</si>
  <si>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</si>
  <si>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</si>
  <si>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</si>
  <si>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</si>
  <si>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</si>
  <si>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</si>
  <si>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</si>
  <si>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</si>
  <si>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</si>
  <si>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</si>
  <si>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</si>
  <si>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</si>
  <si>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</si>
  <si>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</si>
  <si>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</si>
  <si>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</si>
  <si>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</si>
  <si>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</si>
  <si>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</si>
  <si>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</si>
  <si>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</si>
  <si>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</si>
  <si>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</si>
  <si>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</si>
  <si>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</si>
  <si>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</si>
  <si>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</si>
  <si>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</si>
  <si>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</si>
  <si>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</si>
  <si>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</si>
  <si>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</si>
  <si>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</si>
  <si>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</si>
  <si>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</si>
  <si>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</si>
  <si>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</si>
  <si>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</si>
  <si>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</si>
  <si>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</si>
  <si>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</si>
  <si>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</si>
  <si>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</si>
  <si>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</si>
  <si>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</si>
  <si>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</si>
  <si>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</si>
  <si>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</si>
  <si>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</si>
  <si>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</si>
  <si>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</si>
  <si>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</si>
  <si>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</si>
  <si>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</si>
  <si>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</si>
  <si>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</si>
  <si>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</si>
  <si>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</si>
  <si>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</si>
  <si>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</si>
  <si>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</si>
  <si>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</si>
  <si>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</si>
  <si>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</si>
  <si>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</si>
  <si>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</si>
  <si>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</si>
  <si>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</si>
  <si>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</si>
  <si>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</si>
  <si>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</si>
  <si>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</si>
  <si>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</si>
  <si>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</si>
  <si>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</si>
  <si>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</si>
  <si>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</si>
  <si>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</si>
  <si>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</si>
  <si>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</si>
  <si>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</si>
  <si>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</si>
  <si>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</si>
  <si>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</si>
  <si>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</si>
  <si>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</si>
  <si>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</si>
  <si>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</si>
  <si>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</si>
  <si>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</si>
  <si>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</si>
  <si>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</si>
  <si>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</si>
  <si>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</si>
  <si>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</si>
  <si>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</si>
  <si>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</si>
  <si>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</si>
  <si>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</si>
  <si>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</si>
  <si>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</si>
  <si>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</si>
  <si>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</si>
  <si>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</si>
  <si>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</si>
  <si>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</si>
  <si>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</si>
  <si>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</si>
  <si>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</si>
  <si>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</si>
  <si>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</si>
  <si>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</si>
  <si>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</si>
  <si>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</si>
  <si>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</si>
  <si>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</si>
  <si>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</si>
  <si>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</si>
  <si>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</si>
  <si>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</si>
  <si>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</si>
  <si>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</si>
  <si>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</si>
  <si>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</si>
  <si>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</si>
  <si>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</si>
  <si>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</si>
  <si>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</si>
  <si>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</si>
  <si>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</si>
  <si>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</si>
  <si>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</si>
  <si>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</si>
  <si>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</si>
  <si>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</si>
  <si>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</si>
  <si>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</si>
  <si>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</si>
  <si>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</si>
  <si>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</si>
  <si>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</si>
  <si>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</si>
  <si>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</si>
  <si>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</si>
  <si>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</si>
  <si>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</si>
  <si>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</si>
  <si>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</si>
  <si>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</si>
  <si>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</si>
  <si>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</si>
  <si>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</si>
  <si>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</si>
  <si>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</si>
  <si>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</si>
  <si>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</si>
  <si>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</si>
  <si>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</si>
  <si>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</si>
  <si>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</si>
  <si>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</si>
  <si>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</si>
  <si>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</si>
  <si>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</si>
  <si>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</si>
  <si>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</si>
  <si>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</si>
  <si>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</si>
  <si>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</si>
  <si>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</si>
  <si>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</si>
  <si>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</si>
  <si>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</si>
  <si>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</si>
  <si>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</si>
  <si>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</si>
  <si>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</si>
  <si>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</si>
  <si>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</si>
  <si>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</si>
  <si>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</si>
  <si>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</si>
  <si>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</si>
  <si>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</si>
  <si>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</si>
  <si>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</si>
  <si>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</si>
  <si>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</si>
  <si>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</si>
  <si>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</si>
  <si>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</si>
  <si>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</si>
  <si>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</si>
  <si>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</si>
  <si>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</si>
  <si>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</si>
  <si>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</si>
  <si>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</si>
  <si>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</si>
  <si>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</si>
  <si>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</si>
  <si>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</si>
  <si>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</si>
  <si>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</si>
  <si>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</si>
  <si>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</si>
  <si>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</si>
  <si>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</si>
  <si>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</si>
  <si>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</si>
  <si>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</si>
  <si>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</si>
  <si>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</si>
  <si>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</si>
  <si>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</si>
  <si>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</si>
  <si>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</si>
  <si>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</si>
  <si>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</si>
  <si>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</si>
  <si>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</si>
  <si>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</si>
  <si>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</si>
  <si>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</si>
  <si>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</si>
  <si>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</si>
  <si>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</si>
  <si>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</si>
  <si>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</si>
  <si>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</si>
  <si>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</si>
  <si>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</si>
  <si>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</si>
  <si>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</si>
  <si>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</si>
  <si>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</si>
  <si>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</si>
  <si>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</si>
  <si>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</si>
  <si>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</si>
  <si>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</si>
  <si>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</si>
  <si>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</si>
  <si>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</si>
  <si>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</si>
  <si>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</si>
  <si>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</si>
  <si>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</si>
  <si>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</si>
  <si>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</si>
  <si>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</si>
  <si>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</si>
  <si>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</si>
  <si>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</si>
  <si>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</si>
  <si>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</si>
  <si>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</si>
  <si>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</si>
  <si>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</si>
  <si>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</si>
  <si>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</si>
  <si>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</si>
  <si>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</si>
  <si>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</si>
  <si>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</si>
  <si>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</si>
  <si>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</si>
  <si>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</si>
  <si>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</si>
  <si>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</si>
  <si>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</si>
  <si>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</si>
  <si>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</si>
  <si>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</si>
  <si>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</si>
  <si>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</si>
  <si>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</si>
  <si>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</si>
  <si>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</si>
  <si>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</si>
  <si>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</si>
  <si>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</si>
  <si>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</si>
  <si>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</si>
  <si>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</si>
  <si>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</si>
  <si>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</si>
  <si>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</si>
  <si>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</si>
  <si>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</si>
  <si>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</si>
  <si>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</si>
  <si>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</si>
  <si>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</si>
  <si>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</si>
  <si>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</si>
  <si>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</si>
  <si>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</si>
  <si>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</si>
  <si>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</si>
  <si>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</si>
  <si>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</si>
  <si>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</si>
  <si>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</si>
  <si>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</si>
  <si>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</si>
  <si>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</si>
  <si>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</si>
  <si>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</si>
  <si>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</si>
  <si>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</si>
  <si>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</si>
  <si>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</si>
  <si>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</si>
  <si>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</si>
  <si>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</si>
  <si>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</si>
  <si>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</si>
  <si>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</si>
  <si>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</si>
  <si>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</si>
  <si>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</si>
  <si>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</si>
  <si>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</si>
  <si>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</si>
  <si>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</si>
  <si>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</si>
  <si>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</si>
  <si>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</si>
  <si>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</si>
  <si>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</si>
  <si>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</si>
  <si>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</si>
  <si>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</si>
  <si>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</si>
  <si>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</si>
  <si>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</si>
  <si>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</si>
  <si>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</si>
  <si>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</si>
  <si>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</si>
  <si>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</si>
  <si>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</si>
  <si>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</si>
  <si>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</si>
  <si>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</si>
  <si>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</si>
  <si>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</si>
  <si>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</si>
  <si>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</si>
  <si>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</si>
  <si>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</si>
  <si>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</si>
  <si>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</si>
  <si>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</si>
  <si>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</si>
  <si>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</si>
  <si>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</si>
  <si>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</si>
  <si>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</si>
  <si>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</si>
  <si>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</si>
  <si>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</si>
  <si>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</si>
  <si>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</si>
  <si>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</si>
  <si>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</si>
  <si>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</si>
  <si>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</si>
  <si>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</si>
  <si>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</si>
  <si>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</si>
  <si>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</si>
  <si>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</si>
  <si>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</si>
  <si>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</si>
  <si>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</si>
  <si>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</si>
  <si>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</si>
  <si>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</si>
  <si>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</si>
  <si>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</si>
  <si>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</si>
  <si>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</si>
  <si>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</si>
  <si>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</si>
  <si>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</si>
  <si>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</si>
  <si>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</si>
  <si>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</si>
  <si>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</si>
  <si>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</si>
  <si>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</si>
  <si>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</si>
  <si>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</si>
  <si>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</si>
  <si>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</si>
  <si>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</si>
  <si>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გოჩა ხეცურიანი</t>
  </si>
  <si>
    <t>60001062553</t>
  </si>
  <si>
    <t xml:space="preserve">GE02TB7699945068100001 </t>
  </si>
  <si>
    <t>თი ბი სი</t>
  </si>
  <si>
    <t>მერაბ ემუხვარი</t>
  </si>
  <si>
    <t>62014004108</t>
  </si>
  <si>
    <t>GE68TB7174945061100032</t>
  </si>
  <si>
    <t>ლალი დამენია</t>
  </si>
  <si>
    <t>62003011807</t>
  </si>
  <si>
    <t>GE07TB7879845061100029</t>
  </si>
  <si>
    <t xml:space="preserve"> ირინე ვაშაკიძე</t>
  </si>
  <si>
    <t>01011064219</t>
  </si>
  <si>
    <t>GE59TB7892245061100025</t>
  </si>
  <si>
    <t>ბესარიონ კოწოლაძე</t>
  </si>
  <si>
    <t>01024007780</t>
  </si>
  <si>
    <t>GE91BR0000010975823582</t>
  </si>
  <si>
    <t xml:space="preserve">ბანკი რესპუბლიკა </t>
  </si>
  <si>
    <t>ლია ტაბატაძე</t>
  </si>
  <si>
    <t>62003004174</t>
  </si>
  <si>
    <t>GE51TB7000645061100032</t>
  </si>
  <si>
    <t>ზაზა ბულისკერია</t>
  </si>
  <si>
    <t>09/16/2016</t>
  </si>
  <si>
    <t>62005000706</t>
  </si>
  <si>
    <t>GE71TB1822736010300013</t>
  </si>
  <si>
    <t>ბეჭდური რეკლამი ხარჯი</t>
  </si>
  <si>
    <t>ზურაბ ჩიქოვანი</t>
  </si>
  <si>
    <t>შპს "სტილი"</t>
  </si>
  <si>
    <t>შპს "პრინტსერვისი"</t>
  </si>
  <si>
    <t>ზურაბ ჩიქოვაი</t>
  </si>
  <si>
    <t>ბილბორდი</t>
  </si>
  <si>
    <t>ბუკლეტი</t>
  </si>
  <si>
    <t>ცალი</t>
  </si>
  <si>
    <t>პლაკატი</t>
  </si>
  <si>
    <t>გაზეთი</t>
  </si>
  <si>
    <t>6X3</t>
  </si>
  <si>
    <t xml:space="preserve">რობაქიძის გამზირი A B </t>
  </si>
  <si>
    <t>8X4</t>
  </si>
  <si>
    <t>დიდი დიღმის გამოსასვლელი</t>
  </si>
  <si>
    <t>დიღმის ხიდთან</t>
  </si>
  <si>
    <t>თიბისი</t>
  </si>
  <si>
    <t>GE97TB7968636010100017</t>
  </si>
  <si>
    <t>GEL</t>
  </si>
  <si>
    <t>მსუბუქი ავტომობილი</t>
  </si>
  <si>
    <t>NISSAN</t>
  </si>
  <si>
    <t>MICRA</t>
  </si>
  <si>
    <t>DLD785</t>
  </si>
  <si>
    <t>თემურ</t>
  </si>
  <si>
    <t>ეთერია</t>
  </si>
  <si>
    <t>დიღმის მასივი მე-4 კორ 7</t>
  </si>
  <si>
    <t>არასაცხოვრებელი ფართი</t>
  </si>
  <si>
    <t>2 თვე</t>
  </si>
  <si>
    <t>ია</t>
  </si>
  <si>
    <t>ფალიაშვილი</t>
  </si>
  <si>
    <t>შპს "იასთან"</t>
  </si>
  <si>
    <t xml:space="preserve">  08/31/2016-09/20/2016</t>
  </si>
  <si>
    <t>08/31/2016-09/20/2016</t>
  </si>
  <si>
    <t xml:space="preserve">                                                                 08/31/2016-09/20/2016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</si>
</sst>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name val="Sylfaen"/>
      <family val="1"/>
      <charset val="204"/>
    </font>
    <font>
      <sz val="9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8" fillId="0" borderId="0" xfId="9" applyNumberFormat="1" applyFont="1" applyBorder="1" applyAlignment="1" applyProtection="1">
      <alignment vertical="center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8" fillId="0" borderId="19" xfId="9" applyFont="1" applyBorder="1" applyAlignment="1" applyProtection="1">
      <alignment horizontal="right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14" fontId="18" fillId="0" borderId="2" xfId="9" applyNumberFormat="1" applyFont="1" applyBorder="1" applyAlignment="1" applyProtection="1">
      <alignment horizontal="right" vertical="center" wrapText="1"/>
      <protection locked="0"/>
    </xf>
    <xf numFmtId="0" fontId="18" fillId="0" borderId="18" xfId="9" applyFont="1" applyBorder="1" applyAlignment="1" applyProtection="1">
      <alignment vertical="center" wrapText="1"/>
      <protection locked="0"/>
    </xf>
    <xf numFmtId="0" fontId="18" fillId="0" borderId="21" xfId="9" applyFont="1" applyBorder="1" applyAlignment="1" applyProtection="1">
      <alignment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14" fontId="18" fillId="0" borderId="41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18" fillId="0" borderId="0" xfId="9" applyNumberFormat="1" applyFont="1" applyBorder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2" sqref="K2:L2"/>
    </sheetView>
  </sheetViews>
  <sheetFormatPr defaultRowHeight="15"/>
  <cols>
    <col min="1" max="1" width="6.28515625" style="240" bestFit="1" customWidth="1"/>
    <col min="2" max="2" width="13.140625" style="240" customWidth="1"/>
    <col min="3" max="3" width="17.85546875" style="240" customWidth="1"/>
    <col min="4" max="4" width="15.140625" style="240" customWidth="1"/>
    <col min="5" max="5" width="24.5703125" style="240" customWidth="1"/>
    <col min="6" max="8" width="19.140625" style="241" customWidth="1"/>
    <col min="9" max="9" width="16.42578125" style="240" bestFit="1" customWidth="1"/>
    <col min="10" max="10" width="17.42578125" style="240" customWidth="1"/>
    <col min="11" max="11" width="13.140625" style="240" bestFit="1" customWidth="1"/>
    <col min="12" max="12" width="15.28515625" style="240" customWidth="1"/>
    <col min="13" max="16384" width="9.140625" style="240"/>
  </cols>
  <sheetData>
    <row r="1" spans="1:12" s="251" customFormat="1">
      <c r="A1" s="318" t="s">
        <v>245</v>
      </c>
      <c r="B1" s="303"/>
      <c r="C1" s="303"/>
      <c r="D1" s="303"/>
      <c r="E1" s="304"/>
      <c r="F1" s="298"/>
      <c r="G1" s="304"/>
      <c r="H1" s="317"/>
      <c r="I1" s="303"/>
      <c r="J1" s="304"/>
      <c r="K1" s="304"/>
      <c r="L1" s="316" t="s">
        <v>97</v>
      </c>
    </row>
    <row r="2" spans="1:12" s="251" customFormat="1">
      <c r="A2" s="315" t="s">
        <v>104</v>
      </c>
      <c r="B2" s="303"/>
      <c r="C2" s="303"/>
      <c r="D2" s="303"/>
      <c r="E2" s="304"/>
      <c r="F2" s="298"/>
      <c r="G2" s="304"/>
      <c r="H2" s="314"/>
      <c r="I2" s="303"/>
      <c r="J2" s="304"/>
      <c r="K2" s="361" t="s">
        <v>464</v>
      </c>
      <c r="L2" s="361"/>
    </row>
    <row r="3" spans="1:12" s="251" customFormat="1">
      <c r="A3" s="312"/>
      <c r="B3" s="303"/>
      <c r="C3" s="311"/>
      <c r="D3" s="310"/>
      <c r="E3" s="304"/>
      <c r="F3" s="309"/>
      <c r="G3" s="304"/>
      <c r="H3" s="304"/>
      <c r="I3" s="298"/>
      <c r="J3" s="303"/>
      <c r="K3" s="303"/>
      <c r="L3" s="302"/>
    </row>
    <row r="4" spans="1:12" s="251" customFormat="1">
      <c r="A4" s="343" t="s">
        <v>218</v>
      </c>
      <c r="B4" s="298"/>
      <c r="C4" s="298"/>
      <c r="D4" s="344" t="s">
        <v>434</v>
      </c>
      <c r="E4" s="335"/>
      <c r="F4" s="250"/>
      <c r="G4" s="243"/>
      <c r="H4" s="336"/>
      <c r="I4" s="335"/>
      <c r="J4" s="337"/>
      <c r="K4" s="243"/>
      <c r="L4" s="338"/>
    </row>
    <row r="5" spans="1:12" s="251" customFormat="1" ht="15.75" thickBot="1">
      <c r="A5" s="308"/>
      <c r="B5" s="304"/>
      <c r="C5" s="307"/>
      <c r="D5" s="306"/>
      <c r="E5" s="304"/>
      <c r="F5" s="305"/>
      <c r="G5" s="305"/>
      <c r="H5" s="305"/>
      <c r="I5" s="304"/>
      <c r="J5" s="303"/>
      <c r="K5" s="303"/>
      <c r="L5" s="302"/>
    </row>
    <row r="6" spans="1:12" ht="15.75" thickBot="1">
      <c r="A6" s="301"/>
      <c r="B6" s="300"/>
      <c r="C6" s="299"/>
      <c r="D6" s="299"/>
      <c r="E6" s="299"/>
      <c r="F6" s="298"/>
      <c r="G6" s="298"/>
      <c r="H6" s="298"/>
      <c r="I6" s="364" t="s">
        <v>370</v>
      </c>
      <c r="J6" s="365"/>
      <c r="K6" s="366"/>
      <c r="L6" s="297"/>
    </row>
    <row r="7" spans="1:12" s="285" customFormat="1" ht="51.75" thickBot="1">
      <c r="A7" s="296" t="s">
        <v>64</v>
      </c>
      <c r="B7" s="295" t="s">
        <v>105</v>
      </c>
      <c r="C7" s="295" t="s">
        <v>369</v>
      </c>
      <c r="D7" s="294" t="s">
        <v>224</v>
      </c>
      <c r="E7" s="293" t="s">
        <v>368</v>
      </c>
      <c r="F7" s="292" t="s">
        <v>367</v>
      </c>
      <c r="G7" s="291" t="s">
        <v>188</v>
      </c>
      <c r="H7" s="290" t="s">
        <v>185</v>
      </c>
      <c r="I7" s="289" t="s">
        <v>366</v>
      </c>
      <c r="J7" s="288" t="s">
        <v>221</v>
      </c>
      <c r="K7" s="287" t="s">
        <v>189</v>
      </c>
      <c r="L7" s="286" t="s">
        <v>190</v>
      </c>
    </row>
    <row r="8" spans="1:12" s="279" customFormat="1" ht="15.75" thickBot="1">
      <c r="A8" s="283">
        <v>1</v>
      </c>
      <c r="B8" s="282">
        <v>2</v>
      </c>
      <c r="C8" s="284">
        <v>3</v>
      </c>
      <c r="D8" s="284">
        <v>4</v>
      </c>
      <c r="E8" s="283">
        <v>5</v>
      </c>
      <c r="F8" s="282">
        <v>6</v>
      </c>
      <c r="G8" s="284">
        <v>7</v>
      </c>
      <c r="H8" s="282">
        <v>8</v>
      </c>
      <c r="I8" s="283">
        <v>9</v>
      </c>
      <c r="J8" s="282">
        <v>10</v>
      </c>
      <c r="K8" s="281">
        <v>11</v>
      </c>
      <c r="L8" s="280">
        <v>12</v>
      </c>
    </row>
    <row r="9" spans="1:12" ht="25.5">
      <c r="A9" s="278">
        <v>1</v>
      </c>
      <c r="B9" s="351">
        <v>42530</v>
      </c>
      <c r="C9" s="270" t="s">
        <v>408</v>
      </c>
      <c r="D9" s="349">
        <v>1000</v>
      </c>
      <c r="E9" s="353" t="s">
        <v>409</v>
      </c>
      <c r="F9" s="348" t="s">
        <v>410</v>
      </c>
      <c r="G9" s="277" t="s">
        <v>411</v>
      </c>
      <c r="H9" s="277" t="s">
        <v>412</v>
      </c>
      <c r="I9" s="276"/>
      <c r="J9" s="275"/>
      <c r="K9" s="274"/>
      <c r="L9" s="273"/>
    </row>
    <row r="10" spans="1:12" ht="25.5">
      <c r="A10" s="272">
        <v>2</v>
      </c>
      <c r="B10" s="351">
        <v>42560</v>
      </c>
      <c r="C10" s="270" t="s">
        <v>408</v>
      </c>
      <c r="D10" s="350">
        <v>3000</v>
      </c>
      <c r="E10" s="354" t="s">
        <v>413</v>
      </c>
      <c r="F10" s="348" t="s">
        <v>414</v>
      </c>
      <c r="G10" s="267" t="s">
        <v>415</v>
      </c>
      <c r="H10" s="267" t="s">
        <v>412</v>
      </c>
      <c r="I10" s="266"/>
      <c r="J10" s="265"/>
      <c r="K10" s="264"/>
      <c r="L10" s="263"/>
    </row>
    <row r="11" spans="1:12" ht="25.5">
      <c r="A11" s="272">
        <v>3</v>
      </c>
      <c r="B11" s="351">
        <v>42560</v>
      </c>
      <c r="C11" s="270" t="s">
        <v>408</v>
      </c>
      <c r="D11" s="350">
        <v>1000</v>
      </c>
      <c r="E11" s="354" t="s">
        <v>416</v>
      </c>
      <c r="F11" s="305" t="s">
        <v>417</v>
      </c>
      <c r="G11" s="267" t="s">
        <v>418</v>
      </c>
      <c r="H11" s="267" t="s">
        <v>412</v>
      </c>
      <c r="I11" s="266"/>
      <c r="J11" s="265"/>
      <c r="K11" s="264"/>
      <c r="L11" s="263"/>
    </row>
    <row r="12" spans="1:12" ht="25.5">
      <c r="A12" s="272">
        <v>4</v>
      </c>
      <c r="B12" s="351">
        <v>42560</v>
      </c>
      <c r="C12" s="270" t="s">
        <v>408</v>
      </c>
      <c r="D12" s="350">
        <v>3000</v>
      </c>
      <c r="E12" s="354" t="s">
        <v>419</v>
      </c>
      <c r="F12" s="348" t="s">
        <v>420</v>
      </c>
      <c r="G12" s="267" t="s">
        <v>421</v>
      </c>
      <c r="H12" s="267" t="s">
        <v>412</v>
      </c>
      <c r="I12" s="266"/>
      <c r="J12" s="265"/>
      <c r="K12" s="264"/>
      <c r="L12" s="263"/>
    </row>
    <row r="13" spans="1:12" ht="25.5">
      <c r="A13" s="272">
        <v>5</v>
      </c>
      <c r="B13" s="351">
        <v>42560</v>
      </c>
      <c r="C13" s="270" t="s">
        <v>408</v>
      </c>
      <c r="D13" s="350">
        <v>2280</v>
      </c>
      <c r="E13" s="354" t="s">
        <v>413</v>
      </c>
      <c r="F13" s="348" t="s">
        <v>414</v>
      </c>
      <c r="G13" s="267" t="s">
        <v>415</v>
      </c>
      <c r="H13" s="267" t="s">
        <v>412</v>
      </c>
      <c r="I13" s="266"/>
      <c r="J13" s="265"/>
      <c r="K13" s="264"/>
      <c r="L13" s="263"/>
    </row>
    <row r="14" spans="1:12" ht="25.5">
      <c r="A14" s="272">
        <v>6</v>
      </c>
      <c r="B14" s="351">
        <v>42591</v>
      </c>
      <c r="C14" s="270" t="s">
        <v>408</v>
      </c>
      <c r="D14" s="350">
        <v>1000</v>
      </c>
      <c r="E14" s="354" t="s">
        <v>422</v>
      </c>
      <c r="F14" s="348" t="s">
        <v>423</v>
      </c>
      <c r="G14" s="267" t="s">
        <v>424</v>
      </c>
      <c r="H14" s="267" t="s">
        <v>425</v>
      </c>
      <c r="I14" s="266"/>
      <c r="J14" s="265"/>
      <c r="K14" s="264"/>
      <c r="L14" s="263"/>
    </row>
    <row r="15" spans="1:12" ht="25.5">
      <c r="A15" s="272">
        <v>7</v>
      </c>
      <c r="B15" s="351">
        <v>42713</v>
      </c>
      <c r="C15" s="270" t="s">
        <v>408</v>
      </c>
      <c r="D15" s="350">
        <v>2000</v>
      </c>
      <c r="E15" s="354" t="s">
        <v>426</v>
      </c>
      <c r="F15" s="348" t="s">
        <v>427</v>
      </c>
      <c r="G15" s="267" t="s">
        <v>428</v>
      </c>
      <c r="H15" s="267" t="s">
        <v>412</v>
      </c>
      <c r="I15" s="266"/>
      <c r="J15" s="265"/>
      <c r="K15" s="264"/>
      <c r="L15" s="263"/>
    </row>
    <row r="16" spans="1:12" ht="25.5">
      <c r="A16" s="272">
        <v>8</v>
      </c>
      <c r="B16" s="352" t="s">
        <v>430</v>
      </c>
      <c r="C16" s="270" t="s">
        <v>408</v>
      </c>
      <c r="D16" s="350">
        <v>1100</v>
      </c>
      <c r="E16" s="354" t="s">
        <v>429</v>
      </c>
      <c r="F16" s="348" t="s">
        <v>431</v>
      </c>
      <c r="G16" s="267" t="s">
        <v>432</v>
      </c>
      <c r="H16" s="267" t="s">
        <v>412</v>
      </c>
      <c r="I16" s="266"/>
      <c r="J16" s="265"/>
      <c r="K16" s="264"/>
      <c r="L16" s="263"/>
    </row>
    <row r="17" spans="1:12">
      <c r="A17" s="272">
        <v>9</v>
      </c>
      <c r="B17" s="271"/>
      <c r="C17" s="270"/>
      <c r="D17" s="269"/>
      <c r="E17" s="268"/>
      <c r="F17" s="267"/>
      <c r="G17" s="267"/>
      <c r="H17" s="267"/>
      <c r="I17" s="266"/>
      <c r="J17" s="265"/>
      <c r="K17" s="264"/>
      <c r="L17" s="263"/>
    </row>
    <row r="18" spans="1:12">
      <c r="A18" s="272">
        <v>10</v>
      </c>
      <c r="B18" s="271"/>
      <c r="C18" s="270"/>
      <c r="D18" s="269"/>
      <c r="E18" s="268"/>
      <c r="F18" s="267"/>
      <c r="G18" s="267"/>
      <c r="H18" s="267"/>
      <c r="I18" s="266"/>
      <c r="J18" s="265"/>
      <c r="K18" s="264"/>
      <c r="L18" s="263"/>
    </row>
    <row r="19" spans="1:12">
      <c r="A19" s="272">
        <v>11</v>
      </c>
      <c r="B19" s="271"/>
      <c r="C19" s="270"/>
      <c r="D19" s="269"/>
      <c r="E19" s="268"/>
      <c r="F19" s="267"/>
      <c r="G19" s="267"/>
      <c r="H19" s="267"/>
      <c r="I19" s="266"/>
      <c r="J19" s="265"/>
      <c r="K19" s="264"/>
      <c r="L19" s="263"/>
    </row>
    <row r="20" spans="1:12">
      <c r="A20" s="272">
        <v>12</v>
      </c>
      <c r="B20" s="271"/>
      <c r="C20" s="270"/>
      <c r="D20" s="269"/>
      <c r="E20" s="268"/>
      <c r="F20" s="267"/>
      <c r="G20" s="267"/>
      <c r="H20" s="267"/>
      <c r="I20" s="266"/>
      <c r="J20" s="265"/>
      <c r="K20" s="264"/>
      <c r="L20" s="263"/>
    </row>
    <row r="21" spans="1:12">
      <c r="A21" s="272">
        <v>13</v>
      </c>
      <c r="B21" s="271"/>
      <c r="C21" s="270"/>
      <c r="D21" s="269"/>
      <c r="E21" s="268"/>
      <c r="F21" s="267"/>
      <c r="G21" s="267"/>
      <c r="H21" s="267"/>
      <c r="I21" s="266"/>
      <c r="J21" s="265"/>
      <c r="K21" s="264"/>
      <c r="L21" s="263"/>
    </row>
    <row r="22" spans="1:12">
      <c r="A22" s="272">
        <v>14</v>
      </c>
      <c r="B22" s="271"/>
      <c r="C22" s="270"/>
      <c r="D22" s="269"/>
      <c r="E22" s="268"/>
      <c r="F22" s="267"/>
      <c r="G22" s="267"/>
      <c r="H22" s="267"/>
      <c r="I22" s="266"/>
      <c r="J22" s="265"/>
      <c r="K22" s="264"/>
      <c r="L22" s="263"/>
    </row>
    <row r="23" spans="1:12">
      <c r="A23" s="272">
        <v>15</v>
      </c>
      <c r="B23" s="271"/>
      <c r="C23" s="270"/>
      <c r="D23" s="269"/>
      <c r="E23" s="268"/>
      <c r="F23" s="267"/>
      <c r="G23" s="267"/>
      <c r="H23" s="267"/>
      <c r="I23" s="266"/>
      <c r="J23" s="265"/>
      <c r="K23" s="264"/>
      <c r="L23" s="263"/>
    </row>
    <row r="24" spans="1:12">
      <c r="A24" s="272">
        <v>16</v>
      </c>
      <c r="B24" s="271"/>
      <c r="C24" s="270"/>
      <c r="D24" s="269"/>
      <c r="E24" s="268"/>
      <c r="F24" s="267"/>
      <c r="G24" s="267"/>
      <c r="H24" s="267"/>
      <c r="I24" s="266"/>
      <c r="J24" s="265"/>
      <c r="K24" s="264"/>
      <c r="L24" s="263"/>
    </row>
    <row r="25" spans="1:12">
      <c r="A25" s="272">
        <v>17</v>
      </c>
      <c r="B25" s="271"/>
      <c r="C25" s="270"/>
      <c r="D25" s="269"/>
      <c r="E25" s="268"/>
      <c r="F25" s="267"/>
      <c r="G25" s="267"/>
      <c r="H25" s="267"/>
      <c r="I25" s="266"/>
      <c r="J25" s="265"/>
      <c r="K25" s="264"/>
      <c r="L25" s="263"/>
    </row>
    <row r="26" spans="1:12">
      <c r="A26" s="272">
        <v>18</v>
      </c>
      <c r="B26" s="271"/>
      <c r="C26" s="270"/>
      <c r="D26" s="269"/>
      <c r="E26" s="268"/>
      <c r="F26" s="267"/>
      <c r="G26" s="267"/>
      <c r="H26" s="267"/>
      <c r="I26" s="266"/>
      <c r="J26" s="265"/>
      <c r="K26" s="264"/>
      <c r="L26" s="263"/>
    </row>
    <row r="27" spans="1:12">
      <c r="A27" s="272">
        <v>19</v>
      </c>
      <c r="B27" s="271"/>
      <c r="C27" s="270"/>
      <c r="D27" s="269"/>
      <c r="E27" s="268"/>
      <c r="F27" s="267"/>
      <c r="G27" s="267"/>
      <c r="H27" s="267"/>
      <c r="I27" s="266"/>
      <c r="J27" s="265"/>
      <c r="K27" s="264"/>
      <c r="L27" s="263"/>
    </row>
    <row r="28" spans="1:12" ht="15.75" thickBot="1">
      <c r="A28" s="262" t="s">
        <v>220</v>
      </c>
      <c r="B28" s="261"/>
      <c r="C28" s="260"/>
      <c r="D28" s="259"/>
      <c r="E28" s="258"/>
      <c r="F28" s="257"/>
      <c r="G28" s="257"/>
      <c r="H28" s="257"/>
      <c r="I28" s="256"/>
      <c r="J28" s="255"/>
      <c r="K28" s="254"/>
      <c r="L28" s="253"/>
    </row>
    <row r="29" spans="1:12">
      <c r="A29" s="243"/>
      <c r="B29" s="244"/>
      <c r="C29" s="243"/>
      <c r="D29" s="244"/>
      <c r="E29" s="243"/>
      <c r="F29" s="244"/>
      <c r="G29" s="243"/>
      <c r="H29" s="244"/>
      <c r="I29" s="243"/>
      <c r="J29" s="244"/>
      <c r="K29" s="243"/>
      <c r="L29" s="244"/>
    </row>
    <row r="30" spans="1:12">
      <c r="A30" s="243"/>
      <c r="B30" s="250"/>
      <c r="C30" s="243"/>
      <c r="D30" s="250"/>
      <c r="E30" s="243"/>
      <c r="F30" s="250"/>
      <c r="G30" s="243"/>
      <c r="H30" s="250"/>
      <c r="I30" s="243"/>
      <c r="J30" s="250"/>
      <c r="K30" s="243"/>
      <c r="L30" s="250"/>
    </row>
    <row r="31" spans="1:12" s="251" customFormat="1">
      <c r="A31" s="363" t="s">
        <v>339</v>
      </c>
      <c r="B31" s="363"/>
      <c r="C31" s="363"/>
      <c r="D31" s="363"/>
      <c r="E31" s="363"/>
      <c r="F31" s="363"/>
      <c r="G31" s="363"/>
      <c r="H31" s="363"/>
      <c r="I31" s="363"/>
      <c r="J31" s="363"/>
      <c r="K31" s="363"/>
      <c r="L31" s="363"/>
    </row>
    <row r="32" spans="1:12" s="252" customFormat="1" ht="12.75">
      <c r="A32" s="363" t="s">
        <v>365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</row>
    <row r="33" spans="1:12" s="252" customFormat="1" ht="12.75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</row>
    <row r="34" spans="1:12" s="251" customFormat="1">
      <c r="A34" s="363" t="s">
        <v>364</v>
      </c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</row>
    <row r="35" spans="1:12" s="251" customFormat="1">
      <c r="A35" s="363"/>
      <c r="B35" s="363"/>
      <c r="C35" s="363"/>
      <c r="D35" s="363"/>
      <c r="E35" s="363"/>
      <c r="F35" s="363"/>
      <c r="G35" s="363"/>
      <c r="H35" s="363"/>
      <c r="I35" s="363"/>
      <c r="J35" s="363"/>
      <c r="K35" s="363"/>
      <c r="L35" s="363"/>
    </row>
    <row r="36" spans="1:12" s="251" customFormat="1">
      <c r="A36" s="363" t="s">
        <v>363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</row>
    <row r="37" spans="1:12" s="251" customFormat="1">
      <c r="A37" s="243"/>
      <c r="B37" s="244"/>
      <c r="C37" s="243"/>
      <c r="D37" s="244"/>
      <c r="E37" s="243"/>
      <c r="F37" s="244"/>
      <c r="G37" s="243"/>
      <c r="H37" s="244"/>
      <c r="I37" s="243"/>
      <c r="J37" s="244"/>
      <c r="K37" s="243"/>
      <c r="L37" s="244"/>
    </row>
    <row r="38" spans="1:12" s="251" customFormat="1">
      <c r="A38" s="243"/>
      <c r="B38" s="250"/>
      <c r="C38" s="243"/>
      <c r="D38" s="250"/>
      <c r="E38" s="243"/>
      <c r="F38" s="250"/>
      <c r="G38" s="243"/>
      <c r="H38" s="250"/>
      <c r="I38" s="243"/>
      <c r="J38" s="250"/>
      <c r="K38" s="243"/>
      <c r="L38" s="250"/>
    </row>
    <row r="39" spans="1:12" s="251" customFormat="1">
      <c r="A39" s="243"/>
      <c r="B39" s="244"/>
      <c r="C39" s="243"/>
      <c r="D39" s="244"/>
      <c r="E39" s="243"/>
      <c r="F39" s="244"/>
      <c r="G39" s="243"/>
      <c r="H39" s="244"/>
      <c r="I39" s="243"/>
      <c r="J39" s="244"/>
      <c r="K39" s="243"/>
      <c r="L39" s="244"/>
    </row>
    <row r="40" spans="1:12">
      <c r="A40" s="243"/>
      <c r="B40" s="250"/>
      <c r="C40" s="243"/>
      <c r="D40" s="250"/>
      <c r="E40" s="243"/>
      <c r="F40" s="250"/>
      <c r="G40" s="243"/>
      <c r="H40" s="250"/>
      <c r="I40" s="243"/>
      <c r="J40" s="250"/>
      <c r="K40" s="243"/>
      <c r="L40" s="250"/>
    </row>
    <row r="41" spans="1:12" s="245" customFormat="1">
      <c r="A41" s="369" t="s">
        <v>96</v>
      </c>
      <c r="B41" s="369"/>
      <c r="C41" s="244"/>
      <c r="D41" s="243"/>
      <c r="E41" s="244"/>
      <c r="F41" s="244"/>
      <c r="G41" s="243"/>
      <c r="H41" s="244"/>
      <c r="I41" s="244"/>
      <c r="J41" s="243"/>
      <c r="K41" s="244"/>
      <c r="L41" s="243"/>
    </row>
    <row r="42" spans="1:12" s="245" customFormat="1">
      <c r="A42" s="244"/>
      <c r="B42" s="243"/>
      <c r="C42" s="248"/>
      <c r="D42" s="249"/>
      <c r="E42" s="248"/>
      <c r="F42" s="244"/>
      <c r="G42" s="243"/>
      <c r="H42" s="247"/>
      <c r="I42" s="244"/>
      <c r="J42" s="243"/>
      <c r="K42" s="244"/>
      <c r="L42" s="243"/>
    </row>
    <row r="43" spans="1:12" s="245" customFormat="1" ht="15" customHeight="1">
      <c r="A43" s="244"/>
      <c r="B43" s="243"/>
      <c r="C43" s="362" t="s">
        <v>212</v>
      </c>
      <c r="D43" s="362"/>
      <c r="E43" s="362"/>
      <c r="F43" s="244"/>
      <c r="G43" s="243"/>
      <c r="H43" s="367" t="s">
        <v>362</v>
      </c>
      <c r="I43" s="246"/>
      <c r="J43" s="243"/>
      <c r="K43" s="244"/>
      <c r="L43" s="243"/>
    </row>
    <row r="44" spans="1:12" s="245" customFormat="1">
      <c r="A44" s="244"/>
      <c r="B44" s="243"/>
      <c r="C44" s="244"/>
      <c r="D44" s="243"/>
      <c r="E44" s="244"/>
      <c r="F44" s="244"/>
      <c r="G44" s="243"/>
      <c r="H44" s="368"/>
      <c r="I44" s="246"/>
      <c r="J44" s="243"/>
      <c r="K44" s="244"/>
      <c r="L44" s="243"/>
    </row>
    <row r="45" spans="1:12" s="242" customFormat="1">
      <c r="A45" s="244"/>
      <c r="B45" s="243"/>
      <c r="C45" s="362" t="s">
        <v>103</v>
      </c>
      <c r="D45" s="362"/>
      <c r="E45" s="362"/>
      <c r="F45" s="244"/>
      <c r="G45" s="243"/>
      <c r="H45" s="244"/>
      <c r="I45" s="244"/>
      <c r="J45" s="243"/>
      <c r="K45" s="244"/>
      <c r="L45" s="243"/>
    </row>
    <row r="46" spans="1:12" s="242" customFormat="1">
      <c r="E46" s="240"/>
    </row>
    <row r="47" spans="1:12" s="242" customFormat="1">
      <c r="E47" s="240"/>
    </row>
    <row r="48" spans="1:12" s="242" customFormat="1">
      <c r="E48" s="240"/>
    </row>
    <row r="49" spans="5:5" s="242" customFormat="1">
      <c r="E49" s="240"/>
    </row>
    <row r="50" spans="5:5" s="242" customFormat="1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K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70" t="s">
        <v>97</v>
      </c>
      <c r="J1" s="370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73" t="s">
        <v>464</v>
      </c>
      <c r="J2" s="373"/>
      <c r="K2" s="361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str">
        <f>'ფორმა N7'!A4</f>
        <v>ანგარიშვალდებული პირის დასახელება: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0" t="str">
        <f>'ფორმა N1'!D4</f>
        <v>ზურაბ ჩიქოვანი</v>
      </c>
      <c r="B5" s="341"/>
      <c r="C5" s="341"/>
      <c r="D5" s="341"/>
      <c r="E5" s="341"/>
      <c r="F5" s="342"/>
      <c r="G5" s="341"/>
      <c r="H5" s="341"/>
      <c r="I5" s="341"/>
      <c r="J5" s="341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448</v>
      </c>
      <c r="C10" s="139" t="s">
        <v>449</v>
      </c>
      <c r="D10" s="140" t="s">
        <v>450</v>
      </c>
      <c r="E10" s="136"/>
      <c r="F10" s="26">
        <v>734.3</v>
      </c>
      <c r="G10" s="26">
        <v>14380</v>
      </c>
      <c r="H10" s="26">
        <v>14998.49</v>
      </c>
      <c r="I10" s="26">
        <v>115.81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0" t="s">
        <v>96</v>
      </c>
      <c r="C15" s="97"/>
      <c r="D15" s="97"/>
      <c r="E15" s="97"/>
      <c r="F15" s="211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5"/>
      <c r="D17" s="97"/>
      <c r="E17" s="97"/>
      <c r="F17" s="235"/>
      <c r="G17" s="236"/>
      <c r="H17" s="236"/>
      <c r="I17" s="95"/>
      <c r="J17" s="95"/>
    </row>
    <row r="18" spans="1:10">
      <c r="A18" s="95"/>
      <c r="B18" s="97"/>
      <c r="C18" s="212" t="s">
        <v>212</v>
      </c>
      <c r="D18" s="212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3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3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5" sqref="G5"/>
    </sheetView>
  </sheetViews>
  <sheetFormatPr defaultRowHeight="15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9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9">
      <c r="A2" s="70" t="s">
        <v>104</v>
      </c>
      <c r="B2" s="70"/>
      <c r="C2" s="70"/>
      <c r="D2" s="70"/>
      <c r="E2" s="70"/>
      <c r="F2" s="361" t="s">
        <v>465</v>
      </c>
      <c r="G2" s="361"/>
      <c r="H2" s="361"/>
      <c r="I2" s="361"/>
    </row>
    <row r="3" spans="1:9">
      <c r="A3" s="70"/>
      <c r="B3" s="70"/>
      <c r="C3" s="70"/>
      <c r="D3" s="70"/>
      <c r="E3" s="70"/>
      <c r="F3" s="70"/>
      <c r="G3" s="96"/>
      <c r="H3" s="146"/>
    </row>
    <row r="4" spans="1:9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9">
      <c r="A5" s="200" t="str">
        <f>'ფორმა N1'!D4</f>
        <v>ზურაბ ჩიქოვანი</v>
      </c>
      <c r="B5" s="200"/>
      <c r="C5" s="200"/>
      <c r="D5" s="200"/>
      <c r="E5" s="200"/>
      <c r="F5" s="200"/>
      <c r="G5" s="200"/>
      <c r="H5" s="97"/>
    </row>
    <row r="6" spans="1:9">
      <c r="A6" s="71"/>
      <c r="B6" s="70"/>
      <c r="C6" s="70"/>
      <c r="D6" s="70"/>
      <c r="E6" s="70"/>
      <c r="F6" s="70"/>
      <c r="G6" s="70"/>
      <c r="H6" s="97"/>
    </row>
    <row r="7" spans="1:9">
      <c r="A7" s="70"/>
      <c r="B7" s="70"/>
      <c r="C7" s="70"/>
      <c r="D7" s="70"/>
      <c r="E7" s="70"/>
      <c r="F7" s="70"/>
      <c r="G7" s="70"/>
      <c r="H7" s="98"/>
    </row>
    <row r="8" spans="1:9" ht="45.75" customHeight="1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8"/>
    </row>
    <row r="9" spans="1:9">
      <c r="A9" s="149" t="s">
        <v>253</v>
      </c>
      <c r="B9" s="150"/>
      <c r="C9" s="151"/>
      <c r="D9" s="152"/>
      <c r="E9" s="152"/>
      <c r="F9" s="152"/>
      <c r="G9" s="153"/>
      <c r="H9" s="98"/>
    </row>
    <row r="10" spans="1:9" ht="15.75">
      <c r="A10" s="150">
        <v>1</v>
      </c>
      <c r="B10" s="136"/>
      <c r="C10" s="154"/>
      <c r="D10" s="155"/>
      <c r="E10" s="155"/>
      <c r="F10" s="155"/>
      <c r="G10" s="156" t="str">
        <f>IF(ISBLANK(B10),"",G9+C10-D10)</f>
        <v/>
      </c>
      <c r="H10" s="98"/>
    </row>
    <row r="11" spans="1:9" ht="15.75">
      <c r="A11" s="150">
        <v>2</v>
      </c>
      <c r="B11" s="136"/>
      <c r="C11" s="154"/>
      <c r="D11" s="155"/>
      <c r="E11" s="155"/>
      <c r="F11" s="155"/>
      <c r="G11" s="156" t="str">
        <f t="shared" ref="G11:G38" si="0">IF(ISBLANK(B11),"",G10+C11-D11)</f>
        <v/>
      </c>
      <c r="H11" s="98"/>
    </row>
    <row r="12" spans="1:9" ht="15.75">
      <c r="A12" s="150">
        <v>3</v>
      </c>
      <c r="B12" s="136"/>
      <c r="C12" s="154"/>
      <c r="D12" s="155"/>
      <c r="E12" s="155"/>
      <c r="F12" s="155"/>
      <c r="G12" s="156" t="str">
        <f t="shared" si="0"/>
        <v/>
      </c>
      <c r="H12" s="98"/>
    </row>
    <row r="13" spans="1:9" ht="15.75">
      <c r="A13" s="150">
        <v>4</v>
      </c>
      <c r="B13" s="136"/>
      <c r="C13" s="154"/>
      <c r="D13" s="155"/>
      <c r="E13" s="155"/>
      <c r="F13" s="155"/>
      <c r="G13" s="156" t="str">
        <f t="shared" si="0"/>
        <v/>
      </c>
      <c r="H13" s="98"/>
    </row>
    <row r="14" spans="1:9" ht="15.75">
      <c r="A14" s="150">
        <v>5</v>
      </c>
      <c r="B14" s="136"/>
      <c r="C14" s="154"/>
      <c r="D14" s="155"/>
      <c r="E14" s="155"/>
      <c r="F14" s="155"/>
      <c r="G14" s="156" t="str">
        <f t="shared" si="0"/>
        <v/>
      </c>
      <c r="H14" s="98"/>
    </row>
    <row r="15" spans="1:9" ht="15.75">
      <c r="A15" s="150">
        <v>6</v>
      </c>
      <c r="B15" s="136"/>
      <c r="C15" s="154"/>
      <c r="D15" s="155"/>
      <c r="E15" s="155"/>
      <c r="F15" s="155"/>
      <c r="G15" s="156" t="str">
        <f t="shared" si="0"/>
        <v/>
      </c>
      <c r="H15" s="98"/>
    </row>
    <row r="16" spans="1:9" ht="15.75">
      <c r="A16" s="150">
        <v>7</v>
      </c>
      <c r="B16" s="136"/>
      <c r="C16" s="154"/>
      <c r="D16" s="155"/>
      <c r="E16" s="155"/>
      <c r="F16" s="155"/>
      <c r="G16" s="156" t="str">
        <f t="shared" si="0"/>
        <v/>
      </c>
      <c r="H16" s="98"/>
    </row>
    <row r="17" spans="1:8" ht="15.75">
      <c r="A17" s="150">
        <v>8</v>
      </c>
      <c r="B17" s="136"/>
      <c r="C17" s="154"/>
      <c r="D17" s="155"/>
      <c r="E17" s="155"/>
      <c r="F17" s="155"/>
      <c r="G17" s="156" t="str">
        <f t="shared" si="0"/>
        <v/>
      </c>
      <c r="H17" s="98"/>
    </row>
    <row r="18" spans="1:8" ht="15.75">
      <c r="A18" s="150">
        <v>9</v>
      </c>
      <c r="B18" s="136"/>
      <c r="C18" s="154"/>
      <c r="D18" s="155"/>
      <c r="E18" s="155"/>
      <c r="F18" s="155"/>
      <c r="G18" s="156" t="str">
        <f t="shared" si="0"/>
        <v/>
      </c>
      <c r="H18" s="98"/>
    </row>
    <row r="19" spans="1:8" ht="15.75">
      <c r="A19" s="150">
        <v>10</v>
      </c>
      <c r="B19" s="136"/>
      <c r="C19" s="154"/>
      <c r="D19" s="155"/>
      <c r="E19" s="155"/>
      <c r="F19" s="155"/>
      <c r="G19" s="156" t="str">
        <f t="shared" si="0"/>
        <v/>
      </c>
      <c r="H19" s="98"/>
    </row>
    <row r="20" spans="1:8" ht="15.75">
      <c r="A20" s="150">
        <v>11</v>
      </c>
      <c r="B20" s="136"/>
      <c r="C20" s="154"/>
      <c r="D20" s="155"/>
      <c r="E20" s="155"/>
      <c r="F20" s="155"/>
      <c r="G20" s="156" t="str">
        <f t="shared" si="0"/>
        <v/>
      </c>
      <c r="H20" s="98"/>
    </row>
    <row r="21" spans="1:8" ht="15.75">
      <c r="A21" s="150">
        <v>12</v>
      </c>
      <c r="B21" s="136"/>
      <c r="C21" s="154"/>
      <c r="D21" s="155"/>
      <c r="E21" s="155"/>
      <c r="F21" s="155"/>
      <c r="G21" s="156" t="str">
        <f t="shared" si="0"/>
        <v/>
      </c>
      <c r="H21" s="98"/>
    </row>
    <row r="22" spans="1:8" ht="15.75">
      <c r="A22" s="150">
        <v>13</v>
      </c>
      <c r="B22" s="136"/>
      <c r="C22" s="154"/>
      <c r="D22" s="155"/>
      <c r="E22" s="155"/>
      <c r="F22" s="155"/>
      <c r="G22" s="156" t="str">
        <f t="shared" si="0"/>
        <v/>
      </c>
      <c r="H22" s="98"/>
    </row>
    <row r="23" spans="1:8" ht="15.75">
      <c r="A23" s="150">
        <v>14</v>
      </c>
      <c r="B23" s="136"/>
      <c r="C23" s="154"/>
      <c r="D23" s="155"/>
      <c r="E23" s="155"/>
      <c r="F23" s="155"/>
      <c r="G23" s="156" t="str">
        <f t="shared" si="0"/>
        <v/>
      </c>
      <c r="H23" s="98"/>
    </row>
    <row r="24" spans="1:8" ht="15.75">
      <c r="A24" s="150">
        <v>15</v>
      </c>
      <c r="B24" s="136"/>
      <c r="C24" s="154"/>
      <c r="D24" s="155"/>
      <c r="E24" s="155"/>
      <c r="F24" s="155"/>
      <c r="G24" s="156" t="str">
        <f t="shared" si="0"/>
        <v/>
      </c>
      <c r="H24" s="98"/>
    </row>
    <row r="25" spans="1:8" ht="15.75">
      <c r="A25" s="150">
        <v>16</v>
      </c>
      <c r="B25" s="136"/>
      <c r="C25" s="154"/>
      <c r="D25" s="155"/>
      <c r="E25" s="155"/>
      <c r="F25" s="155"/>
      <c r="G25" s="156" t="str">
        <f t="shared" si="0"/>
        <v/>
      </c>
      <c r="H25" s="98"/>
    </row>
    <row r="26" spans="1:8" ht="15.75">
      <c r="A26" s="150">
        <v>17</v>
      </c>
      <c r="B26" s="136"/>
      <c r="C26" s="154"/>
      <c r="D26" s="155"/>
      <c r="E26" s="155"/>
      <c r="F26" s="155"/>
      <c r="G26" s="156" t="str">
        <f t="shared" si="0"/>
        <v/>
      </c>
      <c r="H26" s="98"/>
    </row>
    <row r="27" spans="1:8" ht="15.75">
      <c r="A27" s="150">
        <v>18</v>
      </c>
      <c r="B27" s="136"/>
      <c r="C27" s="154"/>
      <c r="D27" s="155"/>
      <c r="E27" s="155"/>
      <c r="F27" s="155"/>
      <c r="G27" s="156" t="str">
        <f t="shared" si="0"/>
        <v/>
      </c>
      <c r="H27" s="98"/>
    </row>
    <row r="28" spans="1:8" ht="15.75">
      <c r="A28" s="150">
        <v>19</v>
      </c>
      <c r="B28" s="136"/>
      <c r="C28" s="154"/>
      <c r="D28" s="155"/>
      <c r="E28" s="155"/>
      <c r="F28" s="155"/>
      <c r="G28" s="156" t="str">
        <f t="shared" si="0"/>
        <v/>
      </c>
      <c r="H28" s="98"/>
    </row>
    <row r="29" spans="1:8" ht="15.75">
      <c r="A29" s="150">
        <v>20</v>
      </c>
      <c r="B29" s="136"/>
      <c r="C29" s="154"/>
      <c r="D29" s="155"/>
      <c r="E29" s="155"/>
      <c r="F29" s="155"/>
      <c r="G29" s="156" t="str">
        <f t="shared" si="0"/>
        <v/>
      </c>
      <c r="H29" s="98"/>
    </row>
    <row r="30" spans="1:8" ht="15.75">
      <c r="A30" s="150">
        <v>21</v>
      </c>
      <c r="B30" s="136"/>
      <c r="C30" s="157"/>
      <c r="D30" s="158"/>
      <c r="E30" s="158"/>
      <c r="F30" s="158"/>
      <c r="G30" s="156" t="str">
        <f t="shared" si="0"/>
        <v/>
      </c>
      <c r="H30" s="98"/>
    </row>
    <row r="31" spans="1:8" ht="15.75">
      <c r="A31" s="150">
        <v>22</v>
      </c>
      <c r="B31" s="136"/>
      <c r="C31" s="157"/>
      <c r="D31" s="158"/>
      <c r="E31" s="158"/>
      <c r="F31" s="158"/>
      <c r="G31" s="156" t="str">
        <f t="shared" si="0"/>
        <v/>
      </c>
      <c r="H31" s="98"/>
    </row>
    <row r="32" spans="1:8" ht="15.75">
      <c r="A32" s="150">
        <v>23</v>
      </c>
      <c r="B32" s="136"/>
      <c r="C32" s="157"/>
      <c r="D32" s="158"/>
      <c r="E32" s="158"/>
      <c r="F32" s="158"/>
      <c r="G32" s="156" t="str">
        <f t="shared" si="0"/>
        <v/>
      </c>
      <c r="H32" s="98"/>
    </row>
    <row r="33" spans="1:10" ht="15.75">
      <c r="A33" s="150">
        <v>24</v>
      </c>
      <c r="B33" s="136"/>
      <c r="C33" s="157"/>
      <c r="D33" s="158"/>
      <c r="E33" s="158"/>
      <c r="F33" s="158"/>
      <c r="G33" s="156" t="str">
        <f t="shared" si="0"/>
        <v/>
      </c>
      <c r="H33" s="98"/>
    </row>
    <row r="34" spans="1:10" ht="15.75">
      <c r="A34" s="150">
        <v>25</v>
      </c>
      <c r="B34" s="136"/>
      <c r="C34" s="157"/>
      <c r="D34" s="158"/>
      <c r="E34" s="158"/>
      <c r="F34" s="158"/>
      <c r="G34" s="156" t="str">
        <f t="shared" si="0"/>
        <v/>
      </c>
      <c r="H34" s="98"/>
    </row>
    <row r="35" spans="1:10" ht="15.75">
      <c r="A35" s="150">
        <v>26</v>
      </c>
      <c r="B35" s="136"/>
      <c r="C35" s="157"/>
      <c r="D35" s="158"/>
      <c r="E35" s="158"/>
      <c r="F35" s="158"/>
      <c r="G35" s="156" t="str">
        <f t="shared" si="0"/>
        <v/>
      </c>
      <c r="H35" s="98"/>
    </row>
    <row r="36" spans="1:10" ht="15.75">
      <c r="A36" s="150">
        <v>27</v>
      </c>
      <c r="B36" s="136"/>
      <c r="C36" s="157"/>
      <c r="D36" s="158"/>
      <c r="E36" s="158"/>
      <c r="F36" s="158"/>
      <c r="G36" s="156" t="str">
        <f t="shared" si="0"/>
        <v/>
      </c>
      <c r="H36" s="98"/>
    </row>
    <row r="37" spans="1:10" ht="15.75">
      <c r="A37" s="150">
        <v>28</v>
      </c>
      <c r="B37" s="136"/>
      <c r="C37" s="157"/>
      <c r="D37" s="158"/>
      <c r="E37" s="158"/>
      <c r="F37" s="158"/>
      <c r="G37" s="156" t="str">
        <f t="shared" si="0"/>
        <v/>
      </c>
      <c r="H37" s="98"/>
    </row>
    <row r="38" spans="1:10" ht="15.75">
      <c r="A38" s="150">
        <v>29</v>
      </c>
      <c r="B38" s="136"/>
      <c r="C38" s="157"/>
      <c r="D38" s="158"/>
      <c r="E38" s="158"/>
      <c r="F38" s="158"/>
      <c r="G38" s="156" t="str">
        <f t="shared" si="0"/>
        <v/>
      </c>
      <c r="H38" s="98"/>
    </row>
    <row r="39" spans="1:10" ht="15.75">
      <c r="A39" s="150" t="s">
        <v>222</v>
      </c>
      <c r="B39" s="136"/>
      <c r="C39" s="157"/>
      <c r="D39" s="158"/>
      <c r="E39" s="158"/>
      <c r="F39" s="158"/>
      <c r="G39" s="156" t="str">
        <f>IF(ISBLANK(B39),"",#REF!+C39-D39)</f>
        <v/>
      </c>
      <c r="H39" s="98"/>
    </row>
    <row r="40" spans="1:10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8"/>
    </row>
    <row r="44" spans="1:10">
      <c r="B44" s="167" t="s">
        <v>96</v>
      </c>
      <c r="F44" s="168"/>
    </row>
    <row r="45" spans="1:10">
      <c r="F45" s="166"/>
      <c r="G45" s="166"/>
      <c r="H45" s="166"/>
      <c r="I45" s="166"/>
      <c r="J45" s="166"/>
    </row>
    <row r="46" spans="1:10">
      <c r="C46" s="169"/>
      <c r="F46" s="169"/>
      <c r="G46" s="170"/>
      <c r="H46" s="166"/>
      <c r="I46" s="166"/>
      <c r="J46" s="166"/>
    </row>
    <row r="47" spans="1:10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>
      <c r="B49" s="165"/>
    </row>
    <row r="50" spans="2:2" s="166" customFormat="1" ht="12.75"/>
    <row r="51" spans="2:2" s="166" customFormat="1" ht="12.75"/>
    <row r="52" spans="2:2" s="166" customFormat="1" ht="12.75"/>
    <row r="53" spans="2:2" s="166" customFormat="1" ht="12.75"/>
  </sheetData>
  <mergeCells count="2">
    <mergeCell ref="F2:G2"/>
    <mergeCell ref="H2:I2"/>
  </mergeCells>
  <dataValidations count="1">
    <dataValidation allowBlank="1" showInputMessage="1" showErrorMessage="1" prompt="თვე/დღე/წელი" sqref="B10:B39"/>
  </dataValidations>
  <printOptions gridLines="1"/>
  <pageMargins left="0.7" right="0.15" top="0.75" bottom="0.75" header="0.3" footer="0.3"/>
  <pageSetup scale="7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10" s="177" customFormat="1" ht="15">
      <c r="A1" s="174" t="s">
        <v>264</v>
      </c>
      <c r="B1" s="175"/>
      <c r="C1" s="175"/>
      <c r="D1" s="175"/>
      <c r="E1" s="175"/>
      <c r="F1" s="72"/>
      <c r="G1" s="72" t="s">
        <v>97</v>
      </c>
      <c r="H1" s="178"/>
    </row>
    <row r="2" spans="1:10" s="177" customFormat="1" ht="15">
      <c r="A2" s="178" t="s">
        <v>255</v>
      </c>
      <c r="B2" s="175"/>
      <c r="C2" s="175"/>
      <c r="D2" s="175"/>
      <c r="E2" s="176"/>
      <c r="F2" s="176"/>
      <c r="G2" s="360" t="s">
        <v>463</v>
      </c>
      <c r="H2" s="347"/>
      <c r="I2" s="347"/>
      <c r="J2" s="313"/>
    </row>
    <row r="3" spans="1:10" s="177" customFormat="1">
      <c r="A3" s="178"/>
      <c r="B3" s="175"/>
      <c r="C3" s="175"/>
      <c r="D3" s="175"/>
      <c r="E3" s="176"/>
      <c r="F3" s="176"/>
      <c r="G3" s="176"/>
      <c r="H3" s="178"/>
    </row>
    <row r="4" spans="1:10" s="177" customFormat="1" ht="15">
      <c r="A4" s="105" t="s">
        <v>218</v>
      </c>
      <c r="B4" s="175"/>
      <c r="C4" s="175"/>
      <c r="D4" s="175"/>
      <c r="E4" s="179"/>
      <c r="F4" s="179"/>
      <c r="G4" s="176"/>
      <c r="H4" s="178"/>
    </row>
    <row r="5" spans="1:10" s="177" customFormat="1">
      <c r="A5" s="180" t="str">
        <f>'ფორმა N1'!D4</f>
        <v>ზურაბ ჩიქოვანი</v>
      </c>
      <c r="B5" s="180"/>
      <c r="C5" s="180"/>
      <c r="D5" s="180"/>
      <c r="E5" s="180"/>
      <c r="F5" s="180"/>
      <c r="G5" s="181"/>
      <c r="H5" s="178"/>
    </row>
    <row r="6" spans="1:10" s="194" customFormat="1">
      <c r="A6" s="182"/>
      <c r="B6" s="182"/>
      <c r="C6" s="182"/>
      <c r="D6" s="182"/>
      <c r="E6" s="182"/>
      <c r="F6" s="182"/>
      <c r="G6" s="182"/>
      <c r="H6" s="179"/>
    </row>
    <row r="7" spans="1:10" s="177" customFormat="1" ht="51">
      <c r="A7" s="209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10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10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10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10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10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10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10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10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10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60" t="s">
        <v>463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str">
        <f>'ფორმა 9.3'!A4</f>
        <v>ანგარიშვალდებული პირის დასახელება: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6" customFormat="1" ht="15">
      <c r="A5" s="200" t="str">
        <f>'ფორმა N1'!D4</f>
        <v>ზურაბ ჩიქოვანი</v>
      </c>
      <c r="B5" s="74"/>
      <c r="C5" s="74"/>
      <c r="D5" s="74"/>
      <c r="E5" s="201"/>
      <c r="F5" s="202"/>
      <c r="G5" s="202"/>
      <c r="H5" s="202"/>
      <c r="I5" s="202"/>
      <c r="J5" s="202"/>
      <c r="K5" s="201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45">
      <c r="A9" s="63">
        <v>1</v>
      </c>
      <c r="B9" s="63" t="s">
        <v>457</v>
      </c>
      <c r="C9" s="63" t="s">
        <v>458</v>
      </c>
      <c r="D9" s="63" t="s">
        <v>459</v>
      </c>
      <c r="E9" s="63">
        <v>60</v>
      </c>
      <c r="F9" s="63">
        <v>900</v>
      </c>
      <c r="G9" s="63">
        <v>1006003153</v>
      </c>
      <c r="H9" s="359" t="s">
        <v>460</v>
      </c>
      <c r="I9" s="359" t="s">
        <v>461</v>
      </c>
      <c r="J9" s="359">
        <v>401970453</v>
      </c>
      <c r="K9" s="63" t="s">
        <v>462</v>
      </c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9"/>
      <c r="I16" s="199"/>
      <c r="J16" s="199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9"/>
      <c r="I17" s="199"/>
      <c r="J17" s="199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9"/>
      <c r="I18" s="199"/>
      <c r="J18" s="199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9"/>
      <c r="I19" s="199"/>
      <c r="J19" s="199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9"/>
      <c r="I20" s="199"/>
      <c r="J20" s="199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9"/>
      <c r="I21" s="199"/>
      <c r="J21" s="199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9"/>
      <c r="I22" s="199"/>
      <c r="J22" s="199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9"/>
      <c r="I23" s="199"/>
      <c r="J23" s="199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9"/>
      <c r="I24" s="199"/>
      <c r="J24" s="199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9"/>
      <c r="I25" s="199"/>
      <c r="J25" s="199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9"/>
      <c r="I26" s="199"/>
      <c r="J26" s="199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9"/>
      <c r="I27" s="199"/>
      <c r="J27" s="199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82"/>
      <c r="D32" s="382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60" t="s">
        <v>463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6"/>
    </row>
    <row r="4" spans="1:13" customFormat="1" ht="15">
      <c r="A4" s="70" t="str">
        <f>'ფორმა 9.4'!A4</f>
        <v>ანგარიშვალდებული პირის დასახელება: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0" t="str">
        <f>'ფორმა N1'!D4</f>
        <v>ზურაბ ჩიქოვანი</v>
      </c>
      <c r="B5" s="200"/>
      <c r="C5" s="74"/>
      <c r="D5" s="74"/>
      <c r="E5" s="74"/>
      <c r="F5" s="201"/>
      <c r="G5" s="202"/>
      <c r="H5" s="202"/>
      <c r="I5" s="202"/>
      <c r="J5" s="202"/>
      <c r="K5" s="202"/>
      <c r="L5" s="201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 t="s">
        <v>451</v>
      </c>
      <c r="C9" s="24" t="s">
        <v>452</v>
      </c>
      <c r="D9" s="24" t="s">
        <v>453</v>
      </c>
      <c r="E9" s="24">
        <v>1995</v>
      </c>
      <c r="F9" s="24" t="s">
        <v>454</v>
      </c>
      <c r="G9" s="24">
        <v>200</v>
      </c>
      <c r="H9" s="24">
        <v>62005018541</v>
      </c>
      <c r="I9" s="199" t="s">
        <v>455</v>
      </c>
      <c r="J9" s="199" t="s">
        <v>456</v>
      </c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199"/>
      <c r="J20" s="199"/>
      <c r="K20" s="199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199"/>
      <c r="J21" s="199"/>
      <c r="K21" s="199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199"/>
      <c r="J22" s="199"/>
      <c r="K22" s="199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199"/>
      <c r="J23" s="199"/>
      <c r="K23" s="199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199"/>
      <c r="J24" s="199"/>
      <c r="K24" s="199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199"/>
      <c r="J25" s="199"/>
      <c r="K25" s="199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199"/>
      <c r="J26" s="199"/>
      <c r="K26" s="199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9"/>
      <c r="J27" s="199"/>
      <c r="K27" s="199"/>
      <c r="L27" s="24"/>
    </row>
    <row r="28" spans="1:12">
      <c r="A28" s="203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2">
      <c r="A29" s="203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2">
      <c r="A30" s="204"/>
      <c r="B30" s="204"/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2" ht="15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>
      <c r="A32" s="165"/>
      <c r="B32" s="165"/>
      <c r="C32" s="165"/>
      <c r="D32" s="169"/>
      <c r="E32" s="165"/>
      <c r="G32" s="169"/>
      <c r="H32" s="208"/>
    </row>
    <row r="33" spans="3:7" ht="15">
      <c r="C33" s="165"/>
      <c r="D33" s="171" t="s">
        <v>212</v>
      </c>
      <c r="E33" s="165"/>
      <c r="G33" s="172" t="s">
        <v>217</v>
      </c>
    </row>
    <row r="34" spans="3:7" ht="15">
      <c r="C34" s="165"/>
      <c r="D34" s="173" t="s">
        <v>103</v>
      </c>
      <c r="E34" s="165"/>
      <c r="G34" s="165" t="s">
        <v>213</v>
      </c>
    </row>
    <row r="35" spans="3:7" ht="15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60" t="s">
        <v>463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6"/>
    </row>
    <row r="4" spans="1:13" customFormat="1" ht="15">
      <c r="A4" s="70" t="str">
        <f>'ფორმა 9.5'!A4</f>
        <v>ანგარიშვალდებული პირის დასახელება: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0" t="str">
        <f>'ფორმა N1'!D4</f>
        <v>ზურაბ ჩიქოვანი</v>
      </c>
      <c r="B5" s="74"/>
      <c r="C5" s="74"/>
      <c r="D5" s="202"/>
      <c r="E5" s="202"/>
      <c r="F5" s="202"/>
      <c r="G5" s="202"/>
      <c r="H5" s="202"/>
      <c r="I5" s="201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3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4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5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6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7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>
        <v>8</v>
      </c>
      <c r="B16" s="24"/>
      <c r="C16" s="24"/>
      <c r="D16" s="24"/>
      <c r="E16" s="24"/>
      <c r="F16" s="199"/>
      <c r="G16" s="199"/>
      <c r="H16" s="199"/>
      <c r="I16" s="24"/>
    </row>
    <row r="17" spans="1:9" customFormat="1" ht="15">
      <c r="A17" s="63">
        <v>9</v>
      </c>
      <c r="B17" s="24"/>
      <c r="C17" s="24"/>
      <c r="D17" s="24"/>
      <c r="E17" s="24"/>
      <c r="F17" s="199"/>
      <c r="G17" s="199"/>
      <c r="H17" s="199"/>
      <c r="I17" s="24"/>
    </row>
    <row r="18" spans="1:9" customFormat="1" ht="15">
      <c r="A18" s="63">
        <v>10</v>
      </c>
      <c r="B18" s="24"/>
      <c r="C18" s="24"/>
      <c r="D18" s="24"/>
      <c r="E18" s="24"/>
      <c r="F18" s="199"/>
      <c r="G18" s="199"/>
      <c r="H18" s="199"/>
      <c r="I18" s="24"/>
    </row>
    <row r="19" spans="1:9" customFormat="1" ht="15">
      <c r="A19" s="63">
        <v>11</v>
      </c>
      <c r="B19" s="24"/>
      <c r="C19" s="24"/>
      <c r="D19" s="24"/>
      <c r="E19" s="24"/>
      <c r="F19" s="199"/>
      <c r="G19" s="199"/>
      <c r="H19" s="199"/>
      <c r="I19" s="24"/>
    </row>
    <row r="20" spans="1:9" customFormat="1" ht="15">
      <c r="A20" s="63">
        <v>12</v>
      </c>
      <c r="B20" s="24"/>
      <c r="C20" s="24"/>
      <c r="D20" s="24"/>
      <c r="E20" s="24"/>
      <c r="F20" s="199"/>
      <c r="G20" s="199"/>
      <c r="H20" s="199"/>
      <c r="I20" s="24"/>
    </row>
    <row r="21" spans="1:9" customFormat="1" ht="15">
      <c r="A21" s="63">
        <v>13</v>
      </c>
      <c r="B21" s="24"/>
      <c r="C21" s="24"/>
      <c r="D21" s="24"/>
      <c r="E21" s="24"/>
      <c r="F21" s="199"/>
      <c r="G21" s="199"/>
      <c r="H21" s="199"/>
      <c r="I21" s="24"/>
    </row>
    <row r="22" spans="1:9" customFormat="1" ht="15">
      <c r="A22" s="63">
        <v>14</v>
      </c>
      <c r="B22" s="24"/>
      <c r="C22" s="24"/>
      <c r="D22" s="24"/>
      <c r="E22" s="24"/>
      <c r="F22" s="199"/>
      <c r="G22" s="199"/>
      <c r="H22" s="199"/>
      <c r="I22" s="24"/>
    </row>
    <row r="23" spans="1:9" customFormat="1" ht="15">
      <c r="A23" s="63">
        <v>15</v>
      </c>
      <c r="B23" s="24"/>
      <c r="C23" s="24"/>
      <c r="D23" s="24"/>
      <c r="E23" s="24"/>
      <c r="F23" s="199"/>
      <c r="G23" s="199"/>
      <c r="H23" s="199"/>
      <c r="I23" s="24"/>
    </row>
    <row r="24" spans="1:9" customFormat="1" ht="15">
      <c r="A24" s="63">
        <v>16</v>
      </c>
      <c r="B24" s="24"/>
      <c r="C24" s="24"/>
      <c r="D24" s="24"/>
      <c r="E24" s="24"/>
      <c r="F24" s="199"/>
      <c r="G24" s="199"/>
      <c r="H24" s="199"/>
      <c r="I24" s="24"/>
    </row>
    <row r="25" spans="1:9" customFormat="1" ht="15">
      <c r="A25" s="63">
        <v>17</v>
      </c>
      <c r="B25" s="24"/>
      <c r="C25" s="24"/>
      <c r="D25" s="24"/>
      <c r="E25" s="24"/>
      <c r="F25" s="199"/>
      <c r="G25" s="199"/>
      <c r="H25" s="199"/>
      <c r="I25" s="24"/>
    </row>
    <row r="26" spans="1:9" customFormat="1" ht="15">
      <c r="A26" s="63">
        <v>18</v>
      </c>
      <c r="B26" s="24"/>
      <c r="C26" s="24"/>
      <c r="D26" s="24"/>
      <c r="E26" s="24"/>
      <c r="F26" s="199"/>
      <c r="G26" s="199"/>
      <c r="H26" s="199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9"/>
      <c r="G27" s="199"/>
      <c r="H27" s="199"/>
      <c r="I27" s="24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>
      <c r="A32" s="165"/>
      <c r="B32" s="165"/>
      <c r="C32" s="169"/>
      <c r="D32" s="165"/>
      <c r="F32" s="169"/>
      <c r="G32" s="208"/>
    </row>
    <row r="33" spans="2:6" ht="15">
      <c r="B33" s="165"/>
      <c r="C33" s="171" t="s">
        <v>212</v>
      </c>
      <c r="D33" s="165"/>
      <c r="F33" s="172" t="s">
        <v>217</v>
      </c>
    </row>
    <row r="34" spans="2:6" ht="15">
      <c r="B34" s="165"/>
      <c r="C34" s="173" t="s">
        <v>103</v>
      </c>
      <c r="D34" s="165"/>
      <c r="F34" s="165" t="s">
        <v>213</v>
      </c>
    </row>
    <row r="35" spans="2:6" ht="15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I2" sqref="I2"/>
    </sheetView>
  </sheetViews>
  <sheetFormatPr defaultRowHeight="15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60" t="s">
        <v>463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0" t="str">
        <f>'ფორმა N1'!D4</f>
        <v>ზურაბ ჩიქოვანი</v>
      </c>
      <c r="B5" s="200"/>
      <c r="C5" s="200"/>
      <c r="D5" s="200"/>
      <c r="E5" s="200"/>
      <c r="F5" s="200"/>
      <c r="G5" s="200"/>
      <c r="H5" s="200"/>
      <c r="I5" s="200"/>
      <c r="J5" s="172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7" t="s">
        <v>64</v>
      </c>
      <c r="B8" s="339" t="s">
        <v>308</v>
      </c>
      <c r="C8" s="340" t="s">
        <v>344</v>
      </c>
      <c r="D8" s="340" t="s">
        <v>345</v>
      </c>
      <c r="E8" s="340" t="s">
        <v>309</v>
      </c>
      <c r="F8" s="340" t="s">
        <v>326</v>
      </c>
      <c r="G8" s="340" t="s">
        <v>327</v>
      </c>
      <c r="H8" s="340" t="s">
        <v>346</v>
      </c>
      <c r="I8" s="148" t="s">
        <v>328</v>
      </c>
      <c r="J8" s="98"/>
    </row>
    <row r="9" spans="1:10">
      <c r="A9" s="150">
        <v>1</v>
      </c>
      <c r="B9" s="187"/>
      <c r="C9" s="155"/>
      <c r="D9" s="155"/>
      <c r="E9" s="154"/>
      <c r="F9" s="154"/>
      <c r="G9" s="154"/>
      <c r="H9" s="154"/>
      <c r="I9" s="154"/>
      <c r="J9" s="98"/>
    </row>
    <row r="10" spans="1:10">
      <c r="A10" s="150">
        <v>2</v>
      </c>
      <c r="B10" s="187"/>
      <c r="C10" s="155"/>
      <c r="D10" s="155"/>
      <c r="E10" s="154"/>
      <c r="F10" s="154"/>
      <c r="G10" s="154"/>
      <c r="H10" s="154"/>
      <c r="I10" s="154"/>
      <c r="J10" s="98"/>
    </row>
    <row r="11" spans="1:10">
      <c r="A11" s="150">
        <v>3</v>
      </c>
      <c r="B11" s="187"/>
      <c r="C11" s="155"/>
      <c r="D11" s="155"/>
      <c r="E11" s="154"/>
      <c r="F11" s="154"/>
      <c r="G11" s="154"/>
      <c r="H11" s="154"/>
      <c r="I11" s="154"/>
      <c r="J11" s="98"/>
    </row>
    <row r="12" spans="1:10">
      <c r="A12" s="150">
        <v>4</v>
      </c>
      <c r="B12" s="187"/>
      <c r="C12" s="155"/>
      <c r="D12" s="155"/>
      <c r="E12" s="154"/>
      <c r="F12" s="154"/>
      <c r="G12" s="154"/>
      <c r="H12" s="154"/>
      <c r="I12" s="154"/>
      <c r="J12" s="98"/>
    </row>
    <row r="13" spans="1:10">
      <c r="A13" s="150">
        <v>5</v>
      </c>
      <c r="B13" s="187"/>
      <c r="C13" s="155"/>
      <c r="D13" s="155"/>
      <c r="E13" s="154"/>
      <c r="F13" s="154"/>
      <c r="G13" s="154"/>
      <c r="H13" s="154"/>
      <c r="I13" s="154"/>
      <c r="J13" s="98"/>
    </row>
    <row r="14" spans="1:10">
      <c r="A14" s="150">
        <v>6</v>
      </c>
      <c r="B14" s="187"/>
      <c r="C14" s="155"/>
      <c r="D14" s="155"/>
      <c r="E14" s="154"/>
      <c r="F14" s="154"/>
      <c r="G14" s="154"/>
      <c r="H14" s="154"/>
      <c r="I14" s="154"/>
      <c r="J14" s="98"/>
    </row>
    <row r="15" spans="1:10">
      <c r="A15" s="150">
        <v>7</v>
      </c>
      <c r="B15" s="187"/>
      <c r="C15" s="155"/>
      <c r="D15" s="155"/>
      <c r="E15" s="154"/>
      <c r="F15" s="154"/>
      <c r="G15" s="154"/>
      <c r="H15" s="154"/>
      <c r="I15" s="154"/>
      <c r="J15" s="98"/>
    </row>
    <row r="16" spans="1:10">
      <c r="A16" s="150">
        <v>8</v>
      </c>
      <c r="B16" s="187"/>
      <c r="C16" s="155"/>
      <c r="D16" s="155"/>
      <c r="E16" s="154"/>
      <c r="F16" s="154"/>
      <c r="G16" s="154"/>
      <c r="H16" s="154"/>
      <c r="I16" s="154"/>
      <c r="J16" s="98"/>
    </row>
    <row r="17" spans="1:10">
      <c r="A17" s="150">
        <v>9</v>
      </c>
      <c r="B17" s="187"/>
      <c r="C17" s="155"/>
      <c r="D17" s="155"/>
      <c r="E17" s="154"/>
      <c r="F17" s="154"/>
      <c r="G17" s="154"/>
      <c r="H17" s="154"/>
      <c r="I17" s="154"/>
      <c r="J17" s="98"/>
    </row>
    <row r="18" spans="1:10">
      <c r="A18" s="150">
        <v>10</v>
      </c>
      <c r="B18" s="187"/>
      <c r="C18" s="155"/>
      <c r="D18" s="155"/>
      <c r="E18" s="154"/>
      <c r="F18" s="154"/>
      <c r="G18" s="154"/>
      <c r="H18" s="154"/>
      <c r="I18" s="154"/>
      <c r="J18" s="98"/>
    </row>
    <row r="19" spans="1:10">
      <c r="A19" s="150">
        <v>11</v>
      </c>
      <c r="B19" s="187"/>
      <c r="C19" s="155"/>
      <c r="D19" s="155"/>
      <c r="E19" s="154"/>
      <c r="F19" s="154"/>
      <c r="G19" s="154"/>
      <c r="H19" s="154"/>
      <c r="I19" s="154"/>
      <c r="J19" s="98"/>
    </row>
    <row r="20" spans="1:10">
      <c r="A20" s="150">
        <v>12</v>
      </c>
      <c r="B20" s="187"/>
      <c r="C20" s="155"/>
      <c r="D20" s="155"/>
      <c r="E20" s="154"/>
      <c r="F20" s="154"/>
      <c r="G20" s="154"/>
      <c r="H20" s="154"/>
      <c r="I20" s="154"/>
      <c r="J20" s="98"/>
    </row>
    <row r="21" spans="1:10">
      <c r="A21" s="150">
        <v>13</v>
      </c>
      <c r="B21" s="187"/>
      <c r="C21" s="155"/>
      <c r="D21" s="155"/>
      <c r="E21" s="154"/>
      <c r="F21" s="154"/>
      <c r="G21" s="154"/>
      <c r="H21" s="154"/>
      <c r="I21" s="154"/>
      <c r="J21" s="98"/>
    </row>
    <row r="22" spans="1:10">
      <c r="A22" s="150">
        <v>14</v>
      </c>
      <c r="B22" s="187"/>
      <c r="C22" s="155"/>
      <c r="D22" s="155"/>
      <c r="E22" s="154"/>
      <c r="F22" s="154"/>
      <c r="G22" s="154"/>
      <c r="H22" s="154"/>
      <c r="I22" s="154"/>
      <c r="J22" s="98"/>
    </row>
    <row r="23" spans="1:10">
      <c r="A23" s="150">
        <v>15</v>
      </c>
      <c r="B23" s="187"/>
      <c r="C23" s="155"/>
      <c r="D23" s="155"/>
      <c r="E23" s="154"/>
      <c r="F23" s="154"/>
      <c r="G23" s="154"/>
      <c r="H23" s="154"/>
      <c r="I23" s="154"/>
      <c r="J23" s="98"/>
    </row>
    <row r="24" spans="1:10">
      <c r="A24" s="150">
        <v>16</v>
      </c>
      <c r="B24" s="187"/>
      <c r="C24" s="155"/>
      <c r="D24" s="155"/>
      <c r="E24" s="154"/>
      <c r="F24" s="154"/>
      <c r="G24" s="154"/>
      <c r="H24" s="154"/>
      <c r="I24" s="154"/>
      <c r="J24" s="98"/>
    </row>
    <row r="25" spans="1:10">
      <c r="A25" s="150">
        <v>17</v>
      </c>
      <c r="B25" s="187"/>
      <c r="C25" s="155"/>
      <c r="D25" s="155"/>
      <c r="E25" s="154"/>
      <c r="F25" s="154"/>
      <c r="G25" s="154"/>
      <c r="H25" s="154"/>
      <c r="I25" s="154"/>
      <c r="J25" s="98"/>
    </row>
    <row r="26" spans="1:10">
      <c r="A26" s="150">
        <v>18</v>
      </c>
      <c r="B26" s="187"/>
      <c r="C26" s="155"/>
      <c r="D26" s="155"/>
      <c r="E26" s="154"/>
      <c r="F26" s="154"/>
      <c r="G26" s="154"/>
      <c r="H26" s="154"/>
      <c r="I26" s="154"/>
      <c r="J26" s="98"/>
    </row>
    <row r="27" spans="1:10">
      <c r="A27" s="150">
        <v>19</v>
      </c>
      <c r="B27" s="187"/>
      <c r="C27" s="155"/>
      <c r="D27" s="155"/>
      <c r="E27" s="154"/>
      <c r="F27" s="154"/>
      <c r="G27" s="154"/>
      <c r="H27" s="154"/>
      <c r="I27" s="154"/>
      <c r="J27" s="98"/>
    </row>
    <row r="28" spans="1:10">
      <c r="A28" s="150">
        <v>20</v>
      </c>
      <c r="B28" s="187"/>
      <c r="C28" s="155"/>
      <c r="D28" s="155"/>
      <c r="E28" s="154"/>
      <c r="F28" s="154"/>
      <c r="G28" s="154"/>
      <c r="H28" s="154"/>
      <c r="I28" s="154"/>
      <c r="J28" s="98"/>
    </row>
    <row r="29" spans="1:10">
      <c r="A29" s="150">
        <v>21</v>
      </c>
      <c r="B29" s="187"/>
      <c r="C29" s="158"/>
      <c r="D29" s="158"/>
      <c r="E29" s="157"/>
      <c r="F29" s="157"/>
      <c r="G29" s="157"/>
      <c r="H29" s="225"/>
      <c r="I29" s="154"/>
      <c r="J29" s="98"/>
    </row>
    <row r="30" spans="1:10">
      <c r="A30" s="150">
        <v>22</v>
      </c>
      <c r="B30" s="187"/>
      <c r="C30" s="158"/>
      <c r="D30" s="158"/>
      <c r="E30" s="157"/>
      <c r="F30" s="157"/>
      <c r="G30" s="157"/>
      <c r="H30" s="225"/>
      <c r="I30" s="154"/>
      <c r="J30" s="98"/>
    </row>
    <row r="31" spans="1:10">
      <c r="A31" s="150">
        <v>23</v>
      </c>
      <c r="B31" s="187"/>
      <c r="C31" s="158"/>
      <c r="D31" s="158"/>
      <c r="E31" s="157"/>
      <c r="F31" s="157"/>
      <c r="G31" s="157"/>
      <c r="H31" s="225"/>
      <c r="I31" s="154"/>
      <c r="J31" s="98"/>
    </row>
    <row r="32" spans="1:10">
      <c r="A32" s="150">
        <v>24</v>
      </c>
      <c r="B32" s="187"/>
      <c r="C32" s="158"/>
      <c r="D32" s="158"/>
      <c r="E32" s="157"/>
      <c r="F32" s="157"/>
      <c r="G32" s="157"/>
      <c r="H32" s="225"/>
      <c r="I32" s="154"/>
      <c r="J32" s="98"/>
    </row>
    <row r="33" spans="1:12">
      <c r="A33" s="150">
        <v>25</v>
      </c>
      <c r="B33" s="187"/>
      <c r="C33" s="158"/>
      <c r="D33" s="158"/>
      <c r="E33" s="157"/>
      <c r="F33" s="157"/>
      <c r="G33" s="157"/>
      <c r="H33" s="225"/>
      <c r="I33" s="154"/>
      <c r="J33" s="98"/>
    </row>
    <row r="34" spans="1:12">
      <c r="A34" s="150">
        <v>26</v>
      </c>
      <c r="B34" s="187"/>
      <c r="C34" s="158"/>
      <c r="D34" s="158"/>
      <c r="E34" s="157"/>
      <c r="F34" s="157"/>
      <c r="G34" s="157"/>
      <c r="H34" s="225"/>
      <c r="I34" s="154"/>
      <c r="J34" s="98"/>
    </row>
    <row r="35" spans="1:12">
      <c r="A35" s="150">
        <v>27</v>
      </c>
      <c r="B35" s="187"/>
      <c r="C35" s="158"/>
      <c r="D35" s="158"/>
      <c r="E35" s="157"/>
      <c r="F35" s="157"/>
      <c r="G35" s="157"/>
      <c r="H35" s="225"/>
      <c r="I35" s="154"/>
      <c r="J35" s="98"/>
    </row>
    <row r="36" spans="1:12">
      <c r="A36" s="150">
        <v>28</v>
      </c>
      <c r="B36" s="187"/>
      <c r="C36" s="158"/>
      <c r="D36" s="158"/>
      <c r="E36" s="157"/>
      <c r="F36" s="157"/>
      <c r="G36" s="157"/>
      <c r="H36" s="225"/>
      <c r="I36" s="154"/>
      <c r="J36" s="98"/>
    </row>
    <row r="37" spans="1:12">
      <c r="A37" s="150">
        <v>29</v>
      </c>
      <c r="B37" s="187"/>
      <c r="C37" s="158"/>
      <c r="D37" s="158"/>
      <c r="E37" s="157"/>
      <c r="F37" s="157"/>
      <c r="G37" s="157"/>
      <c r="H37" s="225"/>
      <c r="I37" s="154"/>
      <c r="J37" s="98"/>
    </row>
    <row r="38" spans="1:12">
      <c r="A38" s="150" t="s">
        <v>222</v>
      </c>
      <c r="B38" s="187"/>
      <c r="C38" s="158"/>
      <c r="D38" s="158"/>
      <c r="E38" s="157"/>
      <c r="F38" s="157"/>
      <c r="G38" s="226"/>
      <c r="H38" s="234" t="s">
        <v>338</v>
      </c>
      <c r="I38" s="345">
        <f>SUM(I9:I37)</f>
        <v>0</v>
      </c>
      <c r="J38" s="98"/>
    </row>
    <row r="40" spans="1:12">
      <c r="A40" s="165" t="s">
        <v>361</v>
      </c>
    </row>
    <row r="42" spans="1:12">
      <c r="B42" s="167" t="s">
        <v>96</v>
      </c>
      <c r="F42" s="168"/>
    </row>
    <row r="43" spans="1:12">
      <c r="F43" s="166"/>
      <c r="I43" s="166"/>
      <c r="J43" s="166"/>
      <c r="K43" s="166"/>
      <c r="L43" s="166"/>
    </row>
    <row r="44" spans="1:12">
      <c r="C44" s="169"/>
      <c r="F44" s="169"/>
      <c r="G44" s="169"/>
      <c r="H44" s="172"/>
      <c r="I44" s="170"/>
      <c r="J44" s="166"/>
      <c r="K44" s="166"/>
      <c r="L44" s="166"/>
    </row>
    <row r="45" spans="1:12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>
      <c r="B47" s="165"/>
      <c r="C47" s="173"/>
      <c r="G47" s="173"/>
      <c r="H47" s="173"/>
    </row>
    <row r="48" spans="1:12" s="166" customFormat="1" ht="12.75"/>
    <row r="49" s="166" customFormat="1" ht="12.75"/>
    <row r="50" s="166" customFormat="1" ht="12.75"/>
    <row r="51" s="16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6"/>
      <c r="C1" s="370" t="s">
        <v>97</v>
      </c>
      <c r="D1" s="370"/>
      <c r="E1" s="104"/>
    </row>
    <row r="2" spans="1:12" s="6" customFormat="1">
      <c r="A2" s="70" t="s">
        <v>104</v>
      </c>
      <c r="B2" s="216"/>
      <c r="C2" s="361" t="s">
        <v>464</v>
      </c>
      <c r="D2" s="361"/>
      <c r="E2" s="104"/>
    </row>
    <row r="3" spans="1:12" s="6" customFormat="1">
      <c r="A3" s="70"/>
      <c r="B3" s="216"/>
      <c r="C3" s="69"/>
      <c r="D3" s="69"/>
      <c r="E3" s="104"/>
    </row>
    <row r="4" spans="1:12" s="2" customFormat="1">
      <c r="A4" s="71" t="s">
        <v>218</v>
      </c>
      <c r="B4" s="217"/>
      <c r="C4" s="70"/>
      <c r="D4" s="70"/>
      <c r="E4" s="101"/>
      <c r="L4" s="6"/>
    </row>
    <row r="5" spans="1:12" s="2" customFormat="1">
      <c r="A5" s="110" t="str">
        <f>'ფორმა N1'!D4</f>
        <v>ზურაბ ჩიქოვანი</v>
      </c>
      <c r="B5" s="218"/>
      <c r="C5" s="58"/>
      <c r="D5" s="58"/>
      <c r="E5" s="101"/>
    </row>
    <row r="6" spans="1:12" s="2" customFormat="1">
      <c r="A6" s="71"/>
      <c r="B6" s="217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4">
        <v>1</v>
      </c>
      <c r="B9" s="214" t="s">
        <v>65</v>
      </c>
      <c r="C9" s="79">
        <f>SUM(C10,C26)</f>
        <v>14380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14380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C13</f>
        <v>14380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14380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7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5" t="s">
        <v>87</v>
      </c>
      <c r="B28" s="215" t="s">
        <v>247</v>
      </c>
      <c r="C28" s="8"/>
      <c r="D28" s="8"/>
      <c r="E28" s="104"/>
    </row>
    <row r="29" spans="1:5">
      <c r="A29" s="215" t="s">
        <v>88</v>
      </c>
      <c r="B29" s="215" t="s">
        <v>250</v>
      </c>
      <c r="C29" s="8"/>
      <c r="D29" s="8"/>
      <c r="E29" s="104"/>
    </row>
    <row r="30" spans="1:5">
      <c r="A30" s="215" t="s">
        <v>356</v>
      </c>
      <c r="B30" s="215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5" t="s">
        <v>12</v>
      </c>
      <c r="B32" s="215" t="s">
        <v>404</v>
      </c>
      <c r="C32" s="8"/>
      <c r="D32" s="8"/>
      <c r="E32" s="104"/>
    </row>
    <row r="33" spans="1:9">
      <c r="A33" s="215" t="s">
        <v>13</v>
      </c>
      <c r="B33" s="215" t="s">
        <v>405</v>
      </c>
      <c r="C33" s="8"/>
      <c r="D33" s="8"/>
      <c r="E33" s="104"/>
    </row>
    <row r="34" spans="1:9">
      <c r="A34" s="215" t="s">
        <v>225</v>
      </c>
      <c r="B34" s="215" t="s">
        <v>406</v>
      </c>
      <c r="C34" s="8"/>
      <c r="D34" s="8"/>
      <c r="E34" s="104"/>
    </row>
    <row r="35" spans="1:9" s="22" customFormat="1">
      <c r="A35" s="82" t="s">
        <v>34</v>
      </c>
      <c r="B35" s="224" t="s">
        <v>353</v>
      </c>
      <c r="C35" s="8"/>
      <c r="D35" s="8"/>
    </row>
    <row r="36" spans="1:9" s="2" customFormat="1">
      <c r="A36" s="1"/>
      <c r="B36" s="219"/>
      <c r="E36" s="5"/>
    </row>
    <row r="37" spans="1:9" s="2" customFormat="1">
      <c r="B37" s="219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9"/>
      <c r="E40" s="5"/>
    </row>
    <row r="41" spans="1:9" s="2" customFormat="1">
      <c r="B41" s="219"/>
      <c r="E41"/>
      <c r="F41"/>
      <c r="G41"/>
      <c r="H41"/>
      <c r="I41"/>
    </row>
    <row r="42" spans="1:9" s="2" customFormat="1">
      <c r="B42" s="219"/>
      <c r="D42" s="12"/>
      <c r="E42"/>
      <c r="F42"/>
      <c r="G42"/>
      <c r="H42"/>
      <c r="I42"/>
    </row>
    <row r="43" spans="1:9" s="2" customFormat="1">
      <c r="A43"/>
      <c r="B43" s="221" t="s">
        <v>351</v>
      </c>
      <c r="D43" s="12"/>
      <c r="E43"/>
      <c r="F43"/>
      <c r="G43"/>
      <c r="H43"/>
      <c r="I43"/>
    </row>
    <row r="44" spans="1:9" s="2" customFormat="1">
      <c r="A44"/>
      <c r="B44" s="219" t="s">
        <v>214</v>
      </c>
      <c r="D44" s="12"/>
      <c r="E44"/>
      <c r="F44"/>
      <c r="G44"/>
      <c r="H44"/>
      <c r="I44"/>
    </row>
    <row r="45" spans="1:9" customFormat="1" ht="12.75">
      <c r="B45" s="222" t="s">
        <v>103</v>
      </c>
    </row>
    <row r="46" spans="1:9" customFormat="1" ht="12.75">
      <c r="B46" s="22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70" t="s">
        <v>97</v>
      </c>
      <c r="D1" s="370"/>
      <c r="E1" s="133"/>
    </row>
    <row r="2" spans="1:12">
      <c r="A2" s="70" t="s">
        <v>104</v>
      </c>
      <c r="B2" s="105"/>
      <c r="C2" s="361" t="s">
        <v>464</v>
      </c>
      <c r="D2" s="361"/>
      <c r="E2" s="133"/>
    </row>
    <row r="3" spans="1:12">
      <c r="A3" s="70"/>
      <c r="B3" s="105"/>
      <c r="C3" s="320"/>
      <c r="D3" s="320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ზურაბ ჩიქოვანი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9"/>
      <c r="B7" s="319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13938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13938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85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>
        <v>85</v>
      </c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13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13840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f>1000+1900</f>
        <v>2900</v>
      </c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>
        <v>10940</v>
      </c>
      <c r="D41" s="33"/>
      <c r="E41" s="133"/>
    </row>
    <row r="42" spans="1:5">
      <c r="A42" s="17" t="s">
        <v>395</v>
      </c>
      <c r="B42" s="17" t="s">
        <v>293</v>
      </c>
      <c r="C42" s="32">
        <v>0</v>
      </c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7" t="s">
        <v>274</v>
      </c>
      <c r="C63" s="36"/>
      <c r="D63" s="198"/>
      <c r="E63" s="133"/>
    </row>
    <row r="64" spans="1:5">
      <c r="A64" s="13">
        <v>2</v>
      </c>
      <c r="B64" s="46" t="s">
        <v>95</v>
      </c>
      <c r="C64" s="231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1"/>
      <c r="D65" s="41"/>
      <c r="E65" s="133"/>
    </row>
    <row r="66" spans="1:5">
      <c r="A66" s="15">
        <v>2.2000000000000002</v>
      </c>
      <c r="B66" s="47" t="s">
        <v>93</v>
      </c>
      <c r="C66" s="233"/>
      <c r="D66" s="42"/>
      <c r="E66" s="133"/>
    </row>
    <row r="67" spans="1:5">
      <c r="A67" s="15">
        <v>2.2999999999999998</v>
      </c>
      <c r="B67" s="47" t="s">
        <v>92</v>
      </c>
      <c r="C67" s="233"/>
      <c r="D67" s="42"/>
      <c r="E67" s="133"/>
    </row>
    <row r="68" spans="1:5">
      <c r="A68" s="15">
        <v>2.4</v>
      </c>
      <c r="B68" s="47" t="s">
        <v>94</v>
      </c>
      <c r="C68" s="233"/>
      <c r="D68" s="42"/>
      <c r="E68" s="133"/>
    </row>
    <row r="69" spans="1:5">
      <c r="A69" s="15">
        <v>2.5</v>
      </c>
      <c r="B69" s="47" t="s">
        <v>90</v>
      </c>
      <c r="C69" s="233"/>
      <c r="D69" s="42"/>
      <c r="E69" s="133"/>
    </row>
    <row r="70" spans="1:5">
      <c r="A70" s="15">
        <v>2.6</v>
      </c>
      <c r="B70" s="47" t="s">
        <v>91</v>
      </c>
      <c r="C70" s="233"/>
      <c r="D70" s="42"/>
      <c r="E70" s="133"/>
    </row>
    <row r="71" spans="1:5" s="2" customFormat="1">
      <c r="A71" s="13">
        <v>3</v>
      </c>
      <c r="B71" s="229" t="s">
        <v>352</v>
      </c>
      <c r="C71" s="232"/>
      <c r="D71" s="230"/>
      <c r="E71" s="98"/>
    </row>
    <row r="72" spans="1:5" s="2" customFormat="1">
      <c r="A72" s="13">
        <v>4</v>
      </c>
      <c r="B72" s="13" t="s">
        <v>206</v>
      </c>
      <c r="C72" s="232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8" t="s">
        <v>223</v>
      </c>
      <c r="C75" s="8"/>
      <c r="D75" s="79"/>
      <c r="E75" s="98"/>
    </row>
    <row r="76" spans="1:5" s="2" customFormat="1">
      <c r="A76" s="329"/>
      <c r="B76" s="329"/>
      <c r="C76" s="12"/>
      <c r="D76" s="12"/>
      <c r="E76" s="98"/>
    </row>
    <row r="77" spans="1:5" s="2" customFormat="1">
      <c r="A77" s="371" t="s">
        <v>396</v>
      </c>
      <c r="B77" s="371"/>
      <c r="C77" s="371"/>
      <c r="D77" s="371"/>
      <c r="E77" s="98"/>
    </row>
    <row r="78" spans="1:5" s="2" customFormat="1">
      <c r="A78" s="329"/>
      <c r="B78" s="329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72" t="s">
        <v>398</v>
      </c>
      <c r="C84" s="372"/>
      <c r="D84" s="372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72" t="s">
        <v>400</v>
      </c>
      <c r="C86" s="372"/>
      <c r="D86" s="372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45" right="0.26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70" t="s">
        <v>97</v>
      </c>
      <c r="D1" s="370"/>
      <c r="E1" s="85"/>
    </row>
    <row r="2" spans="1:5" s="6" customFormat="1">
      <c r="A2" s="68" t="s">
        <v>265</v>
      </c>
      <c r="B2" s="71"/>
      <c r="C2" s="361" t="s">
        <v>464</v>
      </c>
      <c r="D2" s="361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s">
        <v>218</v>
      </c>
      <c r="B5" s="71"/>
      <c r="C5" s="70"/>
      <c r="D5" s="70"/>
      <c r="E5" s="86"/>
    </row>
    <row r="6" spans="1:5">
      <c r="A6" s="74" t="str">
        <f>'ფორმა N1'!D4</f>
        <v>ზურაბ ჩიქოვანი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>
      <c r="A1" s="68" t="s">
        <v>371</v>
      </c>
      <c r="B1" s="68"/>
      <c r="C1" s="71"/>
      <c r="D1" s="71"/>
      <c r="E1" s="71"/>
      <c r="F1" s="71"/>
      <c r="G1" s="238"/>
      <c r="H1" s="238"/>
      <c r="I1" s="370" t="s">
        <v>97</v>
      </c>
      <c r="J1" s="370"/>
    </row>
    <row r="2" spans="1:10" ht="15">
      <c r="A2" s="70" t="s">
        <v>104</v>
      </c>
      <c r="B2" s="68"/>
      <c r="C2" s="71"/>
      <c r="D2" s="71"/>
      <c r="E2" s="71"/>
      <c r="F2" s="71"/>
      <c r="G2" s="238"/>
      <c r="H2" s="238"/>
      <c r="I2" s="361" t="s">
        <v>464</v>
      </c>
      <c r="J2" s="361"/>
    </row>
    <row r="3" spans="1:10" ht="15">
      <c r="A3" s="70"/>
      <c r="B3" s="70"/>
      <c r="C3" s="68"/>
      <c r="D3" s="68"/>
      <c r="E3" s="68"/>
      <c r="F3" s="68"/>
      <c r="G3" s="238"/>
      <c r="H3" s="238"/>
      <c r="I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ზურაბ ჩიქოვანი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7"/>
      <c r="B7" s="237"/>
      <c r="C7" s="237"/>
      <c r="D7" s="237"/>
      <c r="E7" s="237"/>
      <c r="F7" s="237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7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07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5"/>
      <c r="B26" s="205"/>
      <c r="C26" s="205"/>
      <c r="D26" s="205"/>
      <c r="E26" s="205"/>
      <c r="F26" s="205"/>
      <c r="G26" s="205"/>
      <c r="H26" s="165"/>
      <c r="I26" s="165"/>
    </row>
    <row r="27" spans="1:9" ht="15">
      <c r="A27" s="206" t="s">
        <v>372</v>
      </c>
      <c r="B27" s="206"/>
      <c r="C27" s="205"/>
      <c r="D27" s="205"/>
      <c r="E27" s="205"/>
      <c r="F27" s="205"/>
      <c r="G27" s="205"/>
      <c r="H27" s="165"/>
      <c r="I27" s="165"/>
    </row>
    <row r="28" spans="1:9" ht="15">
      <c r="A28" s="206"/>
      <c r="B28" s="206"/>
      <c r="C28" s="205"/>
      <c r="D28" s="205"/>
      <c r="E28" s="205"/>
      <c r="F28" s="205"/>
      <c r="G28" s="205"/>
      <c r="H28" s="165"/>
      <c r="I28" s="165"/>
    </row>
    <row r="29" spans="1:9" ht="15">
      <c r="A29" s="206"/>
      <c r="B29" s="206"/>
      <c r="C29" s="165"/>
      <c r="D29" s="165"/>
      <c r="E29" s="165"/>
      <c r="F29" s="165"/>
      <c r="G29" s="165"/>
      <c r="H29" s="165"/>
      <c r="I29" s="165"/>
    </row>
    <row r="30" spans="1:9" ht="15">
      <c r="A30" s="206"/>
      <c r="B30" s="206"/>
      <c r="C30" s="165"/>
      <c r="D30" s="165"/>
      <c r="E30" s="165"/>
      <c r="F30" s="165"/>
      <c r="G30" s="165"/>
      <c r="H30" s="165"/>
      <c r="I30" s="165"/>
    </row>
    <row r="31" spans="1:9">
      <c r="A31" s="203"/>
      <c r="B31" s="203"/>
      <c r="C31" s="203"/>
      <c r="D31" s="203"/>
      <c r="E31" s="203"/>
      <c r="F31" s="203"/>
      <c r="G31" s="203"/>
      <c r="H31" s="203"/>
      <c r="I31" s="203"/>
    </row>
    <row r="32" spans="1:9" ht="15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70" t="s">
        <v>97</v>
      </c>
      <c r="H1" s="370"/>
      <c r="I1" s="334"/>
    </row>
    <row r="2" spans="1:9" ht="15">
      <c r="A2" s="70" t="s">
        <v>104</v>
      </c>
      <c r="B2" s="71"/>
      <c r="C2" s="71"/>
      <c r="D2" s="71"/>
      <c r="E2" s="71"/>
      <c r="F2" s="71"/>
      <c r="G2" s="361" t="s">
        <v>464</v>
      </c>
      <c r="H2" s="361"/>
      <c r="I2" s="70"/>
    </row>
    <row r="3" spans="1:9" ht="15">
      <c r="A3" s="70"/>
      <c r="B3" s="70"/>
      <c r="C3" s="70"/>
      <c r="D3" s="70"/>
      <c r="E3" s="70"/>
      <c r="F3" s="70"/>
      <c r="G3" s="238"/>
      <c r="H3" s="238"/>
      <c r="I3" s="334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ზურაბ ჩიქოვანი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7"/>
      <c r="B7" s="237"/>
      <c r="C7" s="237"/>
      <c r="D7" s="237"/>
      <c r="E7" s="237"/>
      <c r="F7" s="237"/>
      <c r="G7" s="72"/>
      <c r="H7" s="72"/>
      <c r="I7" s="334"/>
    </row>
    <row r="8" spans="1:9" ht="45">
      <c r="A8" s="33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1"/>
      <c r="B9" s="332"/>
      <c r="C9" s="92"/>
      <c r="D9" s="92"/>
      <c r="E9" s="92"/>
      <c r="F9" s="92"/>
      <c r="G9" s="92"/>
      <c r="H9" s="4"/>
      <c r="I9" s="4"/>
    </row>
    <row r="10" spans="1:9" ht="15">
      <c r="A10" s="331"/>
      <c r="B10" s="332"/>
      <c r="C10" s="92"/>
      <c r="D10" s="92"/>
      <c r="E10" s="92"/>
      <c r="F10" s="92"/>
      <c r="G10" s="92"/>
      <c r="H10" s="4"/>
      <c r="I10" s="4"/>
    </row>
    <row r="11" spans="1:9" ht="15">
      <c r="A11" s="331"/>
      <c r="B11" s="332"/>
      <c r="C11" s="81"/>
      <c r="D11" s="81"/>
      <c r="E11" s="81"/>
      <c r="F11" s="81"/>
      <c r="G11" s="81"/>
      <c r="H11" s="4"/>
      <c r="I11" s="4"/>
    </row>
    <row r="12" spans="1:9" ht="15">
      <c r="A12" s="331"/>
      <c r="B12" s="332"/>
      <c r="C12" s="81"/>
      <c r="D12" s="81"/>
      <c r="E12" s="81"/>
      <c r="F12" s="81"/>
      <c r="G12" s="81"/>
      <c r="H12" s="4"/>
      <c r="I12" s="4"/>
    </row>
    <row r="13" spans="1:9" ht="15">
      <c r="A13" s="331"/>
      <c r="B13" s="332"/>
      <c r="C13" s="81"/>
      <c r="D13" s="81"/>
      <c r="E13" s="81"/>
      <c r="F13" s="81"/>
      <c r="G13" s="81"/>
      <c r="H13" s="4"/>
      <c r="I13" s="4"/>
    </row>
    <row r="14" spans="1:9" ht="15">
      <c r="A14" s="331"/>
      <c r="B14" s="332"/>
      <c r="C14" s="81"/>
      <c r="D14" s="81"/>
      <c r="E14" s="81"/>
      <c r="F14" s="81"/>
      <c r="G14" s="81"/>
      <c r="H14" s="4"/>
      <c r="I14" s="4"/>
    </row>
    <row r="15" spans="1:9" ht="15">
      <c r="A15" s="331"/>
      <c r="B15" s="332"/>
      <c r="C15" s="81"/>
      <c r="D15" s="81"/>
      <c r="E15" s="81"/>
      <c r="F15" s="81"/>
      <c r="G15" s="81"/>
      <c r="H15" s="4"/>
      <c r="I15" s="4"/>
    </row>
    <row r="16" spans="1:9" ht="15">
      <c r="A16" s="331"/>
      <c r="B16" s="332"/>
      <c r="C16" s="81"/>
      <c r="D16" s="81"/>
      <c r="E16" s="81"/>
      <c r="F16" s="81"/>
      <c r="G16" s="81"/>
      <c r="H16" s="4"/>
      <c r="I16" s="4"/>
    </row>
    <row r="17" spans="1:9" ht="15">
      <c r="A17" s="331"/>
      <c r="B17" s="332"/>
      <c r="C17" s="81"/>
      <c r="D17" s="81"/>
      <c r="E17" s="81"/>
      <c r="F17" s="81"/>
      <c r="G17" s="81"/>
      <c r="H17" s="4"/>
      <c r="I17" s="4"/>
    </row>
    <row r="18" spans="1:9" ht="15">
      <c r="A18" s="331"/>
      <c r="B18" s="332"/>
      <c r="C18" s="81"/>
      <c r="D18" s="81"/>
      <c r="E18" s="81"/>
      <c r="F18" s="81"/>
      <c r="G18" s="81"/>
      <c r="H18" s="4"/>
      <c r="I18" s="4"/>
    </row>
    <row r="19" spans="1:9" ht="15">
      <c r="A19" s="331"/>
      <c r="B19" s="332"/>
      <c r="C19" s="81"/>
      <c r="D19" s="81"/>
      <c r="E19" s="81"/>
      <c r="F19" s="81"/>
      <c r="G19" s="81"/>
      <c r="H19" s="4"/>
      <c r="I19" s="4"/>
    </row>
    <row r="20" spans="1:9" ht="15">
      <c r="A20" s="331"/>
      <c r="B20" s="332"/>
      <c r="C20" s="81"/>
      <c r="D20" s="81"/>
      <c r="E20" s="81"/>
      <c r="F20" s="81"/>
      <c r="G20" s="81"/>
      <c r="H20" s="4"/>
      <c r="I20" s="4"/>
    </row>
    <row r="21" spans="1:9" ht="15">
      <c r="A21" s="331"/>
      <c r="B21" s="332"/>
      <c r="C21" s="81"/>
      <c r="D21" s="81"/>
      <c r="E21" s="81"/>
      <c r="F21" s="81"/>
      <c r="G21" s="81"/>
      <c r="H21" s="4"/>
      <c r="I21" s="4"/>
    </row>
    <row r="22" spans="1:9" ht="15">
      <c r="A22" s="331"/>
      <c r="B22" s="332"/>
      <c r="C22" s="81"/>
      <c r="D22" s="81"/>
      <c r="E22" s="81"/>
      <c r="F22" s="81"/>
      <c r="G22" s="81"/>
      <c r="H22" s="4"/>
      <c r="I22" s="4"/>
    </row>
    <row r="23" spans="1:9" ht="15">
      <c r="A23" s="331"/>
      <c r="B23" s="332"/>
      <c r="C23" s="81"/>
      <c r="D23" s="81"/>
      <c r="E23" s="81"/>
      <c r="F23" s="81"/>
      <c r="G23" s="81"/>
      <c r="H23" s="4"/>
      <c r="I23" s="4"/>
    </row>
    <row r="24" spans="1:9" ht="15">
      <c r="A24" s="331"/>
      <c r="B24" s="332"/>
      <c r="C24" s="81"/>
      <c r="D24" s="81"/>
      <c r="E24" s="81"/>
      <c r="F24" s="81"/>
      <c r="G24" s="81"/>
      <c r="H24" s="4"/>
      <c r="I24" s="4"/>
    </row>
    <row r="25" spans="1:9" ht="15">
      <c r="A25" s="331"/>
      <c r="B25" s="332"/>
      <c r="C25" s="81"/>
      <c r="D25" s="81"/>
      <c r="E25" s="81"/>
      <c r="F25" s="81"/>
      <c r="G25" s="81"/>
      <c r="H25" s="4"/>
      <c r="I25" s="4"/>
    </row>
    <row r="26" spans="1:9" ht="15">
      <c r="A26" s="331"/>
      <c r="B26" s="332"/>
      <c r="C26" s="81"/>
      <c r="D26" s="81"/>
      <c r="E26" s="81"/>
      <c r="F26" s="81"/>
      <c r="G26" s="81"/>
      <c r="H26" s="4"/>
      <c r="I26" s="4"/>
    </row>
    <row r="27" spans="1:9" ht="15">
      <c r="A27" s="331"/>
      <c r="B27" s="332"/>
      <c r="C27" s="81"/>
      <c r="D27" s="81"/>
      <c r="E27" s="81"/>
      <c r="F27" s="81"/>
      <c r="G27" s="81"/>
      <c r="H27" s="4"/>
      <c r="I27" s="4"/>
    </row>
    <row r="28" spans="1:9" ht="15">
      <c r="A28" s="331"/>
      <c r="B28" s="332"/>
      <c r="C28" s="81"/>
      <c r="D28" s="81"/>
      <c r="E28" s="81"/>
      <c r="F28" s="81"/>
      <c r="G28" s="81"/>
      <c r="H28" s="4"/>
      <c r="I28" s="4"/>
    </row>
    <row r="29" spans="1:9" ht="15">
      <c r="A29" s="331"/>
      <c r="B29" s="332"/>
      <c r="C29" s="81"/>
      <c r="D29" s="81"/>
      <c r="E29" s="81"/>
      <c r="F29" s="81"/>
      <c r="G29" s="81"/>
      <c r="H29" s="4"/>
      <c r="I29" s="4"/>
    </row>
    <row r="30" spans="1:9" ht="15">
      <c r="A30" s="331"/>
      <c r="B30" s="332"/>
      <c r="C30" s="81"/>
      <c r="D30" s="81"/>
      <c r="E30" s="81"/>
      <c r="F30" s="81"/>
      <c r="G30" s="81"/>
      <c r="H30" s="4"/>
      <c r="I30" s="4"/>
    </row>
    <row r="31" spans="1:9" ht="15">
      <c r="A31" s="331"/>
      <c r="B31" s="332"/>
      <c r="C31" s="81"/>
      <c r="D31" s="81"/>
      <c r="E31" s="81"/>
      <c r="F31" s="81"/>
      <c r="G31" s="81"/>
      <c r="H31" s="4"/>
      <c r="I31" s="4"/>
    </row>
    <row r="32" spans="1:9" ht="15">
      <c r="A32" s="331"/>
      <c r="B32" s="332"/>
      <c r="C32" s="81"/>
      <c r="D32" s="81"/>
      <c r="E32" s="81"/>
      <c r="F32" s="81"/>
      <c r="G32" s="81"/>
      <c r="H32" s="4"/>
      <c r="I32" s="4"/>
    </row>
    <row r="33" spans="1:9" ht="15">
      <c r="A33" s="331"/>
      <c r="B33" s="332"/>
      <c r="C33" s="81"/>
      <c r="D33" s="81"/>
      <c r="E33" s="81"/>
      <c r="F33" s="81"/>
      <c r="G33" s="81"/>
      <c r="H33" s="4"/>
      <c r="I33" s="4"/>
    </row>
    <row r="34" spans="1:9" ht="15">
      <c r="A34" s="331"/>
      <c r="B34" s="33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6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6"/>
      <c r="B37" s="43"/>
      <c r="C37" s="43"/>
      <c r="D37" s="43"/>
      <c r="E37" s="43"/>
      <c r="F37" s="43"/>
      <c r="G37" s="2"/>
      <c r="H37" s="2"/>
    </row>
    <row r="38" spans="1:9" ht="15">
      <c r="A38" s="196"/>
      <c r="B38" s="2"/>
      <c r="C38" s="2"/>
      <c r="D38" s="2"/>
      <c r="E38" s="2"/>
      <c r="F38" s="2"/>
      <c r="G38" s="2"/>
      <c r="H38" s="2"/>
    </row>
    <row r="39" spans="1:9" ht="15">
      <c r="A39" s="19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>
      <c r="A1" s="68" t="s">
        <v>375</v>
      </c>
      <c r="B1" s="68"/>
      <c r="C1" s="71"/>
      <c r="D1" s="71"/>
      <c r="E1" s="71"/>
      <c r="F1" s="71"/>
      <c r="G1" s="370" t="s">
        <v>97</v>
      </c>
      <c r="H1" s="370"/>
    </row>
    <row r="2" spans="1:10" ht="15">
      <c r="A2" s="70" t="s">
        <v>104</v>
      </c>
      <c r="B2" s="68"/>
      <c r="C2" s="71"/>
      <c r="D2" s="71"/>
      <c r="E2" s="71"/>
      <c r="F2" s="71"/>
      <c r="G2" s="361" t="s">
        <v>464</v>
      </c>
      <c r="H2" s="361"/>
    </row>
    <row r="3" spans="1:10" ht="15">
      <c r="A3" s="70"/>
      <c r="B3" s="70"/>
      <c r="C3" s="70"/>
      <c r="D3" s="70"/>
      <c r="E3" s="70"/>
      <c r="F3" s="70"/>
      <c r="G3" s="238"/>
      <c r="H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ზურაბ ჩიქოვანი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7"/>
      <c r="B7" s="237"/>
      <c r="C7" s="237"/>
      <c r="D7" s="237"/>
      <c r="E7" s="237"/>
      <c r="F7" s="237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7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7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5"/>
      <c r="I35" s="165"/>
    </row>
    <row r="36" spans="1:9" ht="15">
      <c r="A36" s="206" t="s">
        <v>376</v>
      </c>
      <c r="B36" s="206"/>
      <c r="C36" s="205"/>
      <c r="D36" s="205"/>
      <c r="E36" s="205"/>
      <c r="F36" s="205"/>
      <c r="G36" s="205"/>
      <c r="H36" s="165"/>
      <c r="I36" s="165"/>
    </row>
    <row r="37" spans="1:9" ht="15">
      <c r="A37" s="206"/>
      <c r="B37" s="206"/>
      <c r="C37" s="205"/>
      <c r="D37" s="205"/>
      <c r="E37" s="205"/>
      <c r="F37" s="205"/>
      <c r="G37" s="205"/>
      <c r="H37" s="165"/>
      <c r="I37" s="165"/>
    </row>
    <row r="38" spans="1:9" ht="15">
      <c r="A38" s="206"/>
      <c r="B38" s="206"/>
      <c r="C38" s="165"/>
      <c r="D38" s="165"/>
      <c r="E38" s="165"/>
      <c r="F38" s="165"/>
      <c r="G38" s="165"/>
      <c r="H38" s="165"/>
      <c r="I38" s="165"/>
    </row>
    <row r="39" spans="1:9" ht="15">
      <c r="A39" s="206"/>
      <c r="B39" s="206"/>
      <c r="C39" s="165"/>
      <c r="D39" s="165"/>
      <c r="E39" s="165"/>
      <c r="F39" s="165"/>
      <c r="G39" s="165"/>
      <c r="H39" s="165"/>
      <c r="I39" s="165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>
      <c r="A44" s="171"/>
      <c r="B44" s="171"/>
      <c r="C44" s="171" t="s">
        <v>340</v>
      </c>
      <c r="D44" s="171"/>
      <c r="E44" s="205"/>
      <c r="F44" s="171"/>
      <c r="G44" s="171"/>
      <c r="H44" s="165"/>
      <c r="I44" s="172"/>
    </row>
    <row r="45" spans="1:9" ht="15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>
      <c r="A2" s="375" t="s">
        <v>377</v>
      </c>
      <c r="B2" s="375"/>
      <c r="C2" s="375"/>
      <c r="D2" s="375"/>
      <c r="E2" s="321"/>
      <c r="F2" s="71"/>
      <c r="G2" s="71"/>
      <c r="H2" s="71"/>
      <c r="I2" s="71"/>
      <c r="J2" s="238"/>
      <c r="K2" s="239"/>
      <c r="L2" s="239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8"/>
      <c r="K3" s="361" t="s">
        <v>464</v>
      </c>
      <c r="L3" s="361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8"/>
      <c r="K4" s="238"/>
      <c r="L4" s="238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ზურაბ ჩიქოვანი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7"/>
      <c r="B8" s="237"/>
      <c r="C8" s="237"/>
      <c r="D8" s="237"/>
      <c r="E8" s="237"/>
      <c r="F8" s="237"/>
      <c r="G8" s="237"/>
      <c r="H8" s="237"/>
      <c r="I8" s="237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0">
      <c r="A10" s="92">
        <v>1</v>
      </c>
      <c r="B10" s="322" t="s">
        <v>433</v>
      </c>
      <c r="C10" s="92" t="s">
        <v>436</v>
      </c>
      <c r="D10" s="92">
        <v>416316249</v>
      </c>
      <c r="E10" s="92" t="s">
        <v>434</v>
      </c>
      <c r="F10" s="355">
        <v>5000</v>
      </c>
      <c r="G10" s="355"/>
      <c r="H10" s="355" t="s">
        <v>437</v>
      </c>
      <c r="I10" s="355" t="s">
        <v>440</v>
      </c>
      <c r="J10" s="356">
        <v>0.35</v>
      </c>
      <c r="K10" s="357">
        <v>1750</v>
      </c>
      <c r="L10" s="355" t="s">
        <v>442</v>
      </c>
    </row>
    <row r="11" spans="1:12" ht="30">
      <c r="A11" s="92">
        <v>2</v>
      </c>
      <c r="B11" s="322" t="s">
        <v>433</v>
      </c>
      <c r="C11" s="92" t="s">
        <v>436</v>
      </c>
      <c r="D11" s="92">
        <v>416316249</v>
      </c>
      <c r="E11" s="92" t="s">
        <v>434</v>
      </c>
      <c r="F11" s="355">
        <v>5000</v>
      </c>
      <c r="G11" s="355"/>
      <c r="H11" s="355" t="s">
        <v>437</v>
      </c>
      <c r="I11" s="355" t="s">
        <v>440</v>
      </c>
      <c r="J11" s="356">
        <v>0.1</v>
      </c>
      <c r="K11" s="357">
        <v>500</v>
      </c>
      <c r="L11" s="355" t="s">
        <v>439</v>
      </c>
    </row>
    <row r="12" spans="1:12" ht="30">
      <c r="A12" s="92">
        <v>3</v>
      </c>
      <c r="B12" s="322" t="s">
        <v>433</v>
      </c>
      <c r="C12" s="92" t="s">
        <v>436</v>
      </c>
      <c r="D12" s="92">
        <v>416316249</v>
      </c>
      <c r="E12" s="92" t="s">
        <v>434</v>
      </c>
      <c r="F12" s="355">
        <v>5000</v>
      </c>
      <c r="G12" s="355"/>
      <c r="H12" s="355" t="s">
        <v>437</v>
      </c>
      <c r="I12" s="355" t="s">
        <v>440</v>
      </c>
      <c r="J12" s="356">
        <v>0.3</v>
      </c>
      <c r="K12" s="357">
        <v>1500</v>
      </c>
      <c r="L12" s="355" t="s">
        <v>441</v>
      </c>
    </row>
    <row r="13" spans="1:12" ht="45">
      <c r="A13" s="92">
        <v>4</v>
      </c>
      <c r="B13" s="358" t="s">
        <v>438</v>
      </c>
      <c r="C13" s="355" t="s">
        <v>435</v>
      </c>
      <c r="D13" s="355">
        <v>204958812</v>
      </c>
      <c r="E13" s="355" t="s">
        <v>434</v>
      </c>
      <c r="F13" s="355">
        <v>2</v>
      </c>
      <c r="G13" s="355">
        <v>36</v>
      </c>
      <c r="H13" s="355" t="s">
        <v>437</v>
      </c>
      <c r="I13" s="355" t="s">
        <v>443</v>
      </c>
      <c r="J13" s="356">
        <v>96.2</v>
      </c>
      <c r="K13" s="357">
        <v>3463.2</v>
      </c>
      <c r="L13" s="355" t="s">
        <v>444</v>
      </c>
    </row>
    <row r="14" spans="1:12" ht="60">
      <c r="A14" s="92">
        <v>5</v>
      </c>
      <c r="B14" s="358" t="s">
        <v>438</v>
      </c>
      <c r="C14" s="355" t="s">
        <v>435</v>
      </c>
      <c r="D14" s="355">
        <v>204958813</v>
      </c>
      <c r="E14" s="355" t="s">
        <v>434</v>
      </c>
      <c r="F14" s="355">
        <v>1</v>
      </c>
      <c r="G14" s="355">
        <v>32</v>
      </c>
      <c r="H14" s="355" t="s">
        <v>437</v>
      </c>
      <c r="I14" s="355" t="s">
        <v>445</v>
      </c>
      <c r="J14" s="357">
        <v>76</v>
      </c>
      <c r="K14" s="357">
        <v>2432</v>
      </c>
      <c r="L14" s="355" t="s">
        <v>446</v>
      </c>
    </row>
    <row r="15" spans="1:12" ht="30">
      <c r="A15" s="92">
        <v>6</v>
      </c>
      <c r="B15" s="358" t="s">
        <v>438</v>
      </c>
      <c r="C15" s="355" t="s">
        <v>435</v>
      </c>
      <c r="D15" s="355">
        <v>204958814</v>
      </c>
      <c r="E15" s="355" t="s">
        <v>434</v>
      </c>
      <c r="F15" s="355">
        <v>1</v>
      </c>
      <c r="G15" s="355">
        <v>18</v>
      </c>
      <c r="H15" s="355" t="s">
        <v>437</v>
      </c>
      <c r="I15" s="355" t="s">
        <v>443</v>
      </c>
      <c r="J15" s="356">
        <v>108.75</v>
      </c>
      <c r="K15" s="357">
        <v>1939.5</v>
      </c>
      <c r="L15" s="355" t="s">
        <v>447</v>
      </c>
    </row>
    <row r="16" spans="1:12" ht="15">
      <c r="A16" s="92">
        <v>7</v>
      </c>
      <c r="B16" s="358"/>
      <c r="C16" s="355"/>
      <c r="D16" s="355"/>
      <c r="E16" s="355"/>
      <c r="F16" s="355"/>
      <c r="G16" s="355"/>
      <c r="H16" s="355"/>
      <c r="I16" s="355"/>
      <c r="J16" s="357"/>
      <c r="K16" s="357"/>
      <c r="L16" s="355"/>
    </row>
    <row r="17" spans="1:12" ht="15">
      <c r="A17" s="92">
        <v>8</v>
      </c>
      <c r="B17" s="358"/>
      <c r="C17" s="355"/>
      <c r="D17" s="355"/>
      <c r="E17" s="355"/>
      <c r="F17" s="355"/>
      <c r="G17" s="355"/>
      <c r="H17" s="355"/>
      <c r="I17" s="355"/>
      <c r="J17" s="357"/>
      <c r="K17" s="357"/>
      <c r="L17" s="355"/>
    </row>
    <row r="18" spans="1:12" ht="15">
      <c r="A18" s="92">
        <v>9</v>
      </c>
      <c r="B18" s="32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11584.7</v>
      </c>
      <c r="L35" s="81"/>
    </row>
    <row r="36" spans="1:12" ht="15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165"/>
    </row>
    <row r="37" spans="1:12" ht="15">
      <c r="A37" s="206" t="s">
        <v>389</v>
      </c>
      <c r="B37" s="206"/>
      <c r="C37" s="205"/>
      <c r="D37" s="205"/>
      <c r="E37" s="205"/>
      <c r="F37" s="205"/>
      <c r="G37" s="205"/>
      <c r="H37" s="205"/>
      <c r="I37" s="205"/>
      <c r="J37" s="205"/>
      <c r="K37" s="165"/>
    </row>
    <row r="38" spans="1:12" ht="15">
      <c r="A38" s="206" t="s">
        <v>390</v>
      </c>
      <c r="B38" s="206"/>
      <c r="C38" s="205"/>
      <c r="D38" s="205"/>
      <c r="E38" s="205"/>
      <c r="F38" s="205"/>
      <c r="G38" s="205"/>
      <c r="H38" s="205"/>
      <c r="I38" s="205"/>
      <c r="J38" s="205"/>
      <c r="K38" s="165"/>
    </row>
    <row r="39" spans="1:12" ht="15">
      <c r="A39" s="196" t="s">
        <v>391</v>
      </c>
      <c r="B39" s="206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>
      <c r="A40" s="196" t="s">
        <v>392</v>
      </c>
      <c r="B40" s="206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>
      <c r="A41" s="380" t="s">
        <v>407</v>
      </c>
      <c r="B41" s="380"/>
      <c r="C41" s="380"/>
      <c r="D41" s="380"/>
      <c r="E41" s="380"/>
      <c r="F41" s="380"/>
      <c r="G41" s="380"/>
      <c r="H41" s="380"/>
      <c r="I41" s="380"/>
      <c r="J41" s="380"/>
      <c r="K41" s="380"/>
    </row>
    <row r="42" spans="1:12" ht="15" customHeight="1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</row>
    <row r="43" spans="1:12" ht="12.7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</row>
    <row r="44" spans="1:12" ht="15">
      <c r="A44" s="376" t="s">
        <v>96</v>
      </c>
      <c r="B44" s="376"/>
      <c r="C44" s="323"/>
      <c r="D44" s="324"/>
      <c r="E44" s="324"/>
      <c r="F44" s="323"/>
      <c r="G44" s="323"/>
      <c r="H44" s="323"/>
      <c r="I44" s="323"/>
      <c r="J44" s="323"/>
      <c r="K44" s="165"/>
    </row>
    <row r="45" spans="1:12" ht="15">
      <c r="A45" s="323"/>
      <c r="B45" s="324"/>
      <c r="C45" s="323"/>
      <c r="D45" s="324"/>
      <c r="E45" s="324"/>
      <c r="F45" s="323"/>
      <c r="G45" s="323"/>
      <c r="H45" s="323"/>
      <c r="I45" s="323"/>
      <c r="J45" s="325"/>
      <c r="K45" s="165"/>
    </row>
    <row r="46" spans="1:12" ht="15" customHeight="1">
      <c r="A46" s="323"/>
      <c r="B46" s="324"/>
      <c r="C46" s="377" t="s">
        <v>212</v>
      </c>
      <c r="D46" s="377"/>
      <c r="E46" s="326"/>
      <c r="F46" s="327"/>
      <c r="G46" s="378" t="s">
        <v>393</v>
      </c>
      <c r="H46" s="378"/>
      <c r="I46" s="378"/>
      <c r="J46" s="328"/>
      <c r="K46" s="165"/>
    </row>
    <row r="47" spans="1:12" ht="15">
      <c r="A47" s="323"/>
      <c r="B47" s="324"/>
      <c r="C47" s="323"/>
      <c r="D47" s="324"/>
      <c r="E47" s="324"/>
      <c r="F47" s="323"/>
      <c r="G47" s="379"/>
      <c r="H47" s="379"/>
      <c r="I47" s="379"/>
      <c r="J47" s="328"/>
      <c r="K47" s="165"/>
    </row>
    <row r="48" spans="1:12" ht="15">
      <c r="A48" s="323"/>
      <c r="B48" s="324"/>
      <c r="C48" s="374" t="s">
        <v>103</v>
      </c>
      <c r="D48" s="374"/>
      <c r="E48" s="326"/>
      <c r="F48" s="327"/>
      <c r="G48" s="323"/>
      <c r="H48" s="323"/>
      <c r="I48" s="323"/>
      <c r="J48" s="323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16" sqref="C1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81" t="s">
        <v>162</v>
      </c>
      <c r="D1" s="381"/>
      <c r="E1" s="98"/>
    </row>
    <row r="2" spans="1:5">
      <c r="A2" s="70" t="s">
        <v>104</v>
      </c>
      <c r="B2" s="112"/>
      <c r="C2" s="373" t="s">
        <v>464</v>
      </c>
      <c r="D2" s="373"/>
      <c r="E2" s="361"/>
    </row>
    <row r="3" spans="1:5">
      <c r="A3" s="107"/>
      <c r="B3" s="112"/>
      <c r="C3" s="71"/>
      <c r="D3" s="71"/>
      <c r="E3" s="98"/>
    </row>
    <row r="4" spans="1:5">
      <c r="A4" s="70" t="str">
        <f>'ფორმა 5.5'!A5</f>
        <v>ანგარიშვალდებული პირის დასახელება:</v>
      </c>
      <c r="B4" s="70"/>
      <c r="C4" s="70"/>
      <c r="D4" s="70"/>
      <c r="E4" s="101"/>
    </row>
    <row r="5" spans="1:5">
      <c r="A5" s="110" t="str">
        <f>'ფორმა N1'!D4</f>
        <v>ზურაბ ჩიქოვანი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615.80999999999995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615.80999999999995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>
        <v>500</v>
      </c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>
        <v>115.81</v>
      </c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E2"/>
  </mergeCells>
  <printOptions gridLines="1"/>
  <pageMargins left="0.3149606299212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2016-09-23T11:31:54Z</cp:lastPrinted>
  <dcterms:created xsi:type="dcterms:W3CDTF">2011-12-27T13:20:18Z</dcterms:created>
  <dcterms:modified xsi:type="dcterms:W3CDTF">2016-09-23T11:32:11Z</dcterms:modified>
</cp:coreProperties>
</file>