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EMO\Desktop\"/>
    </mc:Choice>
  </mc:AlternateContent>
  <bookViews>
    <workbookView xWindow="0" yWindow="0" windowWidth="15360" windowHeight="7740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5.5'!$A$1:$Q$72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N1'!$A$1:$L$51</definedName>
    <definedName name="_xlnm.Print_Area" localSheetId="1">'ფორმა N3'!$A$1:$G$46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N7'!$A$1:$D$94</definedName>
    <definedName name="_xlnm.Print_Area" localSheetId="9">'ფორმა N8'!$A$1:$J$21</definedName>
  </definedNames>
  <calcPr calcId="152511"/>
</workbook>
</file>

<file path=xl/calcChain.xml><?xml version="1.0" encoding="utf-8"?>
<calcChain xmlns="http://schemas.openxmlformats.org/spreadsheetml/2006/main">
  <c r="D72" i="47" l="1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C23" i="47"/>
  <c r="D17" i="47"/>
  <c r="C17" i="47"/>
  <c r="D14" i="47"/>
  <c r="C14" i="47"/>
  <c r="D13" i="47"/>
  <c r="C13" i="47"/>
  <c r="D10" i="47"/>
  <c r="C10" i="47"/>
  <c r="D9" i="47"/>
  <c r="C9" i="47"/>
  <c r="A5" i="47"/>
  <c r="C2" i="47"/>
  <c r="I10" i="9" l="1"/>
  <c r="C2" i="27" l="1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7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D10" i="7"/>
  <c r="D9" i="7" s="1"/>
  <c r="C10" i="7" l="1"/>
  <c r="C9" i="7" s="1"/>
  <c r="K35" i="46" l="1"/>
  <c r="H34" i="45"/>
  <c r="G34" i="45"/>
  <c r="I25" i="43"/>
  <c r="H25" i="43"/>
  <c r="G25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<sst xmlns="http://schemas.openxmlformats.org/spreadsheetml/2006/main" count="606" uniqueCount="428">
  <si>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</si>
  <si>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</si>
  <si>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</si>
  <si>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</si>
  <si>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</si>
  <si>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</si>
  <si>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</si>
  <si>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</si>
  <si>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</si>
  <si>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</si>
  <si>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</si>
  <si>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</si>
  <si>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</si>
  <si>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</si>
  <si>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</si>
  <si>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</si>
  <si>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</si>
  <si>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</si>
  <si>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</si>
  <si>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</si>
  <si>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</si>
  <si>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</si>
  <si>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</si>
  <si>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</si>
  <si>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</si>
  <si>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</si>
  <si>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</si>
  <si>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</si>
  <si>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</si>
  <si>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</si>
  <si>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</si>
  <si>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</si>
  <si>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</si>
  <si>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</si>
  <si>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</si>
  <si>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</si>
  <si>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</si>
  <si>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</si>
  <si>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</si>
  <si>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</si>
  <si>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</si>
  <si>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</si>
  <si>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</si>
  <si>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</si>
  <si>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</si>
  <si>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</si>
  <si>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</si>
  <si>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</si>
  <si>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</si>
  <si>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</si>
  <si>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</si>
  <si>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</si>
  <si>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</si>
  <si>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</si>
  <si>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</si>
  <si>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</si>
  <si>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</si>
  <si>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</si>
  <si>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</si>
  <si>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</si>
  <si>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</si>
  <si>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</si>
  <si>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</si>
  <si>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</si>
  <si>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</si>
  <si>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</si>
  <si>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</si>
  <si>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</si>
  <si>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</si>
  <si>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</si>
  <si>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</si>
  <si>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</si>
  <si>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</si>
  <si>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</si>
  <si>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</si>
  <si>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</si>
  <si>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</si>
  <si>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</si>
  <si>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</si>
  <si>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</si>
  <si>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</si>
  <si>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</si>
  <si>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</si>
  <si>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</si>
  <si>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</si>
  <si>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</si>
  <si>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</si>
  <si>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</si>
  <si>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</si>
  <si>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</si>
  <si>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</si>
  <si>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</si>
  <si>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</si>
  <si>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</si>
  <si>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</si>
  <si>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</si>
  <si>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</si>
  <si>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</si>
  <si>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</si>
  <si>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</si>
  <si>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</si>
  <si>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</si>
  <si>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</si>
  <si>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</si>
  <si>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</si>
  <si>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</si>
  <si>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</si>
  <si>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</si>
  <si>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</si>
  <si>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</si>
  <si>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</si>
  <si>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</si>
  <si>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</si>
  <si>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</si>
  <si>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</si>
  <si>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</si>
  <si>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</si>
  <si>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</si>
  <si>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</si>
  <si>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</si>
  <si>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</si>
  <si>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</si>
  <si>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</si>
  <si>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</si>
  <si>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</si>
  <si>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</si>
  <si>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</si>
  <si>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</si>
  <si>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</si>
  <si>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</si>
  <si>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</si>
  <si>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</si>
  <si>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</si>
  <si>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</si>
  <si>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</si>
  <si>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</si>
  <si>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</si>
  <si>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</si>
  <si>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</si>
  <si>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</si>
  <si>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</si>
  <si>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</si>
  <si>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</si>
  <si>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</si>
  <si>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</si>
  <si>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</si>
  <si>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</si>
  <si>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</si>
  <si>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</si>
  <si>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</si>
  <si>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</si>
  <si>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</si>
  <si>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</si>
  <si>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</si>
  <si>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</si>
  <si>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</si>
  <si>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</si>
  <si>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</si>
  <si>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</si>
  <si>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</si>
  <si>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</si>
  <si>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</si>
  <si>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</si>
  <si>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</si>
  <si>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</si>
  <si>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</si>
  <si>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</si>
  <si>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</si>
  <si>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</si>
  <si>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</si>
  <si>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</si>
  <si>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</si>
  <si>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</si>
  <si>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</si>
  <si>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</si>
  <si>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</si>
  <si>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</si>
  <si>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</si>
  <si>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</si>
  <si>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</si>
  <si>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</si>
  <si>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</si>
  <si>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</si>
  <si>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</si>
  <si>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</si>
  <si>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</si>
  <si>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</si>
  <si>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</si>
  <si>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</si>
  <si>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</si>
  <si>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</si>
  <si>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</si>
  <si>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</si>
  <si>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</si>
  <si>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</si>
  <si>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</si>
  <si>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</si>
  <si>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</si>
  <si>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</si>
  <si>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</si>
  <si>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</si>
  <si>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</si>
  <si>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</si>
  <si>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</si>
  <si>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</si>
  <si>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</si>
  <si>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</si>
  <si>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</si>
  <si>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</si>
  <si>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</si>
  <si>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</si>
  <si>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</si>
  <si>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</si>
  <si>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</si>
  <si>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</si>
  <si>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</si>
  <si>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</si>
  <si>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</si>
  <si>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</si>
  <si>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</si>
  <si>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</si>
  <si>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</si>
  <si>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</si>
  <si>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</si>
  <si>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</si>
  <si>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</si>
  <si>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</si>
  <si>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</si>
  <si>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</si>
  <si>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</si>
  <si>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</si>
  <si>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</si>
  <si>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</si>
  <si>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</si>
  <si>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</si>
  <si>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</si>
  <si>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</si>
  <si>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</si>
  <si>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</si>
  <si>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</si>
  <si>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</si>
  <si>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</si>
  <si>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</si>
  <si>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</si>
  <si>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</si>
  <si>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</si>
  <si>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</si>
  <si>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</si>
  <si>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</si>
  <si>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</si>
  <si>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</si>
  <si>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</si>
  <si>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</si>
  <si>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</si>
  <si>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</si>
  <si>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</si>
  <si>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</si>
  <si>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</si>
  <si>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</si>
  <si>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</si>
  <si>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</si>
  <si>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</si>
  <si>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</si>
  <si>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</si>
  <si>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</si>
  <si>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</si>
  <si>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</si>
  <si>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</si>
  <si>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</si>
  <si>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</si>
  <si>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</si>
  <si>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</si>
  <si>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</si>
  <si>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</si>
  <si>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</si>
  <si>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</si>
  <si>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</si>
  <si>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</si>
  <si>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</si>
  <si>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</si>
  <si>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</si>
  <si>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</si>
  <si>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</si>
  <si>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</si>
  <si>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</si>
  <si>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</si>
  <si>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</si>
  <si>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</si>
  <si>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</si>
  <si>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</si>
  <si>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</si>
  <si>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</si>
  <si>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</si>
  <si>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</si>
  <si>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</si>
  <si>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</si>
  <si>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</si>
  <si>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</si>
  <si>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</si>
  <si>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</si>
  <si>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</si>
  <si>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</si>
  <si>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</si>
  <si>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</si>
  <si>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</si>
  <si>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</si>
  <si>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</si>
  <si>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</si>
  <si>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</si>
  <si>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</si>
  <si>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</si>
  <si>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</si>
  <si>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</si>
  <si>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</si>
  <si>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</si>
  <si>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</si>
  <si>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</si>
  <si>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</si>
  <si>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</si>
  <si>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</si>
  <si>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</si>
  <si>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</si>
  <si>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</si>
  <si>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</si>
  <si>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</si>
  <si>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</si>
  <si>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</si>
  <si>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</si>
  <si>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</si>
  <si>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</si>
  <si>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</si>
  <si>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</si>
  <si>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</si>
  <si>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</si>
  <si>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</si>
  <si>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</si>
  <si>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</si>
  <si>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</si>
  <si>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</si>
  <si>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</si>
  <si>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</si>
  <si>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</si>
  <si>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</si>
  <si>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</si>
  <si>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</si>
  <si>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</si>
  <si>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</si>
  <si>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</si>
  <si>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</si>
  <si>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</si>
  <si>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</si>
  <si>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</si>
  <si>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</si>
  <si>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</si>
  <si>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</si>
  <si>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</si>
  <si>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</si>
  <si>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</si>
  <si>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</si>
  <si>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</si>
  <si>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</si>
  <si>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</si>
  <si>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</si>
  <si>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</si>
  <si>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</si>
  <si>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</si>
  <si>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</si>
  <si>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</si>
  <si>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</si>
  <si>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</si>
  <si>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</si>
  <si>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</si>
  <si>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</si>
  <si>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</si>
  <si>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</si>
  <si>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</si>
  <si>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</si>
  <si>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</si>
  <si>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</si>
  <si>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</si>
  <si>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</si>
  <si>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</si>
  <si>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</si>
  <si>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</si>
  <si>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</si>
  <si>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</si>
  <si>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</si>
  <si>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</si>
  <si>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</si>
  <si>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</si>
  <si>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</si>
  <si>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</si>
  <si>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</si>
  <si>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          ბ.ა.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</si>
  <si>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</si>
  <si>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</si>
  <si>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</si>
  <si>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</si>
  <si>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</si>
  <si>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</si>
  <si>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</si>
  <si>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ლადო კვარაცხელია</t>
  </si>
  <si>
    <t>10-30 აგვისტო 2016 წ.</t>
  </si>
  <si>
    <t>10-30 აგვისტო</t>
  </si>
  <si>
    <t>საქართველოს ბანკი</t>
  </si>
  <si>
    <t>GE78BG0000000656388900</t>
  </si>
  <si>
    <t>ლ</t>
  </si>
  <si>
    <t>აუდიტორი                                                ო.პაპავა</t>
  </si>
  <si>
    <t xml:space="preserve">                                                                                               </t>
  </si>
  <si>
    <t xml:space="preserve">ხელმძღვანელი                                                 აუდიტორი                                                  ო.პაპავა                      </t>
  </si>
  <si>
    <r>
      <rPr>
        <b/>
        <sz val="10"/>
        <rFont val="Arial"/>
        <family val="2"/>
        <charset val="204"/>
      </rPr>
      <t xml:space="preserve">აუდიტორი                                           ო.პაპავა       </t>
    </r>
    <r>
      <rPr>
        <sz val="10"/>
        <rFont val="Arial"/>
        <charset val="1"/>
      </rPr>
      <t xml:space="preserve">            </t>
    </r>
  </si>
  <si>
    <t>აუდიტორი                                                         ო.პაპავა</t>
  </si>
  <si>
    <t>აუდიტორი</t>
  </si>
  <si>
    <t>ო.პაპავა</t>
  </si>
  <si>
    <t>21 სექტემბერი -8 ოქტ0მბერი</t>
  </si>
  <si>
    <t>21 სექტემბერი-8 ოქტომბერი</t>
  </si>
  <si>
    <t>ბეჭდური რეკლამი ხარჯი</t>
  </si>
  <si>
    <t>შპს ეგრისი</t>
  </si>
  <si>
    <t>0.16</t>
  </si>
  <si>
    <t>0.25</t>
  </si>
  <si>
    <t>ცალი</t>
  </si>
  <si>
    <t xml:space="preserve"> ბუღალტერი (ან საამისოდ უფლებამოსილი </t>
  </si>
  <si>
    <t xml:space="preserve"> პასუხისმგებელი პირი)</t>
  </si>
  <si>
    <t>წალენჯიხა.გამსახურდიას ქ.#9</t>
  </si>
  <si>
    <t>09.10.1016 მდე</t>
  </si>
  <si>
    <t>ლიმონი</t>
  </si>
  <si>
    <t>ზარანდია</t>
  </si>
  <si>
    <t>საოფისე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</si>
</sst>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Sylfaen"/>
      <family val="1"/>
      <charset val="204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78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" fontId="23" fillId="0" borderId="30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49" fontId="16" fillId="0" borderId="1" xfId="3" applyNumberFormat="1" applyFont="1" applyBorder="1" applyAlignment="1" applyProtection="1">
      <alignment horizontal="center"/>
      <protection locked="0"/>
    </xf>
    <xf numFmtId="0" fontId="31" fillId="0" borderId="19" xfId="9" applyFont="1" applyBorder="1" applyAlignment="1" applyProtection="1">
      <alignment horizontal="center" vertical="center"/>
      <protection locked="0"/>
    </xf>
    <xf numFmtId="0" fontId="31" fillId="0" borderId="2" xfId="9" applyFont="1" applyBorder="1" applyAlignment="1" applyProtection="1">
      <alignment horizontal="center" vertical="center" wrapText="1"/>
      <protection locked="0"/>
    </xf>
    <xf numFmtId="14" fontId="31" fillId="0" borderId="2" xfId="9" applyNumberFormat="1" applyFont="1" applyBorder="1" applyAlignment="1" applyProtection="1">
      <alignment horizontal="center" vertical="center" wrapText="1"/>
      <protection locked="0"/>
    </xf>
    <xf numFmtId="0" fontId="31" fillId="0" borderId="18" xfId="9" applyFont="1" applyBorder="1" applyAlignment="1" applyProtection="1">
      <alignment horizontal="center" vertical="center" wrapText="1"/>
      <protection locked="0"/>
    </xf>
    <xf numFmtId="0" fontId="16" fillId="0" borderId="1" xfId="3" applyFont="1" applyBorder="1" applyAlignment="1" applyProtection="1">
      <alignment horizontal="center" wrapText="1"/>
      <protection locked="0"/>
    </xf>
    <xf numFmtId="0" fontId="33" fillId="0" borderId="0" xfId="0" applyFont="1"/>
    <xf numFmtId="0" fontId="0" fillId="0" borderId="0" xfId="0" applyAlignment="1"/>
    <xf numFmtId="0" fontId="35" fillId="0" borderId="1" xfId="1" applyFont="1" applyFill="1" applyBorder="1" applyAlignment="1" applyProtection="1">
      <alignment horizontal="left" vertical="center" wrapText="1" indent="1"/>
    </xf>
    <xf numFmtId="0" fontId="16" fillId="5" borderId="0" xfId="1" applyFont="1" applyFill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  <protection locked="0"/>
    </xf>
    <xf numFmtId="3" fontId="3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2" xfId="4" applyFont="1" applyBorder="1" applyAlignment="1" applyProtection="1">
      <alignment horizontal="center" vertical="center" wrapText="1"/>
      <protection locked="0"/>
    </xf>
    <xf numFmtId="14" fontId="18" fillId="0" borderId="0" xfId="9" applyNumberFormat="1" applyFont="1" applyBorder="1" applyAlignment="1" applyProtection="1">
      <alignment horizontal="center" vertical="center"/>
      <protection locked="0"/>
    </xf>
    <xf numFmtId="14" fontId="18" fillId="0" borderId="41" xfId="9" applyNumberFormat="1" applyFont="1" applyBorder="1" applyAlignment="1" applyProtection="1">
      <alignment horizontal="center"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21" fillId="0" borderId="0" xfId="0" applyFont="1" applyAlignment="1" applyProtection="1">
      <alignment horizont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5" borderId="0" xfId="0" applyFont="1" applyFill="1" applyBorder="1" applyAlignment="1" applyProtection="1">
      <alignment horizontal="center"/>
    </xf>
    <xf numFmtId="0" fontId="12" fillId="0" borderId="0" xfId="0" applyFont="1" applyAlignment="1">
      <alignment horizontal="center"/>
    </xf>
    <xf numFmtId="0" fontId="34" fillId="5" borderId="0" xfId="0" applyFont="1" applyFill="1" applyBorder="1" applyAlignment="1" applyProtection="1">
      <alignment horizontal="center"/>
      <protection locked="0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ჩვეულებრივი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981075</xdr:colOff>
      <xdr:row>40</xdr:row>
      <xdr:rowOff>38100</xdr:rowOff>
    </xdr:from>
    <xdr:to>
      <xdr:col>6</xdr:col>
      <xdr:colOff>1000125</xdr:colOff>
      <xdr:row>43</xdr:row>
      <xdr:rowOff>9525</xdr:rowOff>
    </xdr:to>
    <xdr:pic>
      <xdr:nvPicPr>
        <xdr:cNvPr id="4" name="სურათი 3" descr="7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8296275"/>
          <a:ext cx="1295400" cy="5429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581025</xdr:colOff>
      <xdr:row>36</xdr:row>
      <xdr:rowOff>85725</xdr:rowOff>
    </xdr:from>
    <xdr:to>
      <xdr:col>4</xdr:col>
      <xdr:colOff>362227</xdr:colOff>
      <xdr:row>41</xdr:row>
      <xdr:rowOff>66805</xdr:rowOff>
    </xdr:to>
    <xdr:pic>
      <xdr:nvPicPr>
        <xdr:cNvPr id="3" name="სურათი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5" y="7581900"/>
          <a:ext cx="1981477" cy="9335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20</xdr:row>
      <xdr:rowOff>0</xdr:rowOff>
    </xdr:from>
    <xdr:to>
      <xdr:col>22</xdr:col>
      <xdr:colOff>276519</xdr:colOff>
      <xdr:row>26</xdr:row>
      <xdr:rowOff>143035</xdr:rowOff>
    </xdr:to>
    <xdr:pic>
      <xdr:nvPicPr>
        <xdr:cNvPr id="2" name="სურათი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9925" y="4200525"/>
          <a:ext cx="2105319" cy="1143160"/>
        </a:xfrm>
        <a:prstGeom prst="rect">
          <a:avLst/>
        </a:prstGeom>
      </xdr:spPr>
    </xdr:pic>
    <xdr:clientData/>
  </xdr:twoCellAnchor>
  <xdr:twoCellAnchor editAs="oneCell">
    <xdr:from>
      <xdr:col>5</xdr:col>
      <xdr:colOff>752475</xdr:colOff>
      <xdr:row>13</xdr:row>
      <xdr:rowOff>76200</xdr:rowOff>
    </xdr:from>
    <xdr:to>
      <xdr:col>7</xdr:col>
      <xdr:colOff>295275</xdr:colOff>
      <xdr:row>16</xdr:row>
      <xdr:rowOff>47625</xdr:rowOff>
    </xdr:to>
    <xdr:pic>
      <xdr:nvPicPr>
        <xdr:cNvPr id="4" name="სურათი 3" descr="7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2943225"/>
          <a:ext cx="1295400" cy="5429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1608667</xdr:colOff>
      <xdr:row>14</xdr:row>
      <xdr:rowOff>84667</xdr:rowOff>
    </xdr:from>
    <xdr:to>
      <xdr:col>3</xdr:col>
      <xdr:colOff>182310</xdr:colOff>
      <xdr:row>19</xdr:row>
      <xdr:rowOff>65747</xdr:rowOff>
    </xdr:to>
    <xdr:pic>
      <xdr:nvPicPr>
        <xdr:cNvPr id="5" name="სურათი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6750" y="3143250"/>
          <a:ext cx="1981477" cy="9335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44</xdr:row>
      <xdr:rowOff>133350</xdr:rowOff>
    </xdr:from>
    <xdr:to>
      <xdr:col>3</xdr:col>
      <xdr:colOff>447969</xdr:colOff>
      <xdr:row>51</xdr:row>
      <xdr:rowOff>160</xdr:rowOff>
    </xdr:to>
    <xdr:pic>
      <xdr:nvPicPr>
        <xdr:cNvPr id="2" name="სურათი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" y="9191625"/>
          <a:ext cx="2105319" cy="1143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18</xdr:row>
      <xdr:rowOff>0</xdr:rowOff>
    </xdr:from>
    <xdr:to>
      <xdr:col>21</xdr:col>
      <xdr:colOff>276519</xdr:colOff>
      <xdr:row>24</xdr:row>
      <xdr:rowOff>143035</xdr:rowOff>
    </xdr:to>
    <xdr:pic>
      <xdr:nvPicPr>
        <xdr:cNvPr id="2" name="სურათი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2050" y="3457575"/>
          <a:ext cx="2105319" cy="114316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21</xdr:col>
      <xdr:colOff>276519</xdr:colOff>
      <xdr:row>24</xdr:row>
      <xdr:rowOff>143035</xdr:rowOff>
    </xdr:to>
    <xdr:pic>
      <xdr:nvPicPr>
        <xdr:cNvPr id="3" name="სურათი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2050" y="3457575"/>
          <a:ext cx="2105319" cy="1143160"/>
        </a:xfrm>
        <a:prstGeom prst="rect">
          <a:avLst/>
        </a:prstGeom>
      </xdr:spPr>
    </xdr:pic>
    <xdr:clientData/>
  </xdr:twoCellAnchor>
  <xdr:twoCellAnchor editAs="oneCell">
    <xdr:from>
      <xdr:col>1</xdr:col>
      <xdr:colOff>2076450</xdr:colOff>
      <xdr:row>23</xdr:row>
      <xdr:rowOff>152400</xdr:rowOff>
    </xdr:from>
    <xdr:to>
      <xdr:col>3</xdr:col>
      <xdr:colOff>247944</xdr:colOff>
      <xdr:row>29</xdr:row>
      <xdr:rowOff>152560</xdr:rowOff>
    </xdr:to>
    <xdr:pic>
      <xdr:nvPicPr>
        <xdr:cNvPr id="4" name="სურათი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0" y="4419600"/>
          <a:ext cx="2105319" cy="1143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1333500</xdr:colOff>
      <xdr:row>30</xdr:row>
      <xdr:rowOff>178594</xdr:rowOff>
    </xdr:from>
    <xdr:to>
      <xdr:col>4</xdr:col>
      <xdr:colOff>9819</xdr:colOff>
      <xdr:row>37</xdr:row>
      <xdr:rowOff>35879</xdr:rowOff>
    </xdr:to>
    <xdr:pic>
      <xdr:nvPicPr>
        <xdr:cNvPr id="2" name="სურათი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0719" y="6369844"/>
          <a:ext cx="2105319" cy="1143160"/>
        </a:xfrm>
        <a:prstGeom prst="rect">
          <a:avLst/>
        </a:prstGeom>
      </xdr:spPr>
    </xdr:pic>
    <xdr:clientData/>
  </xdr:twoCellAnchor>
  <xdr:twoCellAnchor editAs="oneCell">
    <xdr:from>
      <xdr:col>5</xdr:col>
      <xdr:colOff>1131094</xdr:colOff>
      <xdr:row>30</xdr:row>
      <xdr:rowOff>35718</xdr:rowOff>
    </xdr:from>
    <xdr:to>
      <xdr:col>6</xdr:col>
      <xdr:colOff>1069182</xdr:colOff>
      <xdr:row>33</xdr:row>
      <xdr:rowOff>7143</xdr:rowOff>
    </xdr:to>
    <xdr:pic>
      <xdr:nvPicPr>
        <xdr:cNvPr id="4" name="სურათი 3" descr="7"/>
        <xdr:cNvPicPr/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4688" y="6250781"/>
          <a:ext cx="1295400" cy="542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1371600</xdr:colOff>
      <xdr:row>29</xdr:row>
      <xdr:rowOff>28575</xdr:rowOff>
    </xdr:from>
    <xdr:to>
      <xdr:col>4</xdr:col>
      <xdr:colOff>762294</xdr:colOff>
      <xdr:row>35</xdr:row>
      <xdr:rowOff>57310</xdr:rowOff>
    </xdr:to>
    <xdr:pic>
      <xdr:nvPicPr>
        <xdr:cNvPr id="2" name="სურათი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6048375"/>
          <a:ext cx="2105319" cy="1143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44</xdr:row>
      <xdr:rowOff>0</xdr:rowOff>
    </xdr:from>
    <xdr:to>
      <xdr:col>12</xdr:col>
      <xdr:colOff>276519</xdr:colOff>
      <xdr:row>51</xdr:row>
      <xdr:rowOff>9685</xdr:rowOff>
    </xdr:to>
    <xdr:pic>
      <xdr:nvPicPr>
        <xdr:cNvPr id="2" name="სურათი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5700" y="8591550"/>
          <a:ext cx="2105319" cy="114316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12</xdr:col>
      <xdr:colOff>276519</xdr:colOff>
      <xdr:row>51</xdr:row>
      <xdr:rowOff>9685</xdr:rowOff>
    </xdr:to>
    <xdr:pic>
      <xdr:nvPicPr>
        <xdr:cNvPr id="3" name="სურათი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5700" y="8591550"/>
          <a:ext cx="2105319" cy="114316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12</xdr:col>
      <xdr:colOff>276519</xdr:colOff>
      <xdr:row>51</xdr:row>
      <xdr:rowOff>9685</xdr:rowOff>
    </xdr:to>
    <xdr:pic>
      <xdr:nvPicPr>
        <xdr:cNvPr id="4" name="სურათი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5700" y="8591550"/>
          <a:ext cx="2105319" cy="114316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12</xdr:col>
      <xdr:colOff>276519</xdr:colOff>
      <xdr:row>51</xdr:row>
      <xdr:rowOff>9685</xdr:rowOff>
    </xdr:to>
    <xdr:pic>
      <xdr:nvPicPr>
        <xdr:cNvPr id="5" name="სურათი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5700" y="8591550"/>
          <a:ext cx="2105319" cy="11431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45</xdr:row>
      <xdr:rowOff>0</xdr:rowOff>
    </xdr:from>
    <xdr:to>
      <xdr:col>19</xdr:col>
      <xdr:colOff>276519</xdr:colOff>
      <xdr:row>51</xdr:row>
      <xdr:rowOff>114460</xdr:rowOff>
    </xdr:to>
    <xdr:pic>
      <xdr:nvPicPr>
        <xdr:cNvPr id="2" name="სურათი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11775" y="9191625"/>
          <a:ext cx="2105319" cy="1143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3971925</xdr:colOff>
      <xdr:row>40</xdr:row>
      <xdr:rowOff>166687</xdr:rowOff>
    </xdr:from>
    <xdr:to>
      <xdr:col>1</xdr:col>
      <xdr:colOff>5267325</xdr:colOff>
      <xdr:row>43</xdr:row>
      <xdr:rowOff>138112</xdr:rowOff>
    </xdr:to>
    <xdr:pic>
      <xdr:nvPicPr>
        <xdr:cNvPr id="8" name="სურათი 7" descr="7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8434387"/>
          <a:ext cx="1295400" cy="5429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719138</xdr:colOff>
      <xdr:row>38</xdr:row>
      <xdr:rowOff>157163</xdr:rowOff>
    </xdr:from>
    <xdr:to>
      <xdr:col>1</xdr:col>
      <xdr:colOff>1748115</xdr:colOff>
      <xdr:row>43</xdr:row>
      <xdr:rowOff>147768</xdr:rowOff>
    </xdr:to>
    <xdr:pic>
      <xdr:nvPicPr>
        <xdr:cNvPr id="3" name="სურათი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138" y="8039101"/>
          <a:ext cx="1981477" cy="9431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971550</xdr:colOff>
      <xdr:row>77</xdr:row>
      <xdr:rowOff>47624</xdr:rowOff>
    </xdr:from>
    <xdr:to>
      <xdr:col>1</xdr:col>
      <xdr:colOff>2029119</xdr:colOff>
      <xdr:row>81</xdr:row>
      <xdr:rowOff>104934</xdr:rowOff>
    </xdr:to>
    <xdr:pic>
      <xdr:nvPicPr>
        <xdr:cNvPr id="4" name="სურათი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16440149"/>
          <a:ext cx="2105319" cy="790735"/>
        </a:xfrm>
        <a:prstGeom prst="rect">
          <a:avLst/>
        </a:prstGeom>
      </xdr:spPr>
    </xdr:pic>
    <xdr:clientData/>
  </xdr:twoCellAnchor>
  <xdr:twoCellAnchor editAs="oneCell">
    <xdr:from>
      <xdr:col>1</xdr:col>
      <xdr:colOff>3609975</xdr:colOff>
      <xdr:row>78</xdr:row>
      <xdr:rowOff>66675</xdr:rowOff>
    </xdr:from>
    <xdr:to>
      <xdr:col>1</xdr:col>
      <xdr:colOff>4905375</xdr:colOff>
      <xdr:row>81</xdr:row>
      <xdr:rowOff>66675</xdr:rowOff>
    </xdr:to>
    <xdr:pic>
      <xdr:nvPicPr>
        <xdr:cNvPr id="6" name="სურათი 5" descr="7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16649700"/>
          <a:ext cx="1295400" cy="542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5" name="Straight Connector 1"/>
        <xdr:cNvCxnSpPr/>
      </xdr:nvCxnSpPr>
      <xdr:spPr>
        <a:xfrm>
          <a:off x="775607" y="172974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7" name="Straight Connector 2"/>
        <xdr:cNvCxnSpPr/>
      </xdr:nvCxnSpPr>
      <xdr:spPr>
        <a:xfrm>
          <a:off x="313424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971550</xdr:colOff>
      <xdr:row>77</xdr:row>
      <xdr:rowOff>47624</xdr:rowOff>
    </xdr:from>
    <xdr:to>
      <xdr:col>1</xdr:col>
      <xdr:colOff>2029119</xdr:colOff>
      <xdr:row>81</xdr:row>
      <xdr:rowOff>104934</xdr:rowOff>
    </xdr:to>
    <xdr:pic>
      <xdr:nvPicPr>
        <xdr:cNvPr id="8" name="სურათი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16440149"/>
          <a:ext cx="2105319" cy="7907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228600</xdr:colOff>
      <xdr:row>34</xdr:row>
      <xdr:rowOff>85724</xdr:rowOff>
    </xdr:from>
    <xdr:to>
      <xdr:col>1</xdr:col>
      <xdr:colOff>1743369</xdr:colOff>
      <xdr:row>38</xdr:row>
      <xdr:rowOff>95250</xdr:rowOff>
    </xdr:to>
    <xdr:pic>
      <xdr:nvPicPr>
        <xdr:cNvPr id="4" name="სურათი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6829424"/>
          <a:ext cx="2105319" cy="7429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24</xdr:row>
      <xdr:rowOff>0</xdr:rowOff>
    </xdr:from>
    <xdr:to>
      <xdr:col>10</xdr:col>
      <xdr:colOff>124119</xdr:colOff>
      <xdr:row>30</xdr:row>
      <xdr:rowOff>160</xdr:rowOff>
    </xdr:to>
    <xdr:pic>
      <xdr:nvPicPr>
        <xdr:cNvPr id="3" name="სურათი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9675" y="4953000"/>
          <a:ext cx="2105319" cy="114316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1047750</xdr:colOff>
      <xdr:row>31</xdr:row>
      <xdr:rowOff>114300</xdr:rowOff>
    </xdr:from>
    <xdr:to>
      <xdr:col>3</xdr:col>
      <xdr:colOff>28869</xdr:colOff>
      <xdr:row>37</xdr:row>
      <xdr:rowOff>143035</xdr:rowOff>
    </xdr:to>
    <xdr:pic>
      <xdr:nvPicPr>
        <xdr:cNvPr id="4" name="სურათი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" y="6372225"/>
          <a:ext cx="2105319" cy="1143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42</xdr:row>
      <xdr:rowOff>47624</xdr:rowOff>
    </xdr:from>
    <xdr:to>
      <xdr:col>2</xdr:col>
      <xdr:colOff>895644</xdr:colOff>
      <xdr:row>46</xdr:row>
      <xdr:rowOff>47784</xdr:rowOff>
    </xdr:to>
    <xdr:pic>
      <xdr:nvPicPr>
        <xdr:cNvPr id="4" name="სურათი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8401049"/>
          <a:ext cx="2105319" cy="7335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57150</xdr:colOff>
      <xdr:row>42</xdr:row>
      <xdr:rowOff>95250</xdr:rowOff>
    </xdr:from>
    <xdr:to>
      <xdr:col>3</xdr:col>
      <xdr:colOff>276519</xdr:colOff>
      <xdr:row>49</xdr:row>
      <xdr:rowOff>19210</xdr:rowOff>
    </xdr:to>
    <xdr:pic>
      <xdr:nvPicPr>
        <xdr:cNvPr id="4" name="სურათი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8258175"/>
          <a:ext cx="2105319" cy="1143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42</xdr:row>
      <xdr:rowOff>142875</xdr:rowOff>
    </xdr:from>
    <xdr:to>
      <xdr:col>3</xdr:col>
      <xdr:colOff>905169</xdr:colOff>
      <xdr:row>49</xdr:row>
      <xdr:rowOff>9685</xdr:rowOff>
    </xdr:to>
    <xdr:pic>
      <xdr:nvPicPr>
        <xdr:cNvPr id="2" name="სურათი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9325" y="8496300"/>
          <a:ext cx="2105319" cy="114316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43</xdr:row>
      <xdr:rowOff>171450</xdr:rowOff>
    </xdr:from>
    <xdr:to>
      <xdr:col>8</xdr:col>
      <xdr:colOff>38100</xdr:colOff>
      <xdr:row>46</xdr:row>
      <xdr:rowOff>142875</xdr:rowOff>
    </xdr:to>
    <xdr:pic>
      <xdr:nvPicPr>
        <xdr:cNvPr id="4" name="სურათი 3" descr="7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9258300"/>
          <a:ext cx="1295400" cy="542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2638425</xdr:colOff>
      <xdr:row>84</xdr:row>
      <xdr:rowOff>180975</xdr:rowOff>
    </xdr:from>
    <xdr:to>
      <xdr:col>1</xdr:col>
      <xdr:colOff>3933825</xdr:colOff>
      <xdr:row>87</xdr:row>
      <xdr:rowOff>152400</xdr:rowOff>
    </xdr:to>
    <xdr:pic>
      <xdr:nvPicPr>
        <xdr:cNvPr id="5" name="სურათი 4" descr="7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17325975"/>
          <a:ext cx="1295400" cy="5429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533400</xdr:colOff>
      <xdr:row>84</xdr:row>
      <xdr:rowOff>47625</xdr:rowOff>
    </xdr:from>
    <xdr:to>
      <xdr:col>1</xdr:col>
      <xdr:colOff>1657627</xdr:colOff>
      <xdr:row>89</xdr:row>
      <xdr:rowOff>57280</xdr:rowOff>
    </xdr:to>
    <xdr:pic>
      <xdr:nvPicPr>
        <xdr:cNvPr id="3" name="სურათი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7192625"/>
          <a:ext cx="1981477" cy="9335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OOOO\&#4321;&#4334;&#4309;&#4304;&#4307;&#4304;&#4321;&#4334;&#4309;&#4304;%202\&#4304;&#4320;&#4329;&#4308;&#4309;&#4316;&#4308;&#4305;&#4312;\&#4306;&#4304;&#4306;&#4310;&#4304;&#4309;&#4316;&#4312;&#4314;&#4312;%20&#4307;&#4308;&#4313;&#4314;&#4304;&#4320;&#4304;&#4330;&#4312;&#4308;&#4305;&#4312;\4.%208%20&#4312;&#4309;&#4316;&#4312;&#4321;&#4312;%20%20-8%20&#4317;&#4325;&#4322;&#4317;&#4315;&#4305;&#4308;&#4320;&#4312;%20%2026%20&#4317;&#4325;&#4322;&#4317;&#4315;&#4305;&#4308;&#4320;&#4312;%20%20&#4307;&#4304;&#4315;&#4317;&#4323;&#4313;&#4312;&#4307;&#4308;&#4305;&#4308;&#4314;&#4312;%20&#4313;&#4304;&#4316;&#4307;&#4312;&#4307;&#4304;&#4322;&#4312;&#4321;%20&#4321;&#4304;&#4324;&#4312;&#4316;&#4304;&#4316;&#4321;&#4317;%20&#4307;&#4308;&#4313;&#4314;&#4304;&#4320;&#4304;&#4330;&#4312;&#4312;&#4321;%20&#4324;&#4317;&#4320;&#4315;&#43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9.3"/>
      <sheetName val="ფორმა 9.4"/>
      <sheetName val="ფორმა 9.5"/>
      <sheetName val="ფორმა 9.6"/>
      <sheetName val="ფორმა N 9.7"/>
      <sheetName val="Validation"/>
    </sheetNames>
    <sheetDataSet>
      <sheetData sheetId="0">
        <row r="4">
          <cell r="D4" t="str">
            <v>ლადო კვარაცხელია</v>
          </cell>
        </row>
      </sheetData>
      <sheetData sheetId="1">
        <row r="2">
          <cell r="C2" t="str">
            <v>21 სექტემბერი-8 ოქტომბერი 2016 წ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-ის თემა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50"/>
  <sheetViews>
    <sheetView showGridLines="0" tabSelected="1" zoomScaleNormal="100" zoomScaleSheetLayoutView="100" workbookViewId="0">
      <selection activeCell="M5" sqref="M5"/>
    </sheetView>
  </sheetViews>
  <sheetFormatPr defaultRowHeight="15" x14ac:dyDescent="0.2"/>
  <cols>
    <col min="1" max="1" width="6.28515625" style="238" bestFit="1" customWidth="1"/>
    <col min="2" max="2" width="13.140625" style="238" customWidth="1"/>
    <col min="3" max="3" width="17.85546875" style="238" customWidth="1"/>
    <col min="4" max="4" width="15.140625" style="238" customWidth="1"/>
    <col min="5" max="5" width="24.5703125" style="238" customWidth="1"/>
    <col min="6" max="8" width="19.140625" style="239" customWidth="1"/>
    <col min="9" max="9" width="16.42578125" style="238" bestFit="1" customWidth="1"/>
    <col min="10" max="10" width="17.42578125" style="238" customWidth="1"/>
    <col min="11" max="11" width="13.140625" style="238" bestFit="1" customWidth="1"/>
    <col min="12" max="12" width="15.28515625" style="238" customWidth="1"/>
    <col min="13" max="16384" width="9.140625" style="238"/>
  </cols>
  <sheetData>
    <row r="1" spans="1:12" s="248" customFormat="1" x14ac:dyDescent="0.2">
      <c r="A1" s="314" t="s">
        <v>245</v>
      </c>
      <c r="B1" s="300"/>
      <c r="C1" s="300"/>
      <c r="D1" s="300"/>
      <c r="E1" s="301"/>
      <c r="F1" s="295"/>
      <c r="G1" s="301"/>
      <c r="H1" s="313"/>
      <c r="I1" s="300"/>
      <c r="J1" s="301"/>
      <c r="K1" s="301"/>
      <c r="L1" s="312" t="s">
        <v>97</v>
      </c>
    </row>
    <row r="2" spans="1:12" s="248" customFormat="1" x14ac:dyDescent="0.2">
      <c r="A2" s="311" t="s">
        <v>104</v>
      </c>
      <c r="B2" s="300"/>
      <c r="C2" s="300"/>
      <c r="D2" s="300"/>
      <c r="E2" s="301"/>
      <c r="F2" s="295"/>
      <c r="G2" s="301"/>
      <c r="H2" s="310"/>
      <c r="I2" s="300"/>
      <c r="J2" s="354" t="s">
        <v>414</v>
      </c>
      <c r="K2" s="354"/>
      <c r="L2" s="355"/>
    </row>
    <row r="3" spans="1:12" s="248" customFormat="1" x14ac:dyDescent="0.2">
      <c r="A3" s="309"/>
      <c r="B3" s="300"/>
      <c r="C3" s="308"/>
      <c r="D3" s="307"/>
      <c r="E3" s="301"/>
      <c r="F3" s="306"/>
      <c r="G3" s="301"/>
      <c r="H3" s="301"/>
      <c r="I3" s="295"/>
      <c r="J3" s="300"/>
      <c r="K3" s="300"/>
      <c r="L3" s="299"/>
    </row>
    <row r="4" spans="1:12" s="248" customFormat="1" x14ac:dyDescent="0.2">
      <c r="A4" s="335" t="s">
        <v>218</v>
      </c>
      <c r="B4" s="295"/>
      <c r="C4" s="295"/>
      <c r="D4" s="336" t="s">
        <v>401</v>
      </c>
      <c r="E4" s="327"/>
      <c r="F4" s="247"/>
      <c r="G4" s="241"/>
      <c r="H4" s="328"/>
      <c r="I4" s="327"/>
      <c r="J4" s="329"/>
      <c r="K4" s="241"/>
      <c r="L4" s="330"/>
    </row>
    <row r="5" spans="1:12" s="248" customFormat="1" ht="15.75" thickBot="1" x14ac:dyDescent="0.25">
      <c r="A5" s="305"/>
      <c r="B5" s="301"/>
      <c r="C5" s="304"/>
      <c r="D5" s="303"/>
      <c r="E5" s="301"/>
      <c r="F5" s="302"/>
      <c r="G5" s="302"/>
      <c r="H5" s="302"/>
      <c r="I5" s="301"/>
      <c r="J5" s="300"/>
      <c r="K5" s="300"/>
      <c r="L5" s="299"/>
    </row>
    <row r="6" spans="1:12" ht="15.75" thickBot="1" x14ac:dyDescent="0.25">
      <c r="A6" s="298"/>
      <c r="B6" s="297"/>
      <c r="C6" s="296"/>
      <c r="D6" s="296"/>
      <c r="E6" s="296"/>
      <c r="F6" s="295"/>
      <c r="G6" s="295"/>
      <c r="H6" s="295"/>
      <c r="I6" s="358" t="s">
        <v>366</v>
      </c>
      <c r="J6" s="359"/>
      <c r="K6" s="360"/>
      <c r="L6" s="294"/>
    </row>
    <row r="7" spans="1:12" s="282" customFormat="1" ht="51.75" thickBot="1" x14ac:dyDescent="0.25">
      <c r="A7" s="293" t="s">
        <v>64</v>
      </c>
      <c r="B7" s="292" t="s">
        <v>105</v>
      </c>
      <c r="C7" s="292" t="s">
        <v>365</v>
      </c>
      <c r="D7" s="291" t="s">
        <v>224</v>
      </c>
      <c r="E7" s="290" t="s">
        <v>364</v>
      </c>
      <c r="F7" s="289" t="s">
        <v>363</v>
      </c>
      <c r="G7" s="288" t="s">
        <v>188</v>
      </c>
      <c r="H7" s="287" t="s">
        <v>185</v>
      </c>
      <c r="I7" s="286" t="s">
        <v>362</v>
      </c>
      <c r="J7" s="285" t="s">
        <v>221</v>
      </c>
      <c r="K7" s="284" t="s">
        <v>189</v>
      </c>
      <c r="L7" s="283" t="s">
        <v>190</v>
      </c>
    </row>
    <row r="8" spans="1:12" s="276" customFormat="1" ht="15.75" thickBot="1" x14ac:dyDescent="0.25">
      <c r="A8" s="280">
        <v>1</v>
      </c>
      <c r="B8" s="279">
        <v>2</v>
      </c>
      <c r="C8" s="281">
        <v>3</v>
      </c>
      <c r="D8" s="281">
        <v>4</v>
      </c>
      <c r="E8" s="280">
        <v>5</v>
      </c>
      <c r="F8" s="279">
        <v>6</v>
      </c>
      <c r="G8" s="281">
        <v>7</v>
      </c>
      <c r="H8" s="279">
        <v>8</v>
      </c>
      <c r="I8" s="280">
        <v>9</v>
      </c>
      <c r="J8" s="279">
        <v>10</v>
      </c>
      <c r="K8" s="278">
        <v>11</v>
      </c>
      <c r="L8" s="277">
        <v>12</v>
      </c>
    </row>
    <row r="9" spans="1:12" x14ac:dyDescent="0.3">
      <c r="A9" s="275">
        <v>1</v>
      </c>
      <c r="B9" s="344"/>
      <c r="C9" s="343"/>
      <c r="D9" s="342"/>
      <c r="E9" s="345"/>
      <c r="F9" s="341"/>
      <c r="G9" s="346"/>
      <c r="H9" s="274"/>
      <c r="I9" s="273"/>
      <c r="J9" s="272"/>
      <c r="K9" s="271"/>
      <c r="L9" s="270"/>
    </row>
    <row r="10" spans="1:12" x14ac:dyDescent="0.2">
      <c r="A10" s="269">
        <v>2</v>
      </c>
      <c r="B10" s="268"/>
      <c r="C10" s="267"/>
      <c r="D10" s="266"/>
      <c r="E10" s="265"/>
      <c r="F10" s="264"/>
      <c r="G10" s="264"/>
      <c r="H10" s="264"/>
      <c r="I10" s="263"/>
      <c r="J10" s="262"/>
      <c r="K10" s="261"/>
      <c r="L10" s="260"/>
    </row>
    <row r="11" spans="1:12" x14ac:dyDescent="0.2">
      <c r="A11" s="269">
        <v>3</v>
      </c>
      <c r="B11" s="268"/>
      <c r="C11" s="267"/>
      <c r="D11" s="266"/>
      <c r="E11" s="265"/>
      <c r="F11" s="302"/>
      <c r="G11" s="264"/>
      <c r="H11" s="264"/>
      <c r="I11" s="263"/>
      <c r="J11" s="262"/>
      <c r="K11" s="261"/>
      <c r="L11" s="260"/>
    </row>
    <row r="12" spans="1:12" x14ac:dyDescent="0.2">
      <c r="A12" s="269">
        <v>4</v>
      </c>
      <c r="B12" s="268"/>
      <c r="C12" s="267"/>
      <c r="D12" s="266"/>
      <c r="E12" s="265"/>
      <c r="F12" s="264"/>
      <c r="G12" s="264"/>
      <c r="H12" s="264"/>
      <c r="I12" s="263"/>
      <c r="J12" s="262"/>
      <c r="K12" s="261"/>
      <c r="L12" s="260"/>
    </row>
    <row r="13" spans="1:12" x14ac:dyDescent="0.2">
      <c r="A13" s="269">
        <v>5</v>
      </c>
      <c r="B13" s="268"/>
      <c r="C13" s="267"/>
      <c r="D13" s="266"/>
      <c r="E13" s="265"/>
      <c r="F13" s="264"/>
      <c r="G13" s="264"/>
      <c r="H13" s="264"/>
      <c r="I13" s="263"/>
      <c r="J13" s="262"/>
      <c r="K13" s="261"/>
      <c r="L13" s="260"/>
    </row>
    <row r="14" spans="1:12" x14ac:dyDescent="0.2">
      <c r="A14" s="269">
        <v>6</v>
      </c>
      <c r="B14" s="268"/>
      <c r="C14" s="267"/>
      <c r="D14" s="266"/>
      <c r="E14" s="265"/>
      <c r="F14" s="264"/>
      <c r="G14" s="264"/>
      <c r="H14" s="264"/>
      <c r="I14" s="263"/>
      <c r="J14" s="262"/>
      <c r="K14" s="261"/>
      <c r="L14" s="260"/>
    </row>
    <row r="15" spans="1:12" x14ac:dyDescent="0.2">
      <c r="A15" s="269">
        <v>7</v>
      </c>
      <c r="B15" s="268"/>
      <c r="C15" s="267"/>
      <c r="D15" s="266"/>
      <c r="E15" s="265"/>
      <c r="F15" s="264"/>
      <c r="G15" s="264"/>
      <c r="H15" s="264"/>
      <c r="I15" s="263"/>
      <c r="J15" s="262"/>
      <c r="K15" s="261"/>
      <c r="L15" s="260"/>
    </row>
    <row r="16" spans="1:12" x14ac:dyDescent="0.2">
      <c r="A16" s="269">
        <v>8</v>
      </c>
      <c r="B16" s="268"/>
      <c r="C16" s="267"/>
      <c r="D16" s="266"/>
      <c r="E16" s="265"/>
      <c r="F16" s="264"/>
      <c r="G16" s="264"/>
      <c r="H16" s="264"/>
      <c r="I16" s="263"/>
      <c r="J16" s="262"/>
      <c r="K16" s="261"/>
      <c r="L16" s="260"/>
    </row>
    <row r="17" spans="1:12" x14ac:dyDescent="0.2">
      <c r="A17" s="269">
        <v>9</v>
      </c>
      <c r="B17" s="268"/>
      <c r="C17" s="267"/>
      <c r="D17" s="266"/>
      <c r="E17" s="265"/>
      <c r="F17" s="264"/>
      <c r="G17" s="264"/>
      <c r="H17" s="264"/>
      <c r="I17" s="263"/>
      <c r="J17" s="262"/>
      <c r="K17" s="261"/>
      <c r="L17" s="260"/>
    </row>
    <row r="18" spans="1:12" x14ac:dyDescent="0.2">
      <c r="A18" s="269">
        <v>10</v>
      </c>
      <c r="B18" s="268"/>
      <c r="C18" s="267"/>
      <c r="D18" s="266"/>
      <c r="E18" s="265"/>
      <c r="F18" s="264"/>
      <c r="G18" s="264"/>
      <c r="H18" s="264"/>
      <c r="I18" s="263"/>
      <c r="J18" s="262"/>
      <c r="K18" s="261"/>
      <c r="L18" s="260"/>
    </row>
    <row r="19" spans="1:12" x14ac:dyDescent="0.2">
      <c r="A19" s="269">
        <v>11</v>
      </c>
      <c r="B19" s="268"/>
      <c r="C19" s="267"/>
      <c r="D19" s="266"/>
      <c r="E19" s="265"/>
      <c r="F19" s="264"/>
      <c r="G19" s="264"/>
      <c r="H19" s="264"/>
      <c r="I19" s="263"/>
      <c r="J19" s="262"/>
      <c r="K19" s="261"/>
      <c r="L19" s="260"/>
    </row>
    <row r="20" spans="1:12" x14ac:dyDescent="0.2">
      <c r="A20" s="269">
        <v>12</v>
      </c>
      <c r="B20" s="268"/>
      <c r="C20" s="267"/>
      <c r="D20" s="266"/>
      <c r="E20" s="265"/>
      <c r="F20" s="264"/>
      <c r="G20" s="264"/>
      <c r="H20" s="264"/>
      <c r="I20" s="263"/>
      <c r="J20" s="262"/>
      <c r="K20" s="261"/>
      <c r="L20" s="260"/>
    </row>
    <row r="21" spans="1:12" x14ac:dyDescent="0.2">
      <c r="A21" s="269">
        <v>13</v>
      </c>
      <c r="B21" s="268"/>
      <c r="C21" s="267"/>
      <c r="D21" s="266"/>
      <c r="E21" s="265"/>
      <c r="F21" s="264"/>
      <c r="G21" s="264"/>
      <c r="H21" s="264"/>
      <c r="I21" s="263"/>
      <c r="J21" s="262"/>
      <c r="K21" s="261"/>
      <c r="L21" s="260"/>
    </row>
    <row r="22" spans="1:12" x14ac:dyDescent="0.2">
      <c r="A22" s="269">
        <v>14</v>
      </c>
      <c r="B22" s="268"/>
      <c r="C22" s="267"/>
      <c r="D22" s="266"/>
      <c r="E22" s="265"/>
      <c r="F22" s="264"/>
      <c r="G22" s="264"/>
      <c r="H22" s="264"/>
      <c r="I22" s="263"/>
      <c r="J22" s="262"/>
      <c r="K22" s="261"/>
      <c r="L22" s="260"/>
    </row>
    <row r="23" spans="1:12" x14ac:dyDescent="0.2">
      <c r="A23" s="269">
        <v>15</v>
      </c>
      <c r="B23" s="268"/>
      <c r="C23" s="267"/>
      <c r="D23" s="266"/>
      <c r="E23" s="265"/>
      <c r="F23" s="264"/>
      <c r="G23" s="264"/>
      <c r="H23" s="264"/>
      <c r="I23" s="263"/>
      <c r="J23" s="262"/>
      <c r="K23" s="261"/>
      <c r="L23" s="260"/>
    </row>
    <row r="24" spans="1:12" x14ac:dyDescent="0.2">
      <c r="A24" s="269">
        <v>16</v>
      </c>
      <c r="B24" s="268"/>
      <c r="C24" s="267"/>
      <c r="D24" s="266"/>
      <c r="E24" s="265"/>
      <c r="F24" s="264"/>
      <c r="G24" s="264"/>
      <c r="H24" s="264"/>
      <c r="I24" s="263"/>
      <c r="J24" s="262"/>
      <c r="K24" s="261"/>
      <c r="L24" s="260"/>
    </row>
    <row r="25" spans="1:12" x14ac:dyDescent="0.2">
      <c r="A25" s="269">
        <v>17</v>
      </c>
      <c r="B25" s="268"/>
      <c r="C25" s="267"/>
      <c r="D25" s="266"/>
      <c r="E25" s="265"/>
      <c r="F25" s="264"/>
      <c r="G25" s="264"/>
      <c r="H25" s="264"/>
      <c r="I25" s="263"/>
      <c r="J25" s="262"/>
      <c r="K25" s="261"/>
      <c r="L25" s="260"/>
    </row>
    <row r="26" spans="1:12" x14ac:dyDescent="0.2">
      <c r="A26" s="269">
        <v>18</v>
      </c>
      <c r="B26" s="268"/>
      <c r="C26" s="267"/>
      <c r="D26" s="266"/>
      <c r="E26" s="265"/>
      <c r="F26" s="264"/>
      <c r="G26" s="264"/>
      <c r="H26" s="264"/>
      <c r="I26" s="263"/>
      <c r="J26" s="262"/>
      <c r="K26" s="261"/>
      <c r="L26" s="260"/>
    </row>
    <row r="27" spans="1:12" x14ac:dyDescent="0.2">
      <c r="A27" s="269">
        <v>19</v>
      </c>
      <c r="B27" s="268"/>
      <c r="C27" s="267"/>
      <c r="D27" s="266"/>
      <c r="E27" s="265"/>
      <c r="F27" s="264"/>
      <c r="G27" s="264"/>
      <c r="H27" s="264"/>
      <c r="I27" s="263"/>
      <c r="J27" s="262"/>
      <c r="K27" s="261"/>
      <c r="L27" s="260"/>
    </row>
    <row r="28" spans="1:12" ht="15.75" thickBot="1" x14ac:dyDescent="0.25">
      <c r="A28" s="259" t="s">
        <v>220</v>
      </c>
      <c r="B28" s="258"/>
      <c r="C28" s="257"/>
      <c r="D28" s="256"/>
      <c r="E28" s="255"/>
      <c r="F28" s="254"/>
      <c r="G28" s="254"/>
      <c r="H28" s="254"/>
      <c r="I28" s="253"/>
      <c r="J28" s="252"/>
      <c r="K28" s="251"/>
      <c r="L28" s="250"/>
    </row>
    <row r="29" spans="1:12" x14ac:dyDescent="0.2">
      <c r="A29" s="241"/>
      <c r="B29" s="242"/>
      <c r="C29" s="241"/>
      <c r="D29" s="242"/>
      <c r="E29" s="241"/>
      <c r="F29" s="242"/>
      <c r="G29" s="241"/>
      <c r="H29" s="242"/>
      <c r="I29" s="241"/>
      <c r="J29" s="242"/>
      <c r="K29" s="241"/>
      <c r="L29" s="242"/>
    </row>
    <row r="30" spans="1:12" x14ac:dyDescent="0.2">
      <c r="A30" s="241"/>
      <c r="B30" s="247"/>
      <c r="C30" s="241"/>
      <c r="D30" s="247"/>
      <c r="E30" s="241"/>
      <c r="F30" s="247"/>
      <c r="G30" s="241"/>
      <c r="H30" s="247"/>
      <c r="I30" s="241"/>
      <c r="J30" s="247"/>
      <c r="K30" s="241"/>
      <c r="L30" s="247"/>
    </row>
    <row r="31" spans="1:12" s="248" customFormat="1" x14ac:dyDescent="0.2">
      <c r="A31" s="357" t="s">
        <v>339</v>
      </c>
      <c r="B31" s="357"/>
      <c r="C31" s="357"/>
      <c r="D31" s="357"/>
      <c r="E31" s="357"/>
      <c r="F31" s="357"/>
      <c r="G31" s="357"/>
      <c r="H31" s="357"/>
      <c r="I31" s="357"/>
      <c r="J31" s="357"/>
      <c r="K31" s="357"/>
      <c r="L31" s="357"/>
    </row>
    <row r="32" spans="1:12" s="249" customFormat="1" ht="12.75" x14ac:dyDescent="0.2">
      <c r="A32" s="357" t="s">
        <v>361</v>
      </c>
      <c r="B32" s="357"/>
      <c r="C32" s="357"/>
      <c r="D32" s="357"/>
      <c r="E32" s="357"/>
      <c r="F32" s="357"/>
      <c r="G32" s="357"/>
      <c r="H32" s="357"/>
      <c r="I32" s="357"/>
      <c r="J32" s="357"/>
      <c r="K32" s="357"/>
      <c r="L32" s="357"/>
    </row>
    <row r="33" spans="1:12" s="249" customFormat="1" ht="12.75" x14ac:dyDescent="0.2">
      <c r="A33" s="357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</row>
    <row r="34" spans="1:12" s="248" customFormat="1" x14ac:dyDescent="0.2">
      <c r="A34" s="357" t="s">
        <v>360</v>
      </c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</row>
    <row r="35" spans="1:12" s="248" customFormat="1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</row>
    <row r="36" spans="1:12" s="248" customFormat="1" x14ac:dyDescent="0.2">
      <c r="A36" s="357" t="s">
        <v>359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</row>
    <row r="37" spans="1:12" s="248" customFormat="1" x14ac:dyDescent="0.2">
      <c r="A37" s="241"/>
      <c r="B37" s="242"/>
      <c r="C37" s="241"/>
      <c r="D37" s="242"/>
      <c r="E37" s="241"/>
      <c r="F37" s="242"/>
      <c r="G37" s="241"/>
      <c r="H37" s="242"/>
      <c r="I37" s="241"/>
      <c r="J37" s="242"/>
      <c r="K37" s="241"/>
      <c r="L37" s="242"/>
    </row>
    <row r="38" spans="1:12" s="248" customFormat="1" x14ac:dyDescent="0.2">
      <c r="A38" s="241"/>
      <c r="B38" s="247"/>
      <c r="C38" s="241"/>
      <c r="D38" s="247"/>
      <c r="E38" s="241"/>
      <c r="F38" s="247"/>
      <c r="G38" s="241"/>
      <c r="H38" s="247"/>
      <c r="I38" s="241"/>
      <c r="J38" s="247"/>
      <c r="K38" s="241"/>
      <c r="L38" s="247"/>
    </row>
    <row r="39" spans="1:12" s="248" customFormat="1" x14ac:dyDescent="0.2">
      <c r="A39" s="241"/>
      <c r="B39" s="242"/>
      <c r="C39" s="241"/>
      <c r="D39" s="242"/>
      <c r="E39" s="241"/>
      <c r="F39" s="242"/>
      <c r="G39" s="241"/>
      <c r="H39" s="242"/>
      <c r="I39" s="241"/>
      <c r="J39" s="242"/>
      <c r="K39" s="241"/>
      <c r="L39" s="242"/>
    </row>
    <row r="40" spans="1:12" x14ac:dyDescent="0.2">
      <c r="A40" s="241"/>
      <c r="B40" s="247"/>
      <c r="C40" s="241"/>
      <c r="D40" s="247"/>
      <c r="E40" s="241"/>
      <c r="F40" s="247"/>
      <c r="G40" s="241"/>
      <c r="H40" s="247"/>
      <c r="I40" s="241"/>
      <c r="J40" s="247"/>
      <c r="K40" s="241"/>
      <c r="L40" s="247"/>
    </row>
    <row r="41" spans="1:12" s="243" customFormat="1" x14ac:dyDescent="0.2">
      <c r="A41" s="361" t="s">
        <v>96</v>
      </c>
      <c r="B41" s="361"/>
      <c r="C41" s="242"/>
      <c r="D41" s="241"/>
      <c r="E41" s="242"/>
      <c r="F41" s="242"/>
      <c r="G41"/>
      <c r="H41"/>
      <c r="I41" s="242"/>
      <c r="J41" s="241"/>
      <c r="K41" s="242"/>
      <c r="L41" s="241"/>
    </row>
    <row r="42" spans="1:12" s="243" customFormat="1" x14ac:dyDescent="0.2">
      <c r="A42" s="242"/>
      <c r="B42" s="241"/>
      <c r="C42" s="245"/>
      <c r="D42" s="246"/>
      <c r="E42" s="245"/>
      <c r="F42" s="327" t="s">
        <v>407</v>
      </c>
      <c r="G42" s="347"/>
      <c r="H42" s="347"/>
      <c r="I42" s="242"/>
      <c r="J42" s="241"/>
      <c r="K42" s="242"/>
      <c r="L42" s="241"/>
    </row>
    <row r="43" spans="1:12" s="243" customFormat="1" ht="15" customHeight="1" x14ac:dyDescent="0.2">
      <c r="A43" s="242"/>
      <c r="B43" s="241"/>
      <c r="C43" s="356" t="s">
        <v>212</v>
      </c>
      <c r="D43" s="356"/>
      <c r="E43" s="356"/>
      <c r="F43" s="242"/>
      <c r="G43"/>
      <c r="H43"/>
      <c r="I43" s="244"/>
      <c r="J43" s="241"/>
      <c r="K43" s="242"/>
      <c r="L43" s="241"/>
    </row>
    <row r="44" spans="1:12" s="243" customFormat="1" x14ac:dyDescent="0.2">
      <c r="A44" s="242"/>
      <c r="B44" s="241"/>
      <c r="C44" s="242"/>
      <c r="D44" s="241"/>
      <c r="E44" s="242"/>
      <c r="F44" s="242"/>
      <c r="G44"/>
      <c r="H44"/>
      <c r="I44" s="244"/>
      <c r="J44" s="241"/>
      <c r="K44" s="242"/>
      <c r="L44" s="241"/>
    </row>
    <row r="45" spans="1:12" s="240" customFormat="1" x14ac:dyDescent="0.2">
      <c r="A45" s="242"/>
      <c r="B45" s="241"/>
      <c r="C45" s="356" t="s">
        <v>103</v>
      </c>
      <c r="D45" s="356"/>
      <c r="E45" s="356"/>
      <c r="F45" s="242"/>
      <c r="G45" s="241"/>
      <c r="H45" s="242"/>
      <c r="I45" s="242"/>
      <c r="J45" s="241"/>
      <c r="K45" s="242"/>
      <c r="L45" s="241"/>
    </row>
    <row r="46" spans="1:12" s="240" customFormat="1" x14ac:dyDescent="0.2">
      <c r="E46" s="238"/>
    </row>
    <row r="47" spans="1:12" s="240" customFormat="1" x14ac:dyDescent="0.2">
      <c r="E47" s="238"/>
    </row>
    <row r="48" spans="1:12" s="240" customFormat="1" x14ac:dyDescent="0.2">
      <c r="E48" s="238"/>
    </row>
    <row r="49" spans="5:5" s="240" customFormat="1" x14ac:dyDescent="0.2">
      <c r="E49" s="238"/>
    </row>
    <row r="50" spans="5:5" s="240" customFormat="1" x14ac:dyDescent="0.2"/>
  </sheetData>
  <mergeCells count="9">
    <mergeCell ref="J2:L2"/>
    <mergeCell ref="C45:E45"/>
    <mergeCell ref="A32:L33"/>
    <mergeCell ref="A34:L35"/>
    <mergeCell ref="A36:L36"/>
    <mergeCell ref="I6:K6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/>
    <pageSetUpPr fitToPage="1"/>
  </sheetPr>
  <dimension ref="A1:K25"/>
  <sheetViews>
    <sheetView showGridLines="0" zoomScale="90" zoomScaleNormal="90" zoomScaleSheetLayoutView="80" workbookViewId="0">
      <selection activeCell="J13" sqref="J13"/>
    </sheetView>
  </sheetViews>
  <sheetFormatPr defaultRowHeight="15" x14ac:dyDescent="0.3"/>
  <cols>
    <col min="1" max="1" width="4.85546875" style="2" customWidth="1"/>
    <col min="2" max="2" width="26.5703125" style="2" customWidth="1"/>
    <col min="3" max="3" width="24.5703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6" t="s">
        <v>352</v>
      </c>
      <c r="B1" s="68"/>
      <c r="C1" s="68"/>
      <c r="D1" s="68"/>
      <c r="E1" s="68"/>
      <c r="F1" s="68"/>
      <c r="G1" s="68"/>
      <c r="H1" s="68"/>
      <c r="I1" s="362" t="s">
        <v>97</v>
      </c>
      <c r="J1" s="362"/>
      <c r="K1" s="96"/>
    </row>
    <row r="2" spans="1:11" x14ac:dyDescent="0.3">
      <c r="A2" s="68" t="s">
        <v>104</v>
      </c>
      <c r="B2" s="68"/>
      <c r="C2" s="68"/>
      <c r="D2" s="68"/>
      <c r="E2" s="68"/>
      <c r="F2" s="68"/>
      <c r="G2" s="68"/>
      <c r="H2" s="68"/>
      <c r="I2" s="364" t="s">
        <v>415</v>
      </c>
      <c r="J2" s="365"/>
      <c r="K2" s="96"/>
    </row>
    <row r="3" spans="1:11" x14ac:dyDescent="0.3">
      <c r="A3" s="68"/>
      <c r="B3" s="68"/>
      <c r="C3" s="68"/>
      <c r="D3" s="68"/>
      <c r="E3" s="68"/>
      <c r="F3" s="68"/>
      <c r="G3" s="68"/>
      <c r="H3" s="68"/>
      <c r="I3" s="67"/>
      <c r="J3" s="67"/>
      <c r="K3" s="96"/>
    </row>
    <row r="4" spans="1:11" x14ac:dyDescent="0.3">
      <c r="A4" s="68" t="e">
        <f>#REF!</f>
        <v>#REF!</v>
      </c>
      <c r="B4" s="68"/>
      <c r="C4" s="68"/>
      <c r="D4" s="68"/>
      <c r="E4" s="68"/>
      <c r="F4" s="115"/>
      <c r="G4" s="68"/>
      <c r="H4" s="68"/>
      <c r="I4" s="68"/>
      <c r="J4" s="68"/>
      <c r="K4" s="96"/>
    </row>
    <row r="5" spans="1:11" x14ac:dyDescent="0.3">
      <c r="A5" s="201" t="str">
        <f>'ფორმა N1'!D4</f>
        <v>ლადო კვარაცხელია</v>
      </c>
      <c r="B5" s="333"/>
      <c r="C5" s="333"/>
      <c r="D5" s="333"/>
      <c r="E5" s="333"/>
      <c r="F5" s="334"/>
      <c r="G5" s="333"/>
      <c r="H5" s="333"/>
      <c r="I5" s="333"/>
      <c r="J5" s="333"/>
      <c r="K5" s="96"/>
    </row>
    <row r="6" spans="1:11" x14ac:dyDescent="0.3">
      <c r="A6" s="69"/>
      <c r="B6" s="69"/>
      <c r="C6" s="68"/>
      <c r="D6" s="68"/>
      <c r="E6" s="68"/>
      <c r="F6" s="115"/>
      <c r="G6" s="68"/>
      <c r="H6" s="68"/>
      <c r="I6" s="68"/>
      <c r="J6" s="68"/>
      <c r="K6" s="96"/>
    </row>
    <row r="7" spans="1:11" x14ac:dyDescent="0.3">
      <c r="A7" s="116"/>
      <c r="B7" s="112"/>
      <c r="C7" s="112"/>
      <c r="D7" s="112"/>
      <c r="E7" s="112"/>
      <c r="F7" s="112"/>
      <c r="G7" s="112"/>
      <c r="H7" s="112"/>
      <c r="I7" s="112"/>
      <c r="J7" s="112"/>
      <c r="K7" s="96"/>
    </row>
    <row r="8" spans="1:11" s="25" customFormat="1" ht="45" x14ac:dyDescent="0.3">
      <c r="A8" s="118" t="s">
        <v>64</v>
      </c>
      <c r="B8" s="118" t="s">
        <v>99</v>
      </c>
      <c r="C8" s="119" t="s">
        <v>101</v>
      </c>
      <c r="D8" s="119" t="s">
        <v>219</v>
      </c>
      <c r="E8" s="119" t="s">
        <v>100</v>
      </c>
      <c r="F8" s="117" t="s">
        <v>210</v>
      </c>
      <c r="G8" s="117" t="s">
        <v>236</v>
      </c>
      <c r="H8" s="117" t="s">
        <v>237</v>
      </c>
      <c r="I8" s="117" t="s">
        <v>211</v>
      </c>
      <c r="J8" s="120" t="s">
        <v>102</v>
      </c>
      <c r="K8" s="96"/>
    </row>
    <row r="9" spans="1:11" s="25" customFormat="1" x14ac:dyDescent="0.3">
      <c r="A9" s="138">
        <v>1</v>
      </c>
      <c r="B9" s="138">
        <v>2</v>
      </c>
      <c r="C9" s="139">
        <v>3</v>
      </c>
      <c r="D9" s="139">
        <v>4</v>
      </c>
      <c r="E9" s="139">
        <v>5</v>
      </c>
      <c r="F9" s="139">
        <v>6</v>
      </c>
      <c r="G9" s="139">
        <v>7</v>
      </c>
      <c r="H9" s="139">
        <v>8</v>
      </c>
      <c r="I9" s="139">
        <v>9</v>
      </c>
      <c r="J9" s="139">
        <v>10</v>
      </c>
      <c r="K9" s="96"/>
    </row>
    <row r="10" spans="1:11" s="25" customFormat="1" ht="15.75" x14ac:dyDescent="0.3">
      <c r="A10" s="136">
        <v>1</v>
      </c>
      <c r="B10" s="60" t="s">
        <v>404</v>
      </c>
      <c r="C10" s="137" t="s">
        <v>405</v>
      </c>
      <c r="D10" s="339" t="s">
        <v>406</v>
      </c>
      <c r="E10" s="134">
        <v>42600</v>
      </c>
      <c r="F10" s="340">
        <v>4213</v>
      </c>
      <c r="G10" s="340"/>
      <c r="H10" s="340">
        <v>3351</v>
      </c>
      <c r="I10" s="340">
        <f>F10+G10-H10</f>
        <v>862</v>
      </c>
      <c r="J10" s="26"/>
      <c r="K10" s="96"/>
    </row>
    <row r="11" spans="1:11" x14ac:dyDescent="0.3">
      <c r="A11" s="95"/>
      <c r="B11" s="95"/>
      <c r="C11" s="95"/>
      <c r="D11" s="95"/>
      <c r="E11" s="95"/>
      <c r="F11" s="95"/>
      <c r="G11" s="95"/>
      <c r="H11" s="95"/>
      <c r="I11" s="95"/>
      <c r="J11" s="95"/>
    </row>
    <row r="12" spans="1:11" x14ac:dyDescent="0.3">
      <c r="A12" s="95"/>
      <c r="B12" s="95"/>
      <c r="C12" s="95"/>
      <c r="D12" s="95"/>
      <c r="E12" s="95"/>
      <c r="F12" s="95"/>
      <c r="G12" s="95"/>
      <c r="H12" s="95"/>
      <c r="I12" s="95"/>
      <c r="J12" s="95"/>
    </row>
    <row r="13" spans="1:11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</row>
    <row r="14" spans="1:11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</row>
    <row r="15" spans="1:11" x14ac:dyDescent="0.3">
      <c r="A15" s="95"/>
      <c r="B15" s="211" t="s">
        <v>96</v>
      </c>
      <c r="C15" s="95"/>
      <c r="D15" s="95"/>
      <c r="E15" s="376" t="s">
        <v>411</v>
      </c>
      <c r="F15" s="376"/>
      <c r="G15" s="376"/>
      <c r="H15" s="376"/>
      <c r="I15" s="376"/>
      <c r="J15" s="95"/>
    </row>
    <row r="16" spans="1:11" x14ac:dyDescent="0.3">
      <c r="A16" s="95"/>
      <c r="B16" s="95"/>
      <c r="C16" s="95"/>
      <c r="D16" s="95"/>
      <c r="E16"/>
      <c r="F16"/>
      <c r="G16"/>
      <c r="H16"/>
      <c r="I16"/>
      <c r="J16" s="93"/>
    </row>
    <row r="17" spans="1:10" x14ac:dyDescent="0.3">
      <c r="A17" s="95"/>
      <c r="B17" s="95"/>
      <c r="C17" s="234"/>
      <c r="D17" s="95"/>
      <c r="E17"/>
      <c r="F17"/>
      <c r="G17"/>
      <c r="H17"/>
      <c r="I17"/>
      <c r="J17" s="93"/>
    </row>
    <row r="18" spans="1:10" x14ac:dyDescent="0.3">
      <c r="A18" s="93"/>
      <c r="B18" s="95"/>
      <c r="C18" s="212" t="s">
        <v>212</v>
      </c>
      <c r="D18" s="212"/>
      <c r="E18"/>
      <c r="F18"/>
      <c r="G18"/>
      <c r="H18"/>
      <c r="I18"/>
      <c r="J18" s="93"/>
    </row>
    <row r="19" spans="1:10" x14ac:dyDescent="0.3">
      <c r="A19" s="93"/>
      <c r="B19" s="95"/>
      <c r="C19" s="213" t="s">
        <v>103</v>
      </c>
      <c r="D19" s="95"/>
      <c r="E19"/>
      <c r="F19"/>
      <c r="G19"/>
      <c r="H19"/>
      <c r="I19"/>
      <c r="J19" s="93"/>
    </row>
    <row r="20" spans="1:10" customFormat="1" x14ac:dyDescent="0.3">
      <c r="A20" s="93"/>
      <c r="B20" s="95"/>
      <c r="C20" s="95"/>
      <c r="D20" s="213"/>
      <c r="E20" s="93"/>
      <c r="F20" s="93"/>
      <c r="G20" s="93"/>
      <c r="H20" s="93"/>
      <c r="I20" s="93"/>
      <c r="J20" s="93"/>
    </row>
    <row r="21" spans="1:10" customFormat="1" ht="12.75" x14ac:dyDescent="0.2">
      <c r="A21" s="93"/>
      <c r="B21" s="93"/>
      <c r="C21" s="93"/>
      <c r="D21" s="93"/>
      <c r="E21" s="93"/>
      <c r="F21" s="93"/>
      <c r="G21" s="93"/>
      <c r="H21" s="93"/>
      <c r="I21" s="93"/>
      <c r="J21" s="9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3">
    <mergeCell ref="I1:J1"/>
    <mergeCell ref="I2:J2"/>
    <mergeCell ref="E15:I15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J53"/>
  <sheetViews>
    <sheetView zoomScaleNormal="100" zoomScaleSheetLayoutView="80" workbookViewId="0">
      <selection activeCell="E21" sqref="E21"/>
    </sheetView>
  </sheetViews>
  <sheetFormatPr defaultRowHeight="15" x14ac:dyDescent="0.3"/>
  <cols>
    <col min="1" max="1" width="12" style="163" customWidth="1"/>
    <col min="2" max="2" width="13.28515625" style="163" customWidth="1"/>
    <col min="3" max="3" width="21.42578125" style="163" customWidth="1"/>
    <col min="4" max="4" width="17.85546875" style="163" customWidth="1"/>
    <col min="5" max="5" width="12.7109375" style="163" customWidth="1"/>
    <col min="6" max="6" width="36.85546875" style="163" customWidth="1"/>
    <col min="7" max="7" width="22.28515625" style="163" customWidth="1"/>
    <col min="8" max="8" width="0.5703125" style="163" customWidth="1"/>
    <col min="9" max="16384" width="9.140625" style="163"/>
  </cols>
  <sheetData>
    <row r="1" spans="1:8" x14ac:dyDescent="0.3">
      <c r="A1" s="66" t="s">
        <v>301</v>
      </c>
      <c r="B1" s="68"/>
      <c r="C1" s="68"/>
      <c r="D1" s="68"/>
      <c r="E1" s="68"/>
      <c r="F1" s="68"/>
      <c r="G1" s="142" t="s">
        <v>97</v>
      </c>
      <c r="H1" s="143"/>
    </row>
    <row r="2" spans="1:8" x14ac:dyDescent="0.3">
      <c r="A2" s="68" t="s">
        <v>104</v>
      </c>
      <c r="B2" s="68"/>
      <c r="C2" s="68"/>
      <c r="D2" s="68"/>
      <c r="E2" s="68"/>
      <c r="F2" s="68"/>
      <c r="G2" s="144"/>
      <c r="H2" s="143"/>
    </row>
    <row r="3" spans="1:8" x14ac:dyDescent="0.3">
      <c r="A3" s="68"/>
      <c r="B3" s="68"/>
      <c r="C3" s="68"/>
      <c r="D3" s="68"/>
      <c r="E3" s="68"/>
      <c r="F3" s="68"/>
      <c r="G3" s="94"/>
      <c r="H3" s="143"/>
    </row>
    <row r="4" spans="1:8" x14ac:dyDescent="0.3">
      <c r="A4" s="69" t="str">
        <f>'[2]ფორმა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8"/>
      <c r="H4" s="95"/>
    </row>
    <row r="5" spans="1:8" x14ac:dyDescent="0.3">
      <c r="A5" s="201" t="str">
        <f>'ფორმა N1'!D4</f>
        <v>ლადო კვარაცხელია</v>
      </c>
      <c r="B5" s="201"/>
      <c r="C5" s="201"/>
      <c r="D5" s="201"/>
      <c r="E5" s="201"/>
      <c r="F5" s="201"/>
      <c r="G5" s="201"/>
      <c r="H5" s="95"/>
    </row>
    <row r="6" spans="1:8" x14ac:dyDescent="0.3">
      <c r="A6" s="69"/>
      <c r="B6" s="68"/>
      <c r="C6" s="68"/>
      <c r="D6" s="68"/>
      <c r="E6" s="68"/>
      <c r="F6" s="68"/>
      <c r="G6" s="68"/>
      <c r="H6" s="95"/>
    </row>
    <row r="7" spans="1:8" x14ac:dyDescent="0.3">
      <c r="A7" s="68"/>
      <c r="B7" s="68"/>
      <c r="C7" s="68"/>
      <c r="D7" s="68"/>
      <c r="E7" s="68"/>
      <c r="F7" s="68"/>
      <c r="G7" s="68"/>
      <c r="H7" s="96"/>
    </row>
    <row r="8" spans="1:8" ht="45.75" customHeight="1" x14ac:dyDescent="0.3">
      <c r="A8" s="145" t="s">
        <v>251</v>
      </c>
      <c r="B8" s="145" t="s">
        <v>105</v>
      </c>
      <c r="C8" s="146" t="s">
        <v>299</v>
      </c>
      <c r="D8" s="146" t="s">
        <v>300</v>
      </c>
      <c r="E8" s="146" t="s">
        <v>219</v>
      </c>
      <c r="F8" s="145" t="s">
        <v>258</v>
      </c>
      <c r="G8" s="146" t="s">
        <v>252</v>
      </c>
      <c r="H8" s="96"/>
    </row>
    <row r="9" spans="1:8" x14ac:dyDescent="0.3">
      <c r="A9" s="147" t="s">
        <v>253</v>
      </c>
      <c r="B9" s="148"/>
      <c r="C9" s="149"/>
      <c r="D9" s="150"/>
      <c r="E9" s="150"/>
      <c r="F9" s="150"/>
      <c r="G9" s="151"/>
      <c r="H9" s="96"/>
    </row>
    <row r="10" spans="1:8" ht="15.75" x14ac:dyDescent="0.3">
      <c r="A10" s="148">
        <v>1</v>
      </c>
      <c r="B10" s="134"/>
      <c r="C10" s="152"/>
      <c r="D10" s="153"/>
      <c r="E10" s="153"/>
      <c r="F10" s="153"/>
      <c r="G10" s="154" t="str">
        <f>IF(ISBLANK(B10),"",G9+C10-D10)</f>
        <v/>
      </c>
      <c r="H10" s="96"/>
    </row>
    <row r="11" spans="1:8" ht="15.75" x14ac:dyDescent="0.3">
      <c r="A11" s="148">
        <v>2</v>
      </c>
      <c r="B11" s="134"/>
      <c r="C11" s="152"/>
      <c r="D11" s="153"/>
      <c r="E11" s="153"/>
      <c r="F11" s="153"/>
      <c r="G11" s="154" t="str">
        <f t="shared" ref="G11:G38" si="0">IF(ISBLANK(B11),"",G10+C11-D11)</f>
        <v/>
      </c>
      <c r="H11" s="96"/>
    </row>
    <row r="12" spans="1:8" ht="15.75" x14ac:dyDescent="0.3">
      <c r="A12" s="148">
        <v>3</v>
      </c>
      <c r="B12" s="134"/>
      <c r="C12" s="152"/>
      <c r="D12" s="153"/>
      <c r="E12" s="153"/>
      <c r="F12" s="153"/>
      <c r="G12" s="154" t="str">
        <f t="shared" si="0"/>
        <v/>
      </c>
      <c r="H12" s="96"/>
    </row>
    <row r="13" spans="1:8" ht="15.75" x14ac:dyDescent="0.3">
      <c r="A13" s="148">
        <v>4</v>
      </c>
      <c r="B13" s="134"/>
      <c r="C13" s="152"/>
      <c r="D13" s="153"/>
      <c r="E13" s="153"/>
      <c r="F13" s="153"/>
      <c r="G13" s="154" t="str">
        <f t="shared" si="0"/>
        <v/>
      </c>
      <c r="H13" s="96"/>
    </row>
    <row r="14" spans="1:8" ht="15.75" x14ac:dyDescent="0.3">
      <c r="A14" s="148">
        <v>5</v>
      </c>
      <c r="B14" s="134"/>
      <c r="C14" s="152"/>
      <c r="D14" s="153"/>
      <c r="E14" s="153"/>
      <c r="F14" s="153"/>
      <c r="G14" s="154" t="str">
        <f t="shared" si="0"/>
        <v/>
      </c>
      <c r="H14" s="96"/>
    </row>
    <row r="15" spans="1:8" ht="15.75" x14ac:dyDescent="0.3">
      <c r="A15" s="148">
        <v>6</v>
      </c>
      <c r="B15" s="134"/>
      <c r="C15" s="152"/>
      <c r="D15" s="153"/>
      <c r="E15" s="153"/>
      <c r="F15" s="153"/>
      <c r="G15" s="154" t="str">
        <f t="shared" si="0"/>
        <v/>
      </c>
      <c r="H15" s="96"/>
    </row>
    <row r="16" spans="1:8" ht="15.75" x14ac:dyDescent="0.3">
      <c r="A16" s="148">
        <v>7</v>
      </c>
      <c r="B16" s="134"/>
      <c r="C16" s="152"/>
      <c r="D16" s="153"/>
      <c r="E16" s="153"/>
      <c r="F16" s="153"/>
      <c r="G16" s="154" t="str">
        <f t="shared" si="0"/>
        <v/>
      </c>
      <c r="H16" s="96"/>
    </row>
    <row r="17" spans="1:8" ht="15.75" x14ac:dyDescent="0.3">
      <c r="A17" s="148">
        <v>8</v>
      </c>
      <c r="B17" s="134"/>
      <c r="C17" s="152"/>
      <c r="D17" s="153"/>
      <c r="E17" s="153"/>
      <c r="F17" s="153"/>
      <c r="G17" s="154" t="str">
        <f t="shared" si="0"/>
        <v/>
      </c>
      <c r="H17" s="96"/>
    </row>
    <row r="18" spans="1:8" ht="15.75" x14ac:dyDescent="0.3">
      <c r="A18" s="148">
        <v>9</v>
      </c>
      <c r="B18" s="134"/>
      <c r="C18" s="152"/>
      <c r="D18" s="153"/>
      <c r="E18" s="153"/>
      <c r="F18" s="153"/>
      <c r="G18" s="154" t="str">
        <f t="shared" si="0"/>
        <v/>
      </c>
      <c r="H18" s="96"/>
    </row>
    <row r="19" spans="1:8" ht="15.75" x14ac:dyDescent="0.3">
      <c r="A19" s="148">
        <v>10</v>
      </c>
      <c r="B19" s="134"/>
      <c r="C19" s="152"/>
      <c r="D19" s="153"/>
      <c r="E19" s="153"/>
      <c r="F19" s="153"/>
      <c r="G19" s="154" t="str">
        <f t="shared" si="0"/>
        <v/>
      </c>
      <c r="H19" s="96"/>
    </row>
    <row r="20" spans="1:8" ht="15.75" x14ac:dyDescent="0.3">
      <c r="A20" s="148">
        <v>11</v>
      </c>
      <c r="B20" s="134"/>
      <c r="C20" s="152"/>
      <c r="D20" s="153"/>
      <c r="E20" s="153"/>
      <c r="F20" s="153"/>
      <c r="G20" s="154" t="str">
        <f t="shared" si="0"/>
        <v/>
      </c>
      <c r="H20" s="96"/>
    </row>
    <row r="21" spans="1:8" ht="15.75" x14ac:dyDescent="0.3">
      <c r="A21" s="148">
        <v>12</v>
      </c>
      <c r="B21" s="134"/>
      <c r="C21" s="152"/>
      <c r="D21" s="153"/>
      <c r="E21" s="153"/>
      <c r="F21" s="153"/>
      <c r="G21" s="154" t="str">
        <f t="shared" si="0"/>
        <v/>
      </c>
      <c r="H21" s="96"/>
    </row>
    <row r="22" spans="1:8" ht="15.75" x14ac:dyDescent="0.3">
      <c r="A22" s="148">
        <v>13</v>
      </c>
      <c r="B22" s="134"/>
      <c r="C22" s="152"/>
      <c r="D22" s="153"/>
      <c r="E22" s="153"/>
      <c r="F22" s="153"/>
      <c r="G22" s="154" t="str">
        <f t="shared" si="0"/>
        <v/>
      </c>
      <c r="H22" s="96"/>
    </row>
    <row r="23" spans="1:8" ht="15.75" x14ac:dyDescent="0.3">
      <c r="A23" s="148">
        <v>14</v>
      </c>
      <c r="B23" s="134"/>
      <c r="C23" s="152"/>
      <c r="D23" s="153"/>
      <c r="E23" s="153"/>
      <c r="F23" s="153"/>
      <c r="G23" s="154" t="str">
        <f t="shared" si="0"/>
        <v/>
      </c>
      <c r="H23" s="96"/>
    </row>
    <row r="24" spans="1:8" ht="15.75" x14ac:dyDescent="0.3">
      <c r="A24" s="148">
        <v>15</v>
      </c>
      <c r="B24" s="134"/>
      <c r="C24" s="152"/>
      <c r="D24" s="153"/>
      <c r="E24" s="153"/>
      <c r="F24" s="153"/>
      <c r="G24" s="154" t="str">
        <f t="shared" si="0"/>
        <v/>
      </c>
      <c r="H24" s="96"/>
    </row>
    <row r="25" spans="1:8" ht="15.75" x14ac:dyDescent="0.3">
      <c r="A25" s="148">
        <v>16</v>
      </c>
      <c r="B25" s="134"/>
      <c r="C25" s="152"/>
      <c r="D25" s="153"/>
      <c r="E25" s="153"/>
      <c r="F25" s="153"/>
      <c r="G25" s="154" t="str">
        <f t="shared" si="0"/>
        <v/>
      </c>
      <c r="H25" s="96"/>
    </row>
    <row r="26" spans="1:8" ht="15.75" x14ac:dyDescent="0.3">
      <c r="A26" s="148">
        <v>17</v>
      </c>
      <c r="B26" s="134"/>
      <c r="C26" s="152"/>
      <c r="D26" s="153"/>
      <c r="E26" s="153"/>
      <c r="F26" s="153"/>
      <c r="G26" s="154" t="str">
        <f t="shared" si="0"/>
        <v/>
      </c>
      <c r="H26" s="96"/>
    </row>
    <row r="27" spans="1:8" ht="15.75" x14ac:dyDescent="0.3">
      <c r="A27" s="148">
        <v>18</v>
      </c>
      <c r="B27" s="134"/>
      <c r="C27" s="152"/>
      <c r="D27" s="153"/>
      <c r="E27" s="153"/>
      <c r="F27" s="153"/>
      <c r="G27" s="154" t="str">
        <f t="shared" si="0"/>
        <v/>
      </c>
      <c r="H27" s="96"/>
    </row>
    <row r="28" spans="1:8" ht="15.75" x14ac:dyDescent="0.3">
      <c r="A28" s="148">
        <v>19</v>
      </c>
      <c r="B28" s="134"/>
      <c r="C28" s="152"/>
      <c r="D28" s="153"/>
      <c r="E28" s="153"/>
      <c r="F28" s="153"/>
      <c r="G28" s="154" t="str">
        <f t="shared" si="0"/>
        <v/>
      </c>
      <c r="H28" s="96"/>
    </row>
    <row r="29" spans="1:8" ht="15.75" x14ac:dyDescent="0.3">
      <c r="A29" s="148">
        <v>20</v>
      </c>
      <c r="B29" s="134"/>
      <c r="C29" s="152"/>
      <c r="D29" s="153"/>
      <c r="E29" s="153"/>
      <c r="F29" s="153"/>
      <c r="G29" s="154" t="str">
        <f t="shared" si="0"/>
        <v/>
      </c>
      <c r="H29" s="96"/>
    </row>
    <row r="30" spans="1:8" ht="15.75" x14ac:dyDescent="0.3">
      <c r="A30" s="148">
        <v>21</v>
      </c>
      <c r="B30" s="134"/>
      <c r="C30" s="155"/>
      <c r="D30" s="156"/>
      <c r="E30" s="156"/>
      <c r="F30" s="156"/>
      <c r="G30" s="154" t="str">
        <f t="shared" si="0"/>
        <v/>
      </c>
      <c r="H30" s="96"/>
    </row>
    <row r="31" spans="1:8" ht="15.75" x14ac:dyDescent="0.3">
      <c r="A31" s="148">
        <v>22</v>
      </c>
      <c r="B31" s="134"/>
      <c r="C31" s="155"/>
      <c r="D31" s="156"/>
      <c r="E31" s="156"/>
      <c r="F31" s="156"/>
      <c r="G31" s="154" t="str">
        <f t="shared" si="0"/>
        <v/>
      </c>
      <c r="H31" s="96"/>
    </row>
    <row r="32" spans="1:8" ht="15.75" x14ac:dyDescent="0.3">
      <c r="A32" s="148">
        <v>23</v>
      </c>
      <c r="B32" s="134"/>
      <c r="C32" s="155"/>
      <c r="D32" s="156"/>
      <c r="E32" s="156"/>
      <c r="F32" s="156"/>
      <c r="G32" s="154" t="str">
        <f t="shared" si="0"/>
        <v/>
      </c>
      <c r="H32" s="96"/>
    </row>
    <row r="33" spans="1:10" ht="15.75" x14ac:dyDescent="0.3">
      <c r="A33" s="148">
        <v>24</v>
      </c>
      <c r="B33" s="134"/>
      <c r="C33" s="155"/>
      <c r="D33" s="156"/>
      <c r="E33" s="156"/>
      <c r="F33" s="156"/>
      <c r="G33" s="154" t="str">
        <f t="shared" si="0"/>
        <v/>
      </c>
      <c r="H33" s="96"/>
    </row>
    <row r="34" spans="1:10" ht="15.75" x14ac:dyDescent="0.3">
      <c r="A34" s="148">
        <v>25</v>
      </c>
      <c r="B34" s="134"/>
      <c r="C34" s="155"/>
      <c r="D34" s="156"/>
      <c r="E34" s="156"/>
      <c r="F34" s="156"/>
      <c r="G34" s="154" t="str">
        <f t="shared" si="0"/>
        <v/>
      </c>
      <c r="H34" s="96"/>
    </row>
    <row r="35" spans="1:10" ht="15.75" x14ac:dyDescent="0.3">
      <c r="A35" s="148">
        <v>26</v>
      </c>
      <c r="B35" s="134"/>
      <c r="C35" s="155"/>
      <c r="D35" s="156"/>
      <c r="E35" s="156"/>
      <c r="F35" s="156"/>
      <c r="G35" s="154" t="str">
        <f t="shared" si="0"/>
        <v/>
      </c>
      <c r="H35" s="96"/>
    </row>
    <row r="36" spans="1:10" ht="15.75" x14ac:dyDescent="0.3">
      <c r="A36" s="148">
        <v>27</v>
      </c>
      <c r="B36" s="134"/>
      <c r="C36" s="155"/>
      <c r="D36" s="156"/>
      <c r="E36" s="156"/>
      <c r="F36" s="156"/>
      <c r="G36" s="154" t="str">
        <f t="shared" si="0"/>
        <v/>
      </c>
      <c r="H36" s="96"/>
    </row>
    <row r="37" spans="1:10" ht="15.75" x14ac:dyDescent="0.3">
      <c r="A37" s="148">
        <v>28</v>
      </c>
      <c r="B37" s="134"/>
      <c r="C37" s="155"/>
      <c r="D37" s="156"/>
      <c r="E37" s="156"/>
      <c r="F37" s="156"/>
      <c r="G37" s="154" t="str">
        <f t="shared" si="0"/>
        <v/>
      </c>
      <c r="H37" s="96"/>
    </row>
    <row r="38" spans="1:10" ht="15.75" x14ac:dyDescent="0.3">
      <c r="A38" s="148">
        <v>29</v>
      </c>
      <c r="B38" s="134"/>
      <c r="C38" s="155"/>
      <c r="D38" s="156"/>
      <c r="E38" s="156"/>
      <c r="F38" s="156"/>
      <c r="G38" s="154" t="str">
        <f t="shared" si="0"/>
        <v/>
      </c>
      <c r="H38" s="96"/>
    </row>
    <row r="39" spans="1:10" ht="15.75" x14ac:dyDescent="0.3">
      <c r="A39" s="148" t="s">
        <v>222</v>
      </c>
      <c r="B39" s="134"/>
      <c r="C39" s="155"/>
      <c r="D39" s="156"/>
      <c r="E39" s="156"/>
      <c r="F39" s="156"/>
      <c r="G39" s="154" t="str">
        <f>IF(ISBLANK(B39),"",#REF!+C39-D39)</f>
        <v/>
      </c>
      <c r="H39" s="96"/>
    </row>
    <row r="40" spans="1:10" x14ac:dyDescent="0.3">
      <c r="A40" s="157" t="s">
        <v>254</v>
      </c>
      <c r="B40" s="158"/>
      <c r="C40" s="159"/>
      <c r="D40" s="160"/>
      <c r="E40" s="160"/>
      <c r="F40" s="161"/>
      <c r="G40" s="162" t="str">
        <f>G39</f>
        <v/>
      </c>
      <c r="H40" s="96"/>
    </row>
    <row r="44" spans="1:10" x14ac:dyDescent="0.3">
      <c r="B44" s="165" t="s">
        <v>96</v>
      </c>
      <c r="F44" s="166"/>
    </row>
    <row r="45" spans="1:10" x14ac:dyDescent="0.3">
      <c r="F45" s="164"/>
      <c r="G45" s="164"/>
      <c r="H45" s="164"/>
      <c r="I45" s="164"/>
      <c r="J45" s="164"/>
    </row>
    <row r="46" spans="1:10" x14ac:dyDescent="0.3">
      <c r="C46" s="167"/>
      <c r="F46" s="167"/>
      <c r="G46" s="168"/>
      <c r="H46" s="164"/>
      <c r="I46" s="164"/>
      <c r="J46" s="164"/>
    </row>
    <row r="47" spans="1:10" x14ac:dyDescent="0.3">
      <c r="A47" s="164"/>
      <c r="C47" s="169" t="s">
        <v>212</v>
      </c>
      <c r="F47" s="170" t="s">
        <v>217</v>
      </c>
      <c r="G47" s="168"/>
      <c r="H47" s="164"/>
      <c r="I47" s="164"/>
      <c r="J47" s="164"/>
    </row>
    <row r="48" spans="1:10" x14ac:dyDescent="0.3">
      <c r="A48" s="164"/>
      <c r="C48" s="171" t="s">
        <v>103</v>
      </c>
      <c r="F48" s="163" t="s">
        <v>213</v>
      </c>
      <c r="G48" s="164"/>
      <c r="H48" s="164"/>
      <c r="I48" s="164"/>
      <c r="J48" s="164"/>
    </row>
    <row r="49" spans="2:2" s="164" customFormat="1" x14ac:dyDescent="0.3">
      <c r="B49" s="163"/>
    </row>
    <row r="50" spans="2:2" s="164" customFormat="1" ht="12.75" x14ac:dyDescent="0.2"/>
    <row r="51" spans="2:2" s="164" customFormat="1" ht="12.75" x14ac:dyDescent="0.2"/>
    <row r="52" spans="2:2" s="164" customFormat="1" ht="12.75" x14ac:dyDescent="0.2"/>
    <row r="53" spans="2:2" s="164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29"/>
  <sheetViews>
    <sheetView showGridLines="0" zoomScaleNormal="100" zoomScaleSheetLayoutView="80" workbookViewId="0">
      <selection activeCell="D29" sqref="D29"/>
    </sheetView>
  </sheetViews>
  <sheetFormatPr defaultRowHeight="12.75" x14ac:dyDescent="0.2"/>
  <cols>
    <col min="1" max="1" width="4.85546875" style="192" customWidth="1"/>
    <col min="2" max="2" width="37.42578125" style="192" customWidth="1"/>
    <col min="3" max="3" width="21.5703125" style="192" customWidth="1"/>
    <col min="4" max="4" width="20" style="192" customWidth="1"/>
    <col min="5" max="5" width="18.7109375" style="192" customWidth="1"/>
    <col min="6" max="6" width="24.140625" style="192" customWidth="1"/>
    <col min="7" max="7" width="27.140625" style="192" customWidth="1"/>
    <col min="8" max="8" width="0.7109375" style="192" customWidth="1"/>
    <col min="9" max="16384" width="9.140625" style="192"/>
  </cols>
  <sheetData>
    <row r="1" spans="1:8" s="176" customFormat="1" ht="15" x14ac:dyDescent="0.2">
      <c r="A1" s="172" t="s">
        <v>264</v>
      </c>
      <c r="B1" s="173"/>
      <c r="C1" s="173"/>
      <c r="D1" s="173"/>
      <c r="E1" s="173"/>
      <c r="F1" s="70"/>
      <c r="G1" s="70" t="s">
        <v>97</v>
      </c>
      <c r="H1" s="177"/>
    </row>
    <row r="2" spans="1:8" s="176" customFormat="1" x14ac:dyDescent="0.2">
      <c r="A2" s="177" t="s">
        <v>255</v>
      </c>
      <c r="B2" s="173"/>
      <c r="C2" s="173"/>
      <c r="D2" s="173"/>
      <c r="E2" s="174"/>
      <c r="F2" s="174"/>
      <c r="G2" s="175"/>
      <c r="H2" s="177"/>
    </row>
    <row r="3" spans="1:8" s="176" customFormat="1" x14ac:dyDescent="0.2">
      <c r="A3" s="177"/>
      <c r="B3" s="173"/>
      <c r="C3" s="173"/>
      <c r="D3" s="173"/>
      <c r="E3" s="174"/>
      <c r="F3" s="174"/>
      <c r="G3" s="174"/>
      <c r="H3" s="177"/>
    </row>
    <row r="4" spans="1:8" s="176" customFormat="1" ht="15" x14ac:dyDescent="0.3">
      <c r="A4" s="103" t="s">
        <v>218</v>
      </c>
      <c r="B4" s="173"/>
      <c r="C4" s="173"/>
      <c r="D4" s="173"/>
      <c r="E4" s="178"/>
      <c r="F4" s="178"/>
      <c r="G4" s="174"/>
      <c r="H4" s="177"/>
    </row>
    <row r="5" spans="1:8" s="176" customFormat="1" x14ac:dyDescent="0.2">
      <c r="A5" s="179" t="str">
        <f>'ფორმა N1'!D4</f>
        <v>ლადო კვარაცხელია</v>
      </c>
      <c r="B5" s="179"/>
      <c r="C5" s="179"/>
      <c r="D5" s="179"/>
      <c r="E5" s="179"/>
      <c r="F5" s="179"/>
      <c r="G5" s="180"/>
      <c r="H5" s="177"/>
    </row>
    <row r="6" spans="1:8" s="193" customFormat="1" x14ac:dyDescent="0.2">
      <c r="A6" s="181"/>
      <c r="B6" s="181"/>
      <c r="C6" s="181"/>
      <c r="D6" s="181"/>
      <c r="E6" s="181"/>
      <c r="F6" s="181"/>
      <c r="G6" s="181"/>
      <c r="H6" s="178"/>
    </row>
    <row r="7" spans="1:8" s="176" customFormat="1" ht="51" x14ac:dyDescent="0.2">
      <c r="A7" s="210" t="s">
        <v>64</v>
      </c>
      <c r="B7" s="184" t="s">
        <v>259</v>
      </c>
      <c r="C7" s="184" t="s">
        <v>260</v>
      </c>
      <c r="D7" s="184" t="s">
        <v>261</v>
      </c>
      <c r="E7" s="184" t="s">
        <v>262</v>
      </c>
      <c r="F7" s="184" t="s">
        <v>263</v>
      </c>
      <c r="G7" s="184" t="s">
        <v>256</v>
      </c>
      <c r="H7" s="177"/>
    </row>
    <row r="8" spans="1:8" s="176" customFormat="1" x14ac:dyDescent="0.2">
      <c r="A8" s="182">
        <v>1</v>
      </c>
      <c r="B8" s="183">
        <v>2</v>
      </c>
      <c r="C8" s="183">
        <v>3</v>
      </c>
      <c r="D8" s="183">
        <v>4</v>
      </c>
      <c r="E8" s="184">
        <v>5</v>
      </c>
      <c r="F8" s="184">
        <v>6</v>
      </c>
      <c r="G8" s="184">
        <v>7</v>
      </c>
      <c r="H8" s="177"/>
    </row>
    <row r="9" spans="1:8" s="176" customFormat="1" x14ac:dyDescent="0.2">
      <c r="A9" s="194">
        <v>1</v>
      </c>
      <c r="B9" s="185"/>
      <c r="C9" s="185"/>
      <c r="D9" s="186"/>
      <c r="E9" s="185"/>
      <c r="F9" s="185"/>
      <c r="G9" s="185"/>
      <c r="H9" s="177"/>
    </row>
    <row r="10" spans="1:8" s="176" customFormat="1" x14ac:dyDescent="0.2">
      <c r="A10" s="194">
        <v>2</v>
      </c>
      <c r="B10" s="185"/>
      <c r="C10" s="185"/>
      <c r="D10" s="186"/>
      <c r="E10" s="185"/>
      <c r="F10" s="185"/>
      <c r="G10" s="185"/>
      <c r="H10" s="177"/>
    </row>
    <row r="11" spans="1:8" s="176" customFormat="1" x14ac:dyDescent="0.2">
      <c r="A11" s="194">
        <v>3</v>
      </c>
      <c r="B11" s="185"/>
      <c r="C11" s="185"/>
      <c r="D11" s="186"/>
      <c r="E11" s="185"/>
      <c r="F11" s="185"/>
      <c r="G11" s="185"/>
      <c r="H11" s="177"/>
    </row>
    <row r="12" spans="1:8" s="176" customFormat="1" x14ac:dyDescent="0.2">
      <c r="A12" s="194">
        <v>4</v>
      </c>
      <c r="B12" s="185"/>
      <c r="C12" s="185"/>
      <c r="D12" s="186"/>
      <c r="E12" s="185"/>
      <c r="F12" s="185"/>
      <c r="G12" s="185"/>
      <c r="H12" s="177"/>
    </row>
    <row r="13" spans="1:8" s="176" customFormat="1" x14ac:dyDescent="0.2">
      <c r="A13" s="194">
        <v>5</v>
      </c>
      <c r="B13" s="185"/>
      <c r="C13" s="185"/>
      <c r="D13" s="186"/>
      <c r="E13" s="185"/>
      <c r="F13" s="185"/>
      <c r="G13" s="185"/>
      <c r="H13" s="177"/>
    </row>
    <row r="14" spans="1:8" s="176" customFormat="1" x14ac:dyDescent="0.2">
      <c r="A14" s="194">
        <v>6</v>
      </c>
      <c r="B14" s="185"/>
      <c r="C14" s="185"/>
      <c r="D14" s="186"/>
      <c r="E14" s="185"/>
      <c r="F14" s="185"/>
      <c r="G14" s="185"/>
      <c r="H14" s="177"/>
    </row>
    <row r="15" spans="1:8" s="176" customFormat="1" x14ac:dyDescent="0.2">
      <c r="A15" s="194">
        <v>7</v>
      </c>
      <c r="B15" s="185"/>
      <c r="C15" s="185"/>
      <c r="D15" s="186"/>
      <c r="E15" s="185"/>
      <c r="F15" s="185"/>
      <c r="G15" s="185"/>
      <c r="H15" s="177"/>
    </row>
    <row r="16" spans="1:8" s="176" customFormat="1" x14ac:dyDescent="0.2">
      <c r="A16" s="194">
        <v>8</v>
      </c>
      <c r="B16" s="185"/>
      <c r="C16" s="185"/>
      <c r="D16" s="186"/>
      <c r="E16" s="185"/>
      <c r="F16" s="185"/>
      <c r="G16" s="185"/>
      <c r="H16" s="177"/>
    </row>
    <row r="17" spans="1:11" s="176" customFormat="1" x14ac:dyDescent="0.2">
      <c r="A17" s="194">
        <v>9</v>
      </c>
      <c r="B17" s="185"/>
      <c r="C17" s="185"/>
      <c r="D17" s="186"/>
      <c r="E17" s="185"/>
      <c r="F17" s="185"/>
      <c r="G17" s="185"/>
      <c r="H17" s="177"/>
    </row>
    <row r="18" spans="1:11" s="176" customFormat="1" x14ac:dyDescent="0.2">
      <c r="A18" s="194">
        <v>10</v>
      </c>
      <c r="B18" s="185"/>
      <c r="C18" s="185"/>
      <c r="D18" s="186"/>
      <c r="E18" s="185"/>
      <c r="F18" s="185"/>
      <c r="G18" s="185"/>
      <c r="H18" s="177"/>
    </row>
    <row r="19" spans="1:11" s="176" customFormat="1" x14ac:dyDescent="0.2">
      <c r="A19" s="194" t="s">
        <v>220</v>
      </c>
      <c r="B19" s="185"/>
      <c r="C19" s="185"/>
      <c r="D19" s="186"/>
      <c r="E19" s="185"/>
      <c r="F19" s="185"/>
      <c r="G19" s="185"/>
      <c r="H19" s="177"/>
    </row>
    <row r="22" spans="1:11" s="176" customFormat="1" x14ac:dyDescent="0.2"/>
    <row r="23" spans="1:11" s="176" customFormat="1" x14ac:dyDescent="0.2"/>
    <row r="24" spans="1:11" s="21" customFormat="1" ht="15" x14ac:dyDescent="0.3">
      <c r="B24" s="187" t="s">
        <v>96</v>
      </c>
      <c r="C24" s="187"/>
    </row>
    <row r="25" spans="1:11" s="21" customFormat="1" ht="15" x14ac:dyDescent="0.3">
      <c r="B25" s="187"/>
      <c r="C25" s="187"/>
    </row>
    <row r="26" spans="1:11" s="21" customFormat="1" ht="15" x14ac:dyDescent="0.3">
      <c r="C26" s="189"/>
      <c r="F26" s="189"/>
      <c r="G26" s="189"/>
      <c r="H26" s="188"/>
    </row>
    <row r="27" spans="1:11" s="21" customFormat="1" ht="15" x14ac:dyDescent="0.3">
      <c r="C27" s="190" t="s">
        <v>212</v>
      </c>
      <c r="F27" s="187" t="s">
        <v>257</v>
      </c>
      <c r="J27" s="188"/>
      <c r="K27" s="188"/>
    </row>
    <row r="28" spans="1:11" s="21" customFormat="1" ht="15" x14ac:dyDescent="0.3">
      <c r="C28" s="190" t="s">
        <v>103</v>
      </c>
      <c r="F28" s="191" t="s">
        <v>213</v>
      </c>
      <c r="J28" s="188"/>
      <c r="K28" s="188"/>
    </row>
    <row r="29" spans="1:11" s="176" customFormat="1" ht="15" x14ac:dyDescent="0.3">
      <c r="C29" s="190"/>
      <c r="J29" s="193"/>
      <c r="K29" s="19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K35"/>
  <sheetViews>
    <sheetView zoomScale="80" zoomScaleNormal="80" zoomScaleSheetLayoutView="80" workbookViewId="0">
      <selection activeCell="E22" sqref="E2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3" t="s">
        <v>355</v>
      </c>
      <c r="B1" s="124"/>
      <c r="C1" s="124"/>
      <c r="D1" s="124"/>
      <c r="E1" s="124"/>
      <c r="F1" s="124"/>
      <c r="G1" s="124"/>
      <c r="H1" s="124"/>
      <c r="I1" s="124"/>
      <c r="J1" s="124"/>
      <c r="K1" s="70" t="s">
        <v>97</v>
      </c>
    </row>
    <row r="2" spans="1:11" ht="15" x14ac:dyDescent="0.3">
      <c r="A2" s="96" t="s">
        <v>104</v>
      </c>
      <c r="B2" s="124"/>
      <c r="C2" s="124"/>
      <c r="D2" s="124"/>
      <c r="E2" s="124"/>
      <c r="F2" s="124"/>
      <c r="G2" s="124"/>
      <c r="H2" s="124"/>
      <c r="I2" s="124"/>
      <c r="J2" s="364" t="s">
        <v>415</v>
      </c>
      <c r="K2" s="364"/>
    </row>
    <row r="3" spans="1:11" ht="15" x14ac:dyDescent="0.2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5"/>
    </row>
    <row r="4" spans="1:11" ht="15" x14ac:dyDescent="0.3">
      <c r="A4" s="68" t="e">
        <f>#REF!</f>
        <v>#REF!</v>
      </c>
      <c r="B4" s="68"/>
      <c r="C4" s="68"/>
      <c r="D4" s="69"/>
      <c r="E4" s="129"/>
      <c r="F4" s="124"/>
      <c r="G4" s="124"/>
      <c r="H4" s="124"/>
      <c r="I4" s="124"/>
      <c r="J4" s="124"/>
      <c r="K4" s="129"/>
    </row>
    <row r="5" spans="1:11" s="164" customFormat="1" ht="15" x14ac:dyDescent="0.3">
      <c r="A5" s="201" t="str">
        <f>'ფორმა N1'!D4</f>
        <v>ლადო კვარაცხელია</v>
      </c>
      <c r="B5" s="72"/>
      <c r="C5" s="72"/>
      <c r="D5" s="72"/>
      <c r="E5" s="202"/>
      <c r="F5" s="203"/>
      <c r="G5" s="203"/>
      <c r="H5" s="203"/>
      <c r="I5" s="203"/>
      <c r="J5" s="203"/>
      <c r="K5" s="202"/>
    </row>
    <row r="6" spans="1:11" ht="13.5" x14ac:dyDescent="0.2">
      <c r="A6" s="126"/>
      <c r="B6" s="127"/>
      <c r="C6" s="127"/>
      <c r="D6" s="127"/>
      <c r="E6" s="124"/>
      <c r="F6" s="124"/>
      <c r="G6" s="124"/>
      <c r="H6" s="124"/>
      <c r="I6" s="124"/>
      <c r="J6" s="124"/>
      <c r="K6" s="124"/>
    </row>
    <row r="7" spans="1:11" ht="60" x14ac:dyDescent="0.2">
      <c r="A7" s="130" t="s">
        <v>64</v>
      </c>
      <c r="B7" s="122" t="s">
        <v>310</v>
      </c>
      <c r="C7" s="122" t="s">
        <v>311</v>
      </c>
      <c r="D7" s="122" t="s">
        <v>313</v>
      </c>
      <c r="E7" s="122" t="s">
        <v>312</v>
      </c>
      <c r="F7" s="122" t="s">
        <v>321</v>
      </c>
      <c r="G7" s="122" t="s">
        <v>322</v>
      </c>
      <c r="H7" s="122" t="s">
        <v>316</v>
      </c>
      <c r="I7" s="122" t="s">
        <v>317</v>
      </c>
      <c r="J7" s="122" t="s">
        <v>329</v>
      </c>
      <c r="K7" s="122" t="s">
        <v>318</v>
      </c>
    </row>
    <row r="8" spans="1:11" ht="15" x14ac:dyDescent="0.2">
      <c r="A8" s="121">
        <v>1</v>
      </c>
      <c r="B8" s="121">
        <v>2</v>
      </c>
      <c r="C8" s="122">
        <v>3</v>
      </c>
      <c r="D8" s="121">
        <v>4</v>
      </c>
      <c r="E8" s="122">
        <v>5</v>
      </c>
      <c r="F8" s="121">
        <v>6</v>
      </c>
      <c r="G8" s="122">
        <v>7</v>
      </c>
      <c r="H8" s="121">
        <v>8</v>
      </c>
      <c r="I8" s="122">
        <v>9</v>
      </c>
      <c r="J8" s="121">
        <v>10</v>
      </c>
      <c r="K8" s="122">
        <v>11</v>
      </c>
    </row>
    <row r="9" spans="1:11" ht="30" x14ac:dyDescent="0.2">
      <c r="A9" s="63">
        <v>1</v>
      </c>
      <c r="B9" s="24" t="s">
        <v>423</v>
      </c>
      <c r="C9" s="24" t="s">
        <v>427</v>
      </c>
      <c r="D9" s="24" t="s">
        <v>424</v>
      </c>
      <c r="E9" s="63">
        <v>25</v>
      </c>
      <c r="F9" s="63">
        <v>300</v>
      </c>
      <c r="G9" s="63">
        <v>51001007197</v>
      </c>
      <c r="H9" s="353" t="s">
        <v>425</v>
      </c>
      <c r="I9" s="353" t="s">
        <v>426</v>
      </c>
      <c r="J9" s="199"/>
      <c r="K9" s="24"/>
    </row>
    <row r="10" spans="1:11" ht="15" x14ac:dyDescent="0.2">
      <c r="A10" s="63">
        <v>2</v>
      </c>
      <c r="B10" s="24"/>
      <c r="C10" s="24"/>
      <c r="D10" s="24"/>
      <c r="E10" s="24"/>
      <c r="F10" s="24"/>
      <c r="G10" s="24"/>
      <c r="H10" s="199"/>
      <c r="I10" s="199"/>
      <c r="J10" s="199"/>
      <c r="K10" s="24"/>
    </row>
    <row r="11" spans="1:11" ht="15" x14ac:dyDescent="0.2">
      <c r="A11" s="63">
        <v>3</v>
      </c>
      <c r="B11" s="24"/>
      <c r="C11" s="24"/>
      <c r="D11" s="24"/>
      <c r="E11" s="24"/>
      <c r="F11" s="24"/>
      <c r="G11" s="24"/>
      <c r="H11" s="199"/>
      <c r="I11" s="199"/>
      <c r="J11" s="199"/>
      <c r="K11" s="24"/>
    </row>
    <row r="12" spans="1:11" ht="15" x14ac:dyDescent="0.2">
      <c r="A12" s="63">
        <v>4</v>
      </c>
      <c r="B12" s="24"/>
      <c r="C12" s="24"/>
      <c r="D12" s="24"/>
      <c r="E12" s="24"/>
      <c r="F12" s="24"/>
      <c r="G12" s="24"/>
      <c r="H12" s="199"/>
      <c r="I12" s="199"/>
      <c r="J12" s="199"/>
      <c r="K12" s="24"/>
    </row>
    <row r="13" spans="1:11" ht="15" x14ac:dyDescent="0.2">
      <c r="A13" s="63">
        <v>5</v>
      </c>
      <c r="B13" s="24"/>
      <c r="C13" s="24"/>
      <c r="D13" s="24"/>
      <c r="E13" s="24"/>
      <c r="F13" s="24"/>
      <c r="G13" s="24"/>
      <c r="H13" s="199"/>
      <c r="I13" s="199"/>
      <c r="J13" s="199"/>
      <c r="K13" s="24"/>
    </row>
    <row r="14" spans="1:11" ht="15" x14ac:dyDescent="0.2">
      <c r="A14" s="63">
        <v>6</v>
      </c>
      <c r="B14" s="24"/>
      <c r="C14" s="24"/>
      <c r="D14" s="24"/>
      <c r="E14" s="24"/>
      <c r="F14" s="24"/>
      <c r="G14" s="24"/>
      <c r="H14" s="199"/>
      <c r="I14" s="199"/>
      <c r="J14" s="199"/>
      <c r="K14" s="24"/>
    </row>
    <row r="15" spans="1:11" ht="15" x14ac:dyDescent="0.2">
      <c r="A15" s="63">
        <v>7</v>
      </c>
      <c r="B15" s="24"/>
      <c r="C15" s="24"/>
      <c r="D15" s="24"/>
      <c r="E15" s="24"/>
      <c r="F15" s="24"/>
      <c r="G15" s="24"/>
      <c r="H15" s="199"/>
      <c r="I15" s="199"/>
      <c r="J15" s="199"/>
      <c r="K15" s="24"/>
    </row>
    <row r="16" spans="1:11" ht="15" x14ac:dyDescent="0.2">
      <c r="A16" s="63">
        <v>8</v>
      </c>
      <c r="B16" s="24"/>
      <c r="C16" s="24"/>
      <c r="D16" s="24"/>
      <c r="E16" s="24"/>
      <c r="F16" s="24"/>
      <c r="G16" s="24"/>
      <c r="H16" s="199"/>
      <c r="I16" s="199"/>
      <c r="J16" s="199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199"/>
      <c r="I17" s="199"/>
      <c r="J17" s="199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199"/>
      <c r="I18" s="199"/>
      <c r="J18" s="199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199"/>
      <c r="I19" s="199"/>
      <c r="J19" s="199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199"/>
      <c r="I20" s="199"/>
      <c r="J20" s="199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199"/>
      <c r="I21" s="199"/>
      <c r="J21" s="199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199"/>
      <c r="I22" s="199"/>
      <c r="J22" s="199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199"/>
      <c r="I23" s="199"/>
      <c r="J23" s="199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199"/>
      <c r="I24" s="199"/>
      <c r="J24" s="199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199"/>
      <c r="I25" s="199"/>
      <c r="J25" s="199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199"/>
      <c r="I26" s="199"/>
      <c r="J26" s="199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199"/>
      <c r="I27" s="199"/>
      <c r="J27" s="199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5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77"/>
      <c r="D32" s="377"/>
      <c r="F32" t="s">
        <v>412</v>
      </c>
      <c r="H32" t="s">
        <v>413</v>
      </c>
    </row>
    <row r="33" spans="2:4" ht="15" x14ac:dyDescent="0.3">
      <c r="B33" s="2"/>
      <c r="C33" s="64" t="s">
        <v>212</v>
      </c>
      <c r="D33" s="2"/>
    </row>
    <row r="34" spans="2:4" ht="15" x14ac:dyDescent="0.3">
      <c r="B34" s="2"/>
      <c r="C34" s="2"/>
      <c r="D34" s="2"/>
    </row>
    <row r="35" spans="2:4" ht="15" x14ac:dyDescent="0.3">
      <c r="B35" s="2"/>
      <c r="C35" s="62" t="s">
        <v>103</v>
      </c>
    </row>
  </sheetData>
  <mergeCells count="2">
    <mergeCell ref="C32:D32"/>
    <mergeCell ref="J2:K2"/>
  </mergeCells>
  <pageMargins left="0.7" right="0.7" top="0.75" bottom="0.75" header="0.3" footer="0.3"/>
  <pageSetup scale="57" fitToHeight="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M35"/>
  <sheetViews>
    <sheetView zoomScaleNormal="100" zoomScaleSheetLayoutView="80" workbookViewId="0">
      <selection activeCell="F32" sqref="F32"/>
    </sheetView>
  </sheetViews>
  <sheetFormatPr defaultRowHeight="12.75" x14ac:dyDescent="0.2"/>
  <cols>
    <col min="1" max="1" width="6.85546875" style="164" customWidth="1"/>
    <col min="2" max="2" width="21.140625" style="164" customWidth="1"/>
    <col min="3" max="3" width="21.5703125" style="164" customWidth="1"/>
    <col min="4" max="4" width="19.140625" style="164" customWidth="1"/>
    <col min="5" max="5" width="15.140625" style="164" customWidth="1"/>
    <col min="6" max="6" width="20.85546875" style="164" customWidth="1"/>
    <col min="7" max="7" width="23.85546875" style="164" customWidth="1"/>
    <col min="8" max="8" width="19" style="164" customWidth="1"/>
    <col min="9" max="9" width="21.140625" style="164" customWidth="1"/>
    <col min="10" max="10" width="17" style="164" customWidth="1"/>
    <col min="11" max="11" width="21.5703125" style="164" customWidth="1"/>
    <col min="12" max="12" width="24.42578125" style="164" customWidth="1"/>
    <col min="13" max="16384" width="9.140625" style="164"/>
  </cols>
  <sheetData>
    <row r="1" spans="1:13" customFormat="1" ht="15" x14ac:dyDescent="0.2">
      <c r="A1" s="123" t="s">
        <v>356</v>
      </c>
      <c r="B1" s="123"/>
      <c r="C1" s="124"/>
      <c r="D1" s="124"/>
      <c r="E1" s="124"/>
      <c r="F1" s="124"/>
      <c r="G1" s="124"/>
      <c r="H1" s="124"/>
      <c r="I1" s="124"/>
      <c r="J1" s="124"/>
      <c r="K1" s="128"/>
      <c r="L1" s="70" t="s">
        <v>97</v>
      </c>
    </row>
    <row r="2" spans="1:13" customFormat="1" ht="15" x14ac:dyDescent="0.3">
      <c r="A2" s="96" t="s">
        <v>104</v>
      </c>
      <c r="B2" s="96"/>
      <c r="C2" s="124"/>
      <c r="D2" s="124"/>
      <c r="E2" s="124"/>
      <c r="F2" s="124"/>
      <c r="G2" s="124"/>
      <c r="H2" s="124"/>
      <c r="I2" s="124"/>
      <c r="J2" s="124"/>
      <c r="K2" s="128"/>
      <c r="L2" s="198"/>
    </row>
    <row r="3" spans="1:13" customFormat="1" ht="15" x14ac:dyDescent="0.2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5"/>
      <c r="L3" s="125"/>
      <c r="M3" s="164"/>
    </row>
    <row r="4" spans="1:13" customFormat="1" ht="15" x14ac:dyDescent="0.3">
      <c r="A4" s="68" t="e">
        <f>#REF!</f>
        <v>#REF!</v>
      </c>
      <c r="B4" s="68"/>
      <c r="C4" s="68"/>
      <c r="D4" s="68"/>
      <c r="E4" s="69"/>
      <c r="F4" s="129"/>
      <c r="G4" s="124"/>
      <c r="H4" s="124"/>
      <c r="I4" s="124"/>
      <c r="J4" s="124"/>
      <c r="K4" s="124"/>
      <c r="L4" s="124"/>
    </row>
    <row r="5" spans="1:13" ht="15" x14ac:dyDescent="0.3">
      <c r="A5" s="201" t="str">
        <f>'ფორმა N1'!D4</f>
        <v>ლადო კვარაცხელია</v>
      </c>
      <c r="B5" s="201"/>
      <c r="C5" s="72"/>
      <c r="D5" s="72"/>
      <c r="E5" s="72"/>
      <c r="F5" s="202"/>
      <c r="G5" s="203"/>
      <c r="H5" s="203"/>
      <c r="I5" s="203"/>
      <c r="J5" s="203"/>
      <c r="K5" s="203"/>
      <c r="L5" s="202"/>
    </row>
    <row r="6" spans="1:13" customFormat="1" ht="13.5" x14ac:dyDescent="0.2">
      <c r="A6" s="126"/>
      <c r="B6" s="126"/>
      <c r="C6" s="127"/>
      <c r="D6" s="127"/>
      <c r="E6" s="127"/>
      <c r="F6" s="124"/>
      <c r="G6" s="124"/>
      <c r="H6" s="124"/>
      <c r="I6" s="124"/>
      <c r="J6" s="124"/>
      <c r="K6" s="124"/>
      <c r="L6" s="124"/>
    </row>
    <row r="7" spans="1:13" customFormat="1" ht="60" x14ac:dyDescent="0.2">
      <c r="A7" s="130" t="s">
        <v>64</v>
      </c>
      <c r="B7" s="121" t="s">
        <v>202</v>
      </c>
      <c r="C7" s="122" t="s">
        <v>199</v>
      </c>
      <c r="D7" s="122" t="s">
        <v>200</v>
      </c>
      <c r="E7" s="122" t="s">
        <v>286</v>
      </c>
      <c r="F7" s="122" t="s">
        <v>201</v>
      </c>
      <c r="G7" s="122" t="s">
        <v>320</v>
      </c>
      <c r="H7" s="122" t="s">
        <v>322</v>
      </c>
      <c r="I7" s="122" t="s">
        <v>316</v>
      </c>
      <c r="J7" s="122" t="s">
        <v>317</v>
      </c>
      <c r="K7" s="122" t="s">
        <v>329</v>
      </c>
      <c r="L7" s="122" t="s">
        <v>318</v>
      </c>
    </row>
    <row r="8" spans="1:13" customFormat="1" ht="15" x14ac:dyDescent="0.2">
      <c r="A8" s="121">
        <v>1</v>
      </c>
      <c r="B8" s="121">
        <v>2</v>
      </c>
      <c r="C8" s="122">
        <v>3</v>
      </c>
      <c r="D8" s="121">
        <v>4</v>
      </c>
      <c r="E8" s="122">
        <v>5</v>
      </c>
      <c r="F8" s="121">
        <v>6</v>
      </c>
      <c r="G8" s="122">
        <v>7</v>
      </c>
      <c r="H8" s="121">
        <v>8</v>
      </c>
      <c r="I8" s="121">
        <v>9</v>
      </c>
      <c r="J8" s="121">
        <v>10</v>
      </c>
      <c r="K8" s="122">
        <v>11</v>
      </c>
      <c r="L8" s="122">
        <v>12</v>
      </c>
    </row>
    <row r="9" spans="1:13" customFormat="1" ht="15" x14ac:dyDescent="0.2">
      <c r="A9" s="63">
        <v>1</v>
      </c>
      <c r="B9" s="63"/>
      <c r="C9" s="24"/>
      <c r="D9" s="24"/>
      <c r="E9" s="24"/>
      <c r="F9" s="24"/>
      <c r="G9" s="24"/>
      <c r="H9" s="24"/>
      <c r="I9" s="199"/>
      <c r="J9" s="199"/>
      <c r="K9" s="199"/>
      <c r="L9" s="24"/>
    </row>
    <row r="10" spans="1:13" customFormat="1" ht="15" x14ac:dyDescent="0.2">
      <c r="A10" s="63">
        <v>2</v>
      </c>
      <c r="B10" s="63"/>
      <c r="C10" s="24"/>
      <c r="D10" s="24"/>
      <c r="E10" s="24"/>
      <c r="F10" s="24"/>
      <c r="G10" s="24"/>
      <c r="H10" s="24"/>
      <c r="I10" s="199"/>
      <c r="J10" s="199"/>
      <c r="K10" s="199"/>
      <c r="L10" s="24"/>
    </row>
    <row r="11" spans="1:13" customFormat="1" ht="15" x14ac:dyDescent="0.2">
      <c r="A11" s="63">
        <v>3</v>
      </c>
      <c r="B11" s="63"/>
      <c r="C11" s="24"/>
      <c r="D11" s="24"/>
      <c r="E11" s="24"/>
      <c r="F11" s="24"/>
      <c r="G11" s="24"/>
      <c r="H11" s="24"/>
      <c r="I11" s="199"/>
      <c r="J11" s="199"/>
      <c r="K11" s="199"/>
      <c r="L11" s="24"/>
    </row>
    <row r="12" spans="1:13" customFormat="1" ht="15" x14ac:dyDescent="0.2">
      <c r="A12" s="63">
        <v>4</v>
      </c>
      <c r="B12" s="63"/>
      <c r="C12" s="24"/>
      <c r="D12" s="24"/>
      <c r="E12" s="24"/>
      <c r="F12" s="24"/>
      <c r="G12" s="24"/>
      <c r="H12" s="24"/>
      <c r="I12" s="199"/>
      <c r="J12" s="199"/>
      <c r="K12" s="199"/>
      <c r="L12" s="24"/>
    </row>
    <row r="13" spans="1:13" customFormat="1" ht="15" x14ac:dyDescent="0.2">
      <c r="A13" s="63">
        <v>5</v>
      </c>
      <c r="B13" s="63"/>
      <c r="C13" s="24"/>
      <c r="D13" s="24"/>
      <c r="E13" s="24"/>
      <c r="F13" s="24"/>
      <c r="G13" s="24"/>
      <c r="H13" s="24"/>
      <c r="I13" s="199"/>
      <c r="J13" s="199"/>
      <c r="K13" s="199"/>
      <c r="L13" s="24"/>
    </row>
    <row r="14" spans="1:13" customFormat="1" ht="15" x14ac:dyDescent="0.2">
      <c r="A14" s="63">
        <v>6</v>
      </c>
      <c r="B14" s="63"/>
      <c r="C14" s="24"/>
      <c r="D14" s="24"/>
      <c r="E14" s="24"/>
      <c r="F14" s="24"/>
      <c r="G14" s="24"/>
      <c r="H14" s="24"/>
      <c r="I14" s="199"/>
      <c r="J14" s="199"/>
      <c r="K14" s="199"/>
      <c r="L14" s="24"/>
    </row>
    <row r="15" spans="1:13" customFormat="1" ht="15" x14ac:dyDescent="0.2">
      <c r="A15" s="63">
        <v>7</v>
      </c>
      <c r="B15" s="63"/>
      <c r="C15" s="24"/>
      <c r="D15" s="24"/>
      <c r="E15" s="24"/>
      <c r="F15" s="24"/>
      <c r="G15" s="24"/>
      <c r="H15" s="24"/>
      <c r="I15" s="199"/>
      <c r="J15" s="199"/>
      <c r="K15" s="199"/>
      <c r="L15" s="24"/>
    </row>
    <row r="16" spans="1:13" customFormat="1" ht="15" x14ac:dyDescent="0.2">
      <c r="A16" s="63">
        <v>8</v>
      </c>
      <c r="B16" s="63"/>
      <c r="C16" s="24"/>
      <c r="D16" s="24"/>
      <c r="E16" s="24"/>
      <c r="F16" s="24"/>
      <c r="G16" s="24"/>
      <c r="H16" s="24"/>
      <c r="I16" s="199"/>
      <c r="J16" s="199"/>
      <c r="K16" s="199"/>
      <c r="L16" s="24"/>
    </row>
    <row r="17" spans="1:12" customFormat="1" ht="15" x14ac:dyDescent="0.2">
      <c r="A17" s="63">
        <v>9</v>
      </c>
      <c r="B17" s="63"/>
      <c r="C17" s="24"/>
      <c r="D17" s="24"/>
      <c r="E17" s="24"/>
      <c r="F17" s="24"/>
      <c r="G17" s="24"/>
      <c r="H17" s="24"/>
      <c r="I17" s="199"/>
      <c r="J17" s="199"/>
      <c r="K17" s="199"/>
      <c r="L17" s="24"/>
    </row>
    <row r="18" spans="1:12" customFormat="1" ht="15" x14ac:dyDescent="0.2">
      <c r="A18" s="63">
        <v>10</v>
      </c>
      <c r="B18" s="63"/>
      <c r="C18" s="24"/>
      <c r="D18" s="24"/>
      <c r="E18" s="24"/>
      <c r="F18" s="24"/>
      <c r="G18" s="24"/>
      <c r="H18" s="24"/>
      <c r="I18" s="199"/>
      <c r="J18" s="199"/>
      <c r="K18" s="199"/>
      <c r="L18" s="24"/>
    </row>
    <row r="19" spans="1:12" customFormat="1" ht="15" x14ac:dyDescent="0.2">
      <c r="A19" s="63">
        <v>11</v>
      </c>
      <c r="B19" s="63"/>
      <c r="C19" s="24"/>
      <c r="D19" s="24"/>
      <c r="E19" s="24"/>
      <c r="F19" s="24"/>
      <c r="G19" s="24"/>
      <c r="H19" s="24"/>
      <c r="I19" s="199"/>
      <c r="J19" s="199"/>
      <c r="K19" s="199"/>
      <c r="L19" s="24"/>
    </row>
    <row r="20" spans="1:12" customFormat="1" ht="15" x14ac:dyDescent="0.2">
      <c r="A20" s="63">
        <v>12</v>
      </c>
      <c r="B20" s="63"/>
      <c r="C20" s="24"/>
      <c r="D20" s="24"/>
      <c r="E20" s="24"/>
      <c r="F20" s="24"/>
      <c r="G20" s="24"/>
      <c r="H20" s="24"/>
      <c r="I20" s="199"/>
      <c r="J20" s="199"/>
      <c r="K20" s="199"/>
      <c r="L20" s="24"/>
    </row>
    <row r="21" spans="1:12" customFormat="1" ht="15" x14ac:dyDescent="0.2">
      <c r="A21" s="63">
        <v>13</v>
      </c>
      <c r="B21" s="63"/>
      <c r="C21" s="24"/>
      <c r="D21" s="24"/>
      <c r="E21" s="24"/>
      <c r="F21" s="24"/>
      <c r="G21" s="24"/>
      <c r="H21" s="24"/>
      <c r="I21" s="199"/>
      <c r="J21" s="199"/>
      <c r="K21" s="199"/>
      <c r="L21" s="24"/>
    </row>
    <row r="22" spans="1:12" customFormat="1" ht="15" x14ac:dyDescent="0.2">
      <c r="A22" s="63">
        <v>14</v>
      </c>
      <c r="B22" s="63"/>
      <c r="C22" s="24"/>
      <c r="D22" s="24"/>
      <c r="E22" s="24"/>
      <c r="F22" s="24"/>
      <c r="G22" s="24"/>
      <c r="H22" s="24"/>
      <c r="I22" s="199"/>
      <c r="J22" s="199"/>
      <c r="K22" s="199"/>
      <c r="L22" s="24"/>
    </row>
    <row r="23" spans="1:12" customFormat="1" ht="15" x14ac:dyDescent="0.2">
      <c r="A23" s="63">
        <v>15</v>
      </c>
      <c r="B23" s="63"/>
      <c r="C23" s="24"/>
      <c r="D23" s="24"/>
      <c r="E23" s="24"/>
      <c r="F23" s="24"/>
      <c r="G23" s="24"/>
      <c r="H23" s="24"/>
      <c r="I23" s="199"/>
      <c r="J23" s="199"/>
      <c r="K23" s="199"/>
      <c r="L23" s="24"/>
    </row>
    <row r="24" spans="1:12" customFormat="1" ht="15" x14ac:dyDescent="0.2">
      <c r="A24" s="63">
        <v>16</v>
      </c>
      <c r="B24" s="63"/>
      <c r="C24" s="24"/>
      <c r="D24" s="24"/>
      <c r="E24" s="24"/>
      <c r="F24" s="24"/>
      <c r="G24" s="24"/>
      <c r="H24" s="24"/>
      <c r="I24" s="199"/>
      <c r="J24" s="199"/>
      <c r="K24" s="199"/>
      <c r="L24" s="24"/>
    </row>
    <row r="25" spans="1:12" customFormat="1" ht="15" x14ac:dyDescent="0.2">
      <c r="A25" s="63">
        <v>17</v>
      </c>
      <c r="B25" s="63"/>
      <c r="C25" s="24"/>
      <c r="D25" s="24"/>
      <c r="E25" s="24"/>
      <c r="F25" s="24"/>
      <c r="G25" s="24"/>
      <c r="H25" s="24"/>
      <c r="I25" s="199"/>
      <c r="J25" s="199"/>
      <c r="K25" s="199"/>
      <c r="L25" s="24"/>
    </row>
    <row r="26" spans="1:12" customFormat="1" ht="15" x14ac:dyDescent="0.2">
      <c r="A26" s="63">
        <v>18</v>
      </c>
      <c r="B26" s="63"/>
      <c r="C26" s="24"/>
      <c r="D26" s="24"/>
      <c r="E26" s="24"/>
      <c r="F26" s="24"/>
      <c r="G26" s="24"/>
      <c r="H26" s="24"/>
      <c r="I26" s="199"/>
      <c r="J26" s="199"/>
      <c r="K26" s="199"/>
      <c r="L26" s="24"/>
    </row>
    <row r="27" spans="1:12" customFormat="1" ht="15" x14ac:dyDescent="0.2">
      <c r="A27" s="63" t="s">
        <v>222</v>
      </c>
      <c r="B27" s="63"/>
      <c r="C27" s="24"/>
      <c r="D27" s="24"/>
      <c r="E27" s="24"/>
      <c r="F27" s="24"/>
      <c r="G27" s="24"/>
      <c r="H27" s="24"/>
      <c r="I27" s="199"/>
      <c r="J27" s="199"/>
      <c r="K27" s="199"/>
      <c r="L27" s="24"/>
    </row>
    <row r="28" spans="1:12" x14ac:dyDescent="0.2">
      <c r="A28" s="204"/>
      <c r="B28" s="204"/>
      <c r="C28" s="204"/>
      <c r="D28" s="204"/>
      <c r="E28" s="204"/>
      <c r="F28" s="204"/>
      <c r="G28" s="204"/>
      <c r="H28" s="204"/>
      <c r="I28" s="204"/>
      <c r="J28" s="204"/>
      <c r="K28" s="204"/>
      <c r="L28" s="204"/>
    </row>
    <row r="29" spans="1:12" x14ac:dyDescent="0.2">
      <c r="A29" s="204"/>
      <c r="B29" s="204"/>
      <c r="C29" s="204"/>
      <c r="D29" s="204"/>
      <c r="E29" s="204"/>
      <c r="F29" s="204"/>
      <c r="G29" s="204"/>
      <c r="H29" s="204"/>
      <c r="I29" s="204"/>
      <c r="J29" s="204"/>
      <c r="K29" s="204"/>
      <c r="L29" s="204"/>
    </row>
    <row r="30" spans="1:12" x14ac:dyDescent="0.2">
      <c r="A30" s="205"/>
      <c r="B30" s="205"/>
      <c r="C30" s="204"/>
      <c r="D30" s="204"/>
      <c r="E30" s="204"/>
      <c r="F30" s="204"/>
      <c r="G30" s="204"/>
      <c r="H30" s="204"/>
      <c r="I30" s="204"/>
      <c r="J30" s="204"/>
      <c r="K30" s="204"/>
      <c r="L30" s="204"/>
    </row>
    <row r="31" spans="1:12" ht="15" x14ac:dyDescent="0.3">
      <c r="A31" s="163"/>
      <c r="B31" s="163"/>
      <c r="C31" s="165" t="s">
        <v>96</v>
      </c>
      <c r="D31" s="163"/>
      <c r="E31" s="163"/>
      <c r="F31" s="166"/>
      <c r="G31" s="163"/>
      <c r="H31" s="163"/>
      <c r="I31" s="163"/>
      <c r="J31" s="163"/>
      <c r="K31" s="163"/>
      <c r="L31" s="163"/>
    </row>
    <row r="32" spans="1:12" ht="15" x14ac:dyDescent="0.3">
      <c r="A32" s="163"/>
      <c r="B32" s="163"/>
      <c r="C32" s="163"/>
      <c r="D32" s="167"/>
      <c r="E32" s="163"/>
      <c r="G32" s="167"/>
      <c r="H32" s="209"/>
    </row>
    <row r="33" spans="3:7" ht="15" x14ac:dyDescent="0.3">
      <c r="C33" s="163"/>
      <c r="D33" s="169" t="s">
        <v>212</v>
      </c>
      <c r="E33" s="163"/>
      <c r="G33" s="170" t="s">
        <v>217</v>
      </c>
    </row>
    <row r="34" spans="3:7" ht="15" x14ac:dyDescent="0.3">
      <c r="C34" s="163"/>
      <c r="D34" s="171" t="s">
        <v>103</v>
      </c>
      <c r="E34" s="163"/>
      <c r="G34" s="163" t="s">
        <v>213</v>
      </c>
    </row>
    <row r="35" spans="3:7" ht="15" x14ac:dyDescent="0.3">
      <c r="C35" s="163"/>
      <c r="D35" s="171"/>
    </row>
  </sheetData>
  <pageMargins left="0.7" right="0.7" top="0.75" bottom="0.75" header="0.3" footer="0.3"/>
  <pageSetup scale="53" fitToHeight="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35"/>
  <sheetViews>
    <sheetView zoomScaleNormal="100" zoomScaleSheetLayoutView="80" workbookViewId="0">
      <selection activeCell="K9" sqref="K9"/>
    </sheetView>
  </sheetViews>
  <sheetFormatPr defaultRowHeight="12.75" x14ac:dyDescent="0.2"/>
  <cols>
    <col min="1" max="1" width="11.7109375" style="164" customWidth="1"/>
    <col min="2" max="2" width="21.5703125" style="164" customWidth="1"/>
    <col min="3" max="3" width="19.140625" style="164" customWidth="1"/>
    <col min="4" max="4" width="23.7109375" style="164" customWidth="1"/>
    <col min="5" max="6" width="16.5703125" style="164" bestFit="1" customWidth="1"/>
    <col min="7" max="7" width="17" style="164" customWidth="1"/>
    <col min="8" max="8" width="19" style="164" customWidth="1"/>
    <col min="9" max="9" width="24.42578125" style="164" customWidth="1"/>
    <col min="10" max="16384" width="9.140625" style="164"/>
  </cols>
  <sheetData>
    <row r="1" spans="1:13" customFormat="1" ht="15" x14ac:dyDescent="0.2">
      <c r="A1" s="123" t="s">
        <v>357</v>
      </c>
      <c r="B1" s="124"/>
      <c r="C1" s="124"/>
      <c r="D1" s="124"/>
      <c r="E1" s="124"/>
      <c r="F1" s="124"/>
      <c r="G1" s="124"/>
      <c r="H1" s="128"/>
      <c r="I1" s="70" t="s">
        <v>97</v>
      </c>
    </row>
    <row r="2" spans="1:13" customFormat="1" ht="15" x14ac:dyDescent="0.3">
      <c r="A2" s="96" t="s">
        <v>104</v>
      </c>
      <c r="B2" s="124"/>
      <c r="C2" s="124"/>
      <c r="D2" s="124"/>
      <c r="E2" s="124"/>
      <c r="F2" s="124"/>
      <c r="G2" s="124"/>
      <c r="H2" s="128"/>
      <c r="I2" s="200" t="s">
        <v>402</v>
      </c>
    </row>
    <row r="3" spans="1:13" customFormat="1" ht="15" x14ac:dyDescent="0.2">
      <c r="A3" s="124"/>
      <c r="B3" s="124"/>
      <c r="C3" s="124"/>
      <c r="D3" s="124"/>
      <c r="E3" s="124"/>
      <c r="F3" s="124"/>
      <c r="G3" s="124"/>
      <c r="H3" s="125"/>
      <c r="I3" s="125"/>
      <c r="M3" s="164"/>
    </row>
    <row r="4" spans="1:13" customFormat="1" ht="15" x14ac:dyDescent="0.3">
      <c r="A4" s="68" t="e">
        <f>#REF!</f>
        <v>#REF!</v>
      </c>
      <c r="B4" s="68"/>
      <c r="C4" s="68"/>
      <c r="D4" s="124"/>
      <c r="E4" s="124"/>
      <c r="F4" s="124"/>
      <c r="G4" s="124"/>
      <c r="H4" s="124"/>
      <c r="I4" s="129"/>
    </row>
    <row r="5" spans="1:13" ht="15" x14ac:dyDescent="0.3">
      <c r="A5" s="201" t="str">
        <f>'ფორმა N1'!D4</f>
        <v>ლადო კვარაცხელია</v>
      </c>
      <c r="B5" s="72"/>
      <c r="C5" s="72"/>
      <c r="D5" s="203"/>
      <c r="E5" s="203"/>
      <c r="F5" s="203"/>
      <c r="G5" s="203"/>
      <c r="H5" s="203"/>
      <c r="I5" s="202"/>
    </row>
    <row r="6" spans="1:13" customFormat="1" ht="13.5" x14ac:dyDescent="0.2">
      <c r="A6" s="126"/>
      <c r="B6" s="127"/>
      <c r="C6" s="127"/>
      <c r="D6" s="124"/>
      <c r="E6" s="124"/>
      <c r="F6" s="124"/>
      <c r="G6" s="124"/>
      <c r="H6" s="124"/>
      <c r="I6" s="124"/>
    </row>
    <row r="7" spans="1:13" customFormat="1" ht="60" x14ac:dyDescent="0.2">
      <c r="A7" s="130" t="s">
        <v>64</v>
      </c>
      <c r="B7" s="122" t="s">
        <v>314</v>
      </c>
      <c r="C7" s="122" t="s">
        <v>315</v>
      </c>
      <c r="D7" s="122" t="s">
        <v>320</v>
      </c>
      <c r="E7" s="122" t="s">
        <v>322</v>
      </c>
      <c r="F7" s="122" t="s">
        <v>316</v>
      </c>
      <c r="G7" s="122" t="s">
        <v>317</v>
      </c>
      <c r="H7" s="122" t="s">
        <v>329</v>
      </c>
      <c r="I7" s="122" t="s">
        <v>318</v>
      </c>
    </row>
    <row r="8" spans="1:13" customFormat="1" ht="15" x14ac:dyDescent="0.2">
      <c r="A8" s="121">
        <v>1</v>
      </c>
      <c r="B8" s="121">
        <v>2</v>
      </c>
      <c r="C8" s="122">
        <v>3</v>
      </c>
      <c r="D8" s="121">
        <v>6</v>
      </c>
      <c r="E8" s="122">
        <v>7</v>
      </c>
      <c r="F8" s="121">
        <v>8</v>
      </c>
      <c r="G8" s="121">
        <v>9</v>
      </c>
      <c r="H8" s="121">
        <v>10</v>
      </c>
      <c r="I8" s="122">
        <v>11</v>
      </c>
    </row>
    <row r="9" spans="1:13" customFormat="1" ht="15" x14ac:dyDescent="0.2">
      <c r="A9" s="63">
        <v>1</v>
      </c>
      <c r="B9" s="24"/>
      <c r="C9" s="24"/>
      <c r="D9" s="24"/>
      <c r="E9" s="24"/>
      <c r="F9" s="199"/>
      <c r="G9" s="199"/>
      <c r="H9" s="199"/>
      <c r="I9" s="24"/>
    </row>
    <row r="10" spans="1:13" customFormat="1" ht="15" x14ac:dyDescent="0.2">
      <c r="A10" s="63">
        <v>2</v>
      </c>
      <c r="B10" s="24"/>
      <c r="C10" s="24"/>
      <c r="D10" s="24"/>
      <c r="E10" s="24"/>
      <c r="F10" s="199"/>
      <c r="G10" s="199"/>
      <c r="H10" s="199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199"/>
      <c r="G11" s="199"/>
      <c r="H11" s="199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199"/>
      <c r="G12" s="199"/>
      <c r="H12" s="199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199"/>
      <c r="G13" s="199"/>
      <c r="H13" s="199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199"/>
      <c r="G14" s="199"/>
      <c r="H14" s="199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199"/>
      <c r="G15" s="199"/>
      <c r="H15" s="199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199"/>
      <c r="G16" s="199"/>
      <c r="H16" s="199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199"/>
      <c r="G17" s="199"/>
      <c r="H17" s="199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199"/>
      <c r="G18" s="199"/>
      <c r="H18" s="199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199"/>
      <c r="G19" s="199"/>
      <c r="H19" s="199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199"/>
      <c r="G20" s="199"/>
      <c r="H20" s="199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199"/>
      <c r="G21" s="199"/>
      <c r="H21" s="199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199"/>
      <c r="G22" s="199"/>
      <c r="H22" s="199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199"/>
      <c r="G23" s="199"/>
      <c r="H23" s="199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199"/>
      <c r="G24" s="199"/>
      <c r="H24" s="199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199"/>
      <c r="G25" s="199"/>
      <c r="H25" s="199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199"/>
      <c r="G26" s="199"/>
      <c r="H26" s="199"/>
      <c r="I26" s="24"/>
    </row>
    <row r="27" spans="1:9" customFormat="1" ht="15" x14ac:dyDescent="0.2">
      <c r="A27" s="63" t="s">
        <v>222</v>
      </c>
      <c r="B27" s="24"/>
      <c r="C27" s="24"/>
      <c r="D27" s="24"/>
      <c r="E27" s="24"/>
      <c r="F27" s="199"/>
      <c r="G27" s="199"/>
      <c r="H27" s="199"/>
      <c r="I27" s="24"/>
    </row>
    <row r="28" spans="1:9" x14ac:dyDescent="0.2">
      <c r="A28" s="204"/>
      <c r="B28" s="204"/>
      <c r="C28" s="204"/>
      <c r="D28" s="204"/>
      <c r="E28" s="204"/>
      <c r="F28" s="204"/>
      <c r="G28" s="204"/>
      <c r="H28" s="204"/>
      <c r="I28" s="204"/>
    </row>
    <row r="29" spans="1:9" x14ac:dyDescent="0.2">
      <c r="A29" s="204"/>
      <c r="B29" s="204"/>
      <c r="C29" s="204"/>
      <c r="D29" s="204"/>
      <c r="E29" s="204"/>
      <c r="F29" s="204"/>
      <c r="G29" s="204"/>
      <c r="H29" s="204"/>
      <c r="I29" s="204"/>
    </row>
    <row r="30" spans="1:9" x14ac:dyDescent="0.2">
      <c r="A30" s="205"/>
      <c r="B30" s="204"/>
      <c r="C30" s="204"/>
      <c r="D30" s="204"/>
      <c r="E30" s="204"/>
      <c r="F30" s="204"/>
      <c r="G30" s="204"/>
      <c r="H30" s="204"/>
      <c r="I30" s="204"/>
    </row>
    <row r="31" spans="1:9" ht="15" x14ac:dyDescent="0.3">
      <c r="A31" s="163"/>
      <c r="B31" s="165" t="s">
        <v>96</v>
      </c>
      <c r="C31" s="163"/>
      <c r="D31" s="163"/>
      <c r="E31" s="166"/>
      <c r="F31" s="163"/>
      <c r="G31" s="163"/>
      <c r="H31" s="163"/>
      <c r="I31" s="163"/>
    </row>
    <row r="32" spans="1:9" ht="15" x14ac:dyDescent="0.3">
      <c r="A32" s="163"/>
      <c r="B32" s="163"/>
      <c r="C32" s="167"/>
      <c r="D32" s="163"/>
      <c r="F32" s="167"/>
      <c r="G32" s="209"/>
    </row>
    <row r="33" spans="2:6" ht="15" x14ac:dyDescent="0.3">
      <c r="B33" s="163"/>
      <c r="C33" s="169" t="s">
        <v>212</v>
      </c>
      <c r="D33" s="163"/>
      <c r="F33" s="170" t="s">
        <v>217</v>
      </c>
    </row>
    <row r="34" spans="2:6" ht="15" x14ac:dyDescent="0.3">
      <c r="B34" s="163"/>
      <c r="C34" s="171" t="s">
        <v>103</v>
      </c>
      <c r="D34" s="163"/>
      <c r="F34" s="163" t="s">
        <v>213</v>
      </c>
    </row>
    <row r="35" spans="2:6" ht="15" x14ac:dyDescent="0.3">
      <c r="B35" s="163"/>
      <c r="C35" s="171"/>
    </row>
  </sheetData>
  <pageMargins left="0.7" right="0.7" top="0.75" bottom="0.75" header="0.3" footer="0.3"/>
  <pageSetup scale="73" fitToHeight="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51"/>
  <sheetViews>
    <sheetView zoomScaleNormal="100" zoomScaleSheetLayoutView="80" workbookViewId="0">
      <selection activeCell="Q46" sqref="Q46"/>
    </sheetView>
  </sheetViews>
  <sheetFormatPr defaultRowHeight="15" x14ac:dyDescent="0.3"/>
  <cols>
    <col min="1" max="1" width="10" style="163" customWidth="1"/>
    <col min="2" max="2" width="20.28515625" style="163" customWidth="1"/>
    <col min="3" max="3" width="30" style="163" customWidth="1"/>
    <col min="4" max="4" width="29" style="163" customWidth="1"/>
    <col min="5" max="5" width="22.5703125" style="163" customWidth="1"/>
    <col min="6" max="6" width="20" style="163" customWidth="1"/>
    <col min="7" max="7" width="29.28515625" style="163" customWidth="1"/>
    <col min="8" max="8" width="27.140625" style="163" customWidth="1"/>
    <col min="9" max="9" width="26.42578125" style="163" customWidth="1"/>
    <col min="10" max="10" width="0.5703125" style="163" customWidth="1"/>
    <col min="11" max="16384" width="9.140625" style="163"/>
  </cols>
  <sheetData>
    <row r="1" spans="1:10" x14ac:dyDescent="0.3">
      <c r="A1" s="66" t="s">
        <v>330</v>
      </c>
      <c r="B1" s="68"/>
      <c r="C1" s="68"/>
      <c r="D1" s="68"/>
      <c r="E1" s="68"/>
      <c r="F1" s="68"/>
      <c r="G1" s="68"/>
      <c r="H1" s="68"/>
      <c r="I1" s="142" t="s">
        <v>162</v>
      </c>
      <c r="J1" s="143"/>
    </row>
    <row r="2" spans="1:10" x14ac:dyDescent="0.3">
      <c r="A2" s="68" t="s">
        <v>104</v>
      </c>
      <c r="B2" s="68"/>
      <c r="C2" s="68"/>
      <c r="D2" s="68"/>
      <c r="E2" s="68"/>
      <c r="F2" s="68"/>
      <c r="G2" s="68"/>
      <c r="H2" s="68"/>
      <c r="I2" s="144"/>
      <c r="J2" s="143"/>
    </row>
    <row r="3" spans="1:10" x14ac:dyDescent="0.3">
      <c r="A3" s="68"/>
      <c r="B3" s="68"/>
      <c r="C3" s="68"/>
      <c r="D3" s="68"/>
      <c r="E3" s="68"/>
      <c r="F3" s="68"/>
      <c r="G3" s="68"/>
      <c r="H3" s="68"/>
      <c r="I3" s="94"/>
      <c r="J3" s="143"/>
    </row>
    <row r="4" spans="1:10" x14ac:dyDescent="0.3">
      <c r="A4" s="69" t="str">
        <f>'[2]ფორმა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8"/>
      <c r="H4" s="68"/>
      <c r="I4" s="68"/>
      <c r="J4" s="95"/>
    </row>
    <row r="5" spans="1:10" x14ac:dyDescent="0.3">
      <c r="A5" s="201" t="str">
        <f>'ფორმა N1'!D4</f>
        <v>ლადო კვარაცხელია</v>
      </c>
      <c r="B5" s="201"/>
      <c r="C5" s="201"/>
      <c r="D5" s="201"/>
      <c r="E5" s="201"/>
      <c r="F5" s="201"/>
      <c r="G5" s="201"/>
      <c r="H5" s="201"/>
      <c r="I5" s="201"/>
      <c r="J5" s="170"/>
    </row>
    <row r="6" spans="1:10" x14ac:dyDescent="0.3">
      <c r="A6" s="69"/>
      <c r="B6" s="68"/>
      <c r="C6" s="68"/>
      <c r="D6" s="68"/>
      <c r="E6" s="68"/>
      <c r="F6" s="68"/>
      <c r="G6" s="68"/>
      <c r="H6" s="68"/>
      <c r="I6" s="68"/>
      <c r="J6" s="95"/>
    </row>
    <row r="7" spans="1:10" x14ac:dyDescent="0.3">
      <c r="A7" s="68"/>
      <c r="B7" s="68"/>
      <c r="C7" s="68"/>
      <c r="D7" s="68"/>
      <c r="E7" s="68"/>
      <c r="F7" s="68"/>
      <c r="G7" s="68"/>
      <c r="H7" s="68"/>
      <c r="I7" s="68"/>
      <c r="J7" s="96"/>
    </row>
    <row r="8" spans="1:10" ht="63.75" customHeight="1" x14ac:dyDescent="0.3">
      <c r="A8" s="145" t="s">
        <v>64</v>
      </c>
      <c r="B8" s="331" t="s">
        <v>308</v>
      </c>
      <c r="C8" s="332" t="s">
        <v>344</v>
      </c>
      <c r="D8" s="332" t="s">
        <v>345</v>
      </c>
      <c r="E8" s="332" t="s">
        <v>309</v>
      </c>
      <c r="F8" s="332" t="s">
        <v>326</v>
      </c>
      <c r="G8" s="332" t="s">
        <v>327</v>
      </c>
      <c r="H8" s="332" t="s">
        <v>346</v>
      </c>
      <c r="I8" s="146" t="s">
        <v>328</v>
      </c>
      <c r="J8" s="96"/>
    </row>
    <row r="9" spans="1:10" x14ac:dyDescent="0.3">
      <c r="A9" s="148">
        <v>1</v>
      </c>
      <c r="B9" s="186"/>
      <c r="C9" s="153"/>
      <c r="D9" s="153"/>
      <c r="E9" s="152"/>
      <c r="F9" s="152"/>
      <c r="G9" s="152"/>
      <c r="H9" s="152"/>
      <c r="I9" s="152"/>
      <c r="J9" s="96"/>
    </row>
    <row r="10" spans="1:10" x14ac:dyDescent="0.3">
      <c r="A10" s="148">
        <v>2</v>
      </c>
      <c r="B10" s="186"/>
      <c r="C10" s="153"/>
      <c r="D10" s="153"/>
      <c r="E10" s="152"/>
      <c r="F10" s="152"/>
      <c r="G10" s="152"/>
      <c r="H10" s="152"/>
      <c r="I10" s="152"/>
      <c r="J10" s="96"/>
    </row>
    <row r="11" spans="1:10" x14ac:dyDescent="0.3">
      <c r="A11" s="148">
        <v>3</v>
      </c>
      <c r="B11" s="186"/>
      <c r="C11" s="153"/>
      <c r="D11" s="153"/>
      <c r="E11" s="152"/>
      <c r="F11" s="152"/>
      <c r="G11" s="152"/>
      <c r="H11" s="152"/>
      <c r="I11" s="152"/>
      <c r="J11" s="96"/>
    </row>
    <row r="12" spans="1:10" x14ac:dyDescent="0.3">
      <c r="A12" s="148">
        <v>4</v>
      </c>
      <c r="B12" s="186"/>
      <c r="C12" s="153"/>
      <c r="D12" s="153"/>
      <c r="E12" s="152"/>
      <c r="F12" s="152"/>
      <c r="G12" s="152"/>
      <c r="H12" s="152"/>
      <c r="I12" s="152"/>
      <c r="J12" s="96"/>
    </row>
    <row r="13" spans="1:10" x14ac:dyDescent="0.3">
      <c r="A13" s="148">
        <v>5</v>
      </c>
      <c r="B13" s="186"/>
      <c r="C13" s="153"/>
      <c r="D13" s="153"/>
      <c r="E13" s="152"/>
      <c r="F13" s="152"/>
      <c r="G13" s="152"/>
      <c r="H13" s="152"/>
      <c r="I13" s="152"/>
      <c r="J13" s="96"/>
    </row>
    <row r="14" spans="1:10" x14ac:dyDescent="0.3">
      <c r="A14" s="148">
        <v>6</v>
      </c>
      <c r="B14" s="186"/>
      <c r="C14" s="153"/>
      <c r="D14" s="153"/>
      <c r="E14" s="152"/>
      <c r="F14" s="152"/>
      <c r="G14" s="152"/>
      <c r="H14" s="152"/>
      <c r="I14" s="152"/>
      <c r="J14" s="96"/>
    </row>
    <row r="15" spans="1:10" x14ac:dyDescent="0.3">
      <c r="A15" s="148">
        <v>7</v>
      </c>
      <c r="B15" s="186"/>
      <c r="C15" s="153"/>
      <c r="D15" s="153"/>
      <c r="E15" s="152"/>
      <c r="F15" s="152"/>
      <c r="G15" s="152"/>
      <c r="H15" s="152"/>
      <c r="I15" s="152"/>
      <c r="J15" s="96"/>
    </row>
    <row r="16" spans="1:10" x14ac:dyDescent="0.3">
      <c r="A16" s="148">
        <v>8</v>
      </c>
      <c r="B16" s="186"/>
      <c r="C16" s="153"/>
      <c r="D16" s="153"/>
      <c r="E16" s="152"/>
      <c r="F16" s="152"/>
      <c r="G16" s="152"/>
      <c r="H16" s="152"/>
      <c r="I16" s="152"/>
      <c r="J16" s="96"/>
    </row>
    <row r="17" spans="1:10" x14ac:dyDescent="0.3">
      <c r="A17" s="148">
        <v>9</v>
      </c>
      <c r="B17" s="186"/>
      <c r="C17" s="153"/>
      <c r="D17" s="153"/>
      <c r="E17" s="152"/>
      <c r="F17" s="152"/>
      <c r="G17" s="152"/>
      <c r="H17" s="152"/>
      <c r="I17" s="152"/>
      <c r="J17" s="96"/>
    </row>
    <row r="18" spans="1:10" x14ac:dyDescent="0.3">
      <c r="A18" s="148">
        <v>10</v>
      </c>
      <c r="B18" s="186"/>
      <c r="C18" s="153"/>
      <c r="D18" s="153"/>
      <c r="E18" s="152"/>
      <c r="F18" s="152"/>
      <c r="G18" s="152"/>
      <c r="H18" s="152"/>
      <c r="I18" s="152"/>
      <c r="J18" s="96"/>
    </row>
    <row r="19" spans="1:10" x14ac:dyDescent="0.3">
      <c r="A19" s="148">
        <v>11</v>
      </c>
      <c r="B19" s="186"/>
      <c r="C19" s="153"/>
      <c r="D19" s="153"/>
      <c r="E19" s="152"/>
      <c r="F19" s="152"/>
      <c r="G19" s="152"/>
      <c r="H19" s="152"/>
      <c r="I19" s="152"/>
      <c r="J19" s="96"/>
    </row>
    <row r="20" spans="1:10" x14ac:dyDescent="0.3">
      <c r="A20" s="148">
        <v>12</v>
      </c>
      <c r="B20" s="186"/>
      <c r="C20" s="153"/>
      <c r="D20" s="153"/>
      <c r="E20" s="152"/>
      <c r="F20" s="152"/>
      <c r="G20" s="152"/>
      <c r="H20" s="152"/>
      <c r="I20" s="152"/>
      <c r="J20" s="96"/>
    </row>
    <row r="21" spans="1:10" x14ac:dyDescent="0.3">
      <c r="A21" s="148">
        <v>13</v>
      </c>
      <c r="B21" s="186"/>
      <c r="C21" s="153"/>
      <c r="D21" s="153"/>
      <c r="E21" s="152"/>
      <c r="F21" s="152"/>
      <c r="G21" s="152"/>
      <c r="H21" s="152"/>
      <c r="I21" s="152"/>
      <c r="J21" s="96"/>
    </row>
    <row r="22" spans="1:10" x14ac:dyDescent="0.3">
      <c r="A22" s="148">
        <v>14</v>
      </c>
      <c r="B22" s="186"/>
      <c r="C22" s="153"/>
      <c r="D22" s="153"/>
      <c r="E22" s="152"/>
      <c r="F22" s="152"/>
      <c r="G22" s="152"/>
      <c r="H22" s="152"/>
      <c r="I22" s="152"/>
      <c r="J22" s="96"/>
    </row>
    <row r="23" spans="1:10" x14ac:dyDescent="0.3">
      <c r="A23" s="148">
        <v>15</v>
      </c>
      <c r="B23" s="186"/>
      <c r="C23" s="153"/>
      <c r="D23" s="153"/>
      <c r="E23" s="152"/>
      <c r="F23" s="152"/>
      <c r="G23" s="152"/>
      <c r="H23" s="152"/>
      <c r="I23" s="152"/>
      <c r="J23" s="96"/>
    </row>
    <row r="24" spans="1:10" x14ac:dyDescent="0.3">
      <c r="A24" s="148">
        <v>16</v>
      </c>
      <c r="B24" s="186"/>
      <c r="C24" s="153"/>
      <c r="D24" s="153"/>
      <c r="E24" s="152"/>
      <c r="F24" s="152"/>
      <c r="G24" s="152"/>
      <c r="H24" s="152"/>
      <c r="I24" s="152"/>
      <c r="J24" s="96"/>
    </row>
    <row r="25" spans="1:10" x14ac:dyDescent="0.3">
      <c r="A25" s="148">
        <v>17</v>
      </c>
      <c r="B25" s="186"/>
      <c r="C25" s="153"/>
      <c r="D25" s="153"/>
      <c r="E25" s="152"/>
      <c r="F25" s="152"/>
      <c r="G25" s="152"/>
      <c r="H25" s="152"/>
      <c r="I25" s="152"/>
      <c r="J25" s="96"/>
    </row>
    <row r="26" spans="1:10" x14ac:dyDescent="0.3">
      <c r="A26" s="148">
        <v>18</v>
      </c>
      <c r="B26" s="186"/>
      <c r="C26" s="153"/>
      <c r="D26" s="153"/>
      <c r="E26" s="152"/>
      <c r="F26" s="152"/>
      <c r="G26" s="152"/>
      <c r="H26" s="152"/>
      <c r="I26" s="152"/>
      <c r="J26" s="96"/>
    </row>
    <row r="27" spans="1:10" x14ac:dyDescent="0.3">
      <c r="A27" s="148">
        <v>19</v>
      </c>
      <c r="B27" s="186"/>
      <c r="C27" s="153"/>
      <c r="D27" s="153"/>
      <c r="E27" s="152"/>
      <c r="F27" s="152"/>
      <c r="G27" s="152"/>
      <c r="H27" s="152"/>
      <c r="I27" s="152"/>
      <c r="J27" s="96"/>
    </row>
    <row r="28" spans="1:10" x14ac:dyDescent="0.3">
      <c r="A28" s="148">
        <v>20</v>
      </c>
      <c r="B28" s="186"/>
      <c r="C28" s="153"/>
      <c r="D28" s="153"/>
      <c r="E28" s="152"/>
      <c r="F28" s="152"/>
      <c r="G28" s="152"/>
      <c r="H28" s="152"/>
      <c r="I28" s="152"/>
      <c r="J28" s="96"/>
    </row>
    <row r="29" spans="1:10" x14ac:dyDescent="0.3">
      <c r="A29" s="148">
        <v>21</v>
      </c>
      <c r="B29" s="186"/>
      <c r="C29" s="156"/>
      <c r="D29" s="156"/>
      <c r="E29" s="155"/>
      <c r="F29" s="155"/>
      <c r="G29" s="155"/>
      <c r="H29" s="224"/>
      <c r="I29" s="152"/>
      <c r="J29" s="96"/>
    </row>
    <row r="30" spans="1:10" x14ac:dyDescent="0.3">
      <c r="A30" s="148">
        <v>22</v>
      </c>
      <c r="B30" s="186"/>
      <c r="C30" s="156"/>
      <c r="D30" s="156"/>
      <c r="E30" s="155"/>
      <c r="F30" s="155"/>
      <c r="G30" s="155"/>
      <c r="H30" s="224"/>
      <c r="I30" s="152"/>
      <c r="J30" s="96"/>
    </row>
    <row r="31" spans="1:10" x14ac:dyDescent="0.3">
      <c r="A31" s="148">
        <v>23</v>
      </c>
      <c r="B31" s="186"/>
      <c r="C31" s="156"/>
      <c r="D31" s="156"/>
      <c r="E31" s="155"/>
      <c r="F31" s="155"/>
      <c r="G31" s="155"/>
      <c r="H31" s="224"/>
      <c r="I31" s="152"/>
      <c r="J31" s="96"/>
    </row>
    <row r="32" spans="1:10" x14ac:dyDescent="0.3">
      <c r="A32" s="148">
        <v>24</v>
      </c>
      <c r="B32" s="186"/>
      <c r="C32" s="156"/>
      <c r="D32" s="156"/>
      <c r="E32" s="155"/>
      <c r="F32" s="155"/>
      <c r="G32" s="155"/>
      <c r="H32" s="224"/>
      <c r="I32" s="152"/>
      <c r="J32" s="96"/>
    </row>
    <row r="33" spans="1:12" x14ac:dyDescent="0.3">
      <c r="A33" s="148">
        <v>25</v>
      </c>
      <c r="B33" s="186"/>
      <c r="C33" s="156"/>
      <c r="D33" s="156"/>
      <c r="E33" s="155"/>
      <c r="F33" s="155"/>
      <c r="G33" s="155"/>
      <c r="H33" s="224"/>
      <c r="I33" s="152"/>
      <c r="J33" s="96"/>
    </row>
    <row r="34" spans="1:12" x14ac:dyDescent="0.3">
      <c r="A34" s="148">
        <v>26</v>
      </c>
      <c r="B34" s="186"/>
      <c r="C34" s="156"/>
      <c r="D34" s="156"/>
      <c r="E34" s="155"/>
      <c r="F34" s="155"/>
      <c r="G34" s="155"/>
      <c r="H34" s="224"/>
      <c r="I34" s="152"/>
      <c r="J34" s="96"/>
    </row>
    <row r="35" spans="1:12" x14ac:dyDescent="0.3">
      <c r="A35" s="148">
        <v>27</v>
      </c>
      <c r="B35" s="186"/>
      <c r="C35" s="156"/>
      <c r="D35" s="156"/>
      <c r="E35" s="155"/>
      <c r="F35" s="155"/>
      <c r="G35" s="155"/>
      <c r="H35" s="224"/>
      <c r="I35" s="152"/>
      <c r="J35" s="96"/>
    </row>
    <row r="36" spans="1:12" x14ac:dyDescent="0.3">
      <c r="A36" s="148">
        <v>28</v>
      </c>
      <c r="B36" s="186"/>
      <c r="C36" s="156"/>
      <c r="D36" s="156"/>
      <c r="E36" s="155"/>
      <c r="F36" s="155"/>
      <c r="G36" s="155"/>
      <c r="H36" s="224"/>
      <c r="I36" s="152"/>
      <c r="J36" s="96"/>
    </row>
    <row r="37" spans="1:12" x14ac:dyDescent="0.3">
      <c r="A37" s="148">
        <v>29</v>
      </c>
      <c r="B37" s="186"/>
      <c r="C37" s="156"/>
      <c r="D37" s="156"/>
      <c r="E37" s="155"/>
      <c r="F37" s="155"/>
      <c r="G37" s="155"/>
      <c r="H37" s="224"/>
      <c r="I37" s="152"/>
      <c r="J37" s="96"/>
    </row>
    <row r="38" spans="1:12" x14ac:dyDescent="0.3">
      <c r="A38" s="148" t="s">
        <v>222</v>
      </c>
      <c r="B38" s="186"/>
      <c r="C38" s="156"/>
      <c r="D38" s="156"/>
      <c r="E38" s="155"/>
      <c r="F38" s="155"/>
      <c r="G38" s="225"/>
      <c r="H38" s="233" t="s">
        <v>338</v>
      </c>
      <c r="I38" s="337">
        <f>SUM(I9:I37)</f>
        <v>0</v>
      </c>
      <c r="J38" s="96"/>
    </row>
    <row r="40" spans="1:12" x14ac:dyDescent="0.3">
      <c r="A40" s="163" t="s">
        <v>358</v>
      </c>
    </row>
    <row r="42" spans="1:12" x14ac:dyDescent="0.3">
      <c r="B42" s="165" t="s">
        <v>96</v>
      </c>
      <c r="F42" s="166"/>
    </row>
    <row r="43" spans="1:12" x14ac:dyDescent="0.3">
      <c r="F43" s="164"/>
      <c r="I43" s="164"/>
      <c r="J43" s="164"/>
      <c r="K43" s="164"/>
      <c r="L43" s="164"/>
    </row>
    <row r="44" spans="1:12" x14ac:dyDescent="0.3">
      <c r="C44" s="167"/>
      <c r="F44" s="167"/>
      <c r="G44" s="167"/>
      <c r="H44" s="170"/>
      <c r="I44" s="168"/>
      <c r="J44" s="164"/>
      <c r="K44" s="164"/>
      <c r="L44" s="164"/>
    </row>
    <row r="45" spans="1:12" x14ac:dyDescent="0.3">
      <c r="A45" s="164"/>
      <c r="C45" s="169" t="s">
        <v>212</v>
      </c>
      <c r="F45" s="170" t="s">
        <v>217</v>
      </c>
      <c r="G45" s="169"/>
      <c r="H45" s="169"/>
      <c r="I45" s="168"/>
      <c r="J45" s="164"/>
      <c r="K45" s="164"/>
      <c r="L45" s="164"/>
    </row>
    <row r="46" spans="1:12" x14ac:dyDescent="0.3">
      <c r="A46" s="164"/>
      <c r="C46" s="171" t="s">
        <v>103</v>
      </c>
      <c r="F46" s="163" t="s">
        <v>213</v>
      </c>
      <c r="I46" s="164"/>
      <c r="J46" s="164"/>
      <c r="K46" s="164"/>
      <c r="L46" s="164"/>
    </row>
    <row r="47" spans="1:12" s="164" customFormat="1" x14ac:dyDescent="0.3">
      <c r="B47" s="163"/>
      <c r="C47" s="171"/>
      <c r="G47" s="171"/>
      <c r="H47" s="171"/>
    </row>
    <row r="48" spans="1:12" s="164" customFormat="1" ht="12.75" x14ac:dyDescent="0.2"/>
    <row r="49" s="164" customFormat="1" ht="12.75" x14ac:dyDescent="0.2"/>
    <row r="50" s="164" customFormat="1" ht="12.75" x14ac:dyDescent="0.2"/>
    <row r="51" s="164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fitToPage="1"/>
  </sheetPr>
  <dimension ref="A1:L46"/>
  <sheetViews>
    <sheetView showGridLines="0" zoomScaleNormal="100" zoomScaleSheetLayoutView="80" workbookViewId="0">
      <selection activeCell="F7" sqref="F7"/>
    </sheetView>
  </sheetViews>
  <sheetFormatPr defaultRowHeight="15" x14ac:dyDescent="0.3"/>
  <cols>
    <col min="1" max="1" width="14.28515625" style="21" bestFit="1" customWidth="1"/>
    <col min="2" max="2" width="80" style="22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6" t="s">
        <v>216</v>
      </c>
      <c r="B1" s="216"/>
      <c r="C1" s="362" t="s">
        <v>97</v>
      </c>
      <c r="D1" s="362"/>
      <c r="E1" s="102"/>
    </row>
    <row r="2" spans="1:12" s="6" customFormat="1" x14ac:dyDescent="0.3">
      <c r="A2" s="68" t="s">
        <v>104</v>
      </c>
      <c r="B2" s="216"/>
      <c r="C2" s="354" t="s">
        <v>415</v>
      </c>
      <c r="D2" s="354"/>
      <c r="E2" s="355"/>
    </row>
    <row r="3" spans="1:12" s="6" customFormat="1" x14ac:dyDescent="0.3">
      <c r="A3" s="68"/>
      <c r="B3" s="216"/>
      <c r="C3" s="67"/>
      <c r="D3" s="67"/>
      <c r="E3" s="102"/>
    </row>
    <row r="4" spans="1:12" s="2" customFormat="1" x14ac:dyDescent="0.3">
      <c r="A4" s="69" t="e">
        <f>#REF!</f>
        <v>#REF!</v>
      </c>
      <c r="B4" s="217"/>
      <c r="C4" s="68"/>
      <c r="D4" s="68"/>
      <c r="E4" s="99"/>
      <c r="L4" s="6"/>
    </row>
    <row r="5" spans="1:12" s="2" customFormat="1" x14ac:dyDescent="0.3">
      <c r="A5" s="108" t="str">
        <f>'ფორმა N1'!D4</f>
        <v>ლადო კვარაცხელია</v>
      </c>
      <c r="B5" s="218"/>
      <c r="C5" s="58"/>
      <c r="D5" s="58"/>
      <c r="E5" s="99"/>
    </row>
    <row r="6" spans="1:12" s="2" customFormat="1" x14ac:dyDescent="0.3">
      <c r="A6" s="69"/>
      <c r="B6" s="217"/>
      <c r="C6" s="68"/>
      <c r="D6" s="68"/>
      <c r="E6" s="99"/>
    </row>
    <row r="7" spans="1:12" s="6" customFormat="1" ht="18" x14ac:dyDescent="0.3">
      <c r="A7" s="92"/>
      <c r="B7" s="101"/>
      <c r="C7" s="70"/>
      <c r="D7" s="70"/>
      <c r="E7" s="102"/>
    </row>
    <row r="8" spans="1:12" s="6" customFormat="1" ht="30" x14ac:dyDescent="0.3">
      <c r="A8" s="97" t="s">
        <v>64</v>
      </c>
      <c r="B8" s="71" t="s">
        <v>203</v>
      </c>
      <c r="C8" s="71" t="s">
        <v>66</v>
      </c>
      <c r="D8" s="71" t="s">
        <v>67</v>
      </c>
      <c r="E8" s="102"/>
      <c r="F8" s="20"/>
    </row>
    <row r="9" spans="1:12" s="7" customFormat="1" x14ac:dyDescent="0.3">
      <c r="A9" s="214">
        <v>1</v>
      </c>
      <c r="B9" s="214" t="s">
        <v>65</v>
      </c>
      <c r="C9" s="77">
        <f>SUM(C10,C26)</f>
        <v>0</v>
      </c>
      <c r="D9" s="77">
        <f>SUM(D10,D26)</f>
        <v>0</v>
      </c>
      <c r="E9" s="102"/>
    </row>
    <row r="10" spans="1:12" s="7" customFormat="1" x14ac:dyDescent="0.3">
      <c r="A10" s="79">
        <v>1.1000000000000001</v>
      </c>
      <c r="B10" s="79" t="s">
        <v>69</v>
      </c>
      <c r="C10" s="77">
        <f>SUM(C11,C12,C16,C19,C25,C26)</f>
        <v>0</v>
      </c>
      <c r="D10" s="77">
        <f>SUM(D11,D12,D16,D19,D24,D25)</f>
        <v>0</v>
      </c>
      <c r="E10" s="102"/>
    </row>
    <row r="11" spans="1:12" s="9" customFormat="1" ht="18" x14ac:dyDescent="0.3">
      <c r="A11" s="80" t="s">
        <v>30</v>
      </c>
      <c r="B11" s="80" t="s">
        <v>68</v>
      </c>
      <c r="C11" s="8"/>
      <c r="D11" s="8"/>
      <c r="E11" s="102"/>
    </row>
    <row r="12" spans="1:12" s="10" customFormat="1" x14ac:dyDescent="0.3">
      <c r="A12" s="80" t="s">
        <v>31</v>
      </c>
      <c r="B12" s="80" t="s">
        <v>246</v>
      </c>
      <c r="C12" s="98"/>
      <c r="D12" s="98">
        <f>SUM(D14:D15)</f>
        <v>0</v>
      </c>
      <c r="E12" s="102"/>
    </row>
    <row r="13" spans="1:12" s="3" customFormat="1" x14ac:dyDescent="0.3">
      <c r="A13" s="89" t="s">
        <v>70</v>
      </c>
      <c r="B13" s="89" t="s">
        <v>249</v>
      </c>
      <c r="C13" s="8"/>
      <c r="D13" s="8"/>
      <c r="E13" s="102"/>
    </row>
    <row r="14" spans="1:12" s="3" customFormat="1" x14ac:dyDescent="0.3">
      <c r="A14" s="89" t="s">
        <v>395</v>
      </c>
      <c r="B14" s="89" t="s">
        <v>394</v>
      </c>
      <c r="C14" s="8"/>
      <c r="D14" s="8"/>
      <c r="E14" s="102"/>
    </row>
    <row r="15" spans="1:12" s="3" customFormat="1" x14ac:dyDescent="0.3">
      <c r="A15" s="89" t="s">
        <v>396</v>
      </c>
      <c r="B15" s="89" t="s">
        <v>86</v>
      </c>
      <c r="C15" s="8"/>
      <c r="D15" s="8"/>
      <c r="E15" s="102"/>
    </row>
    <row r="16" spans="1:12" s="3" customFormat="1" x14ac:dyDescent="0.3">
      <c r="A16" s="80" t="s">
        <v>71</v>
      </c>
      <c r="B16" s="80" t="s">
        <v>72</v>
      </c>
      <c r="C16" s="98">
        <f>SUM(C17:C18)</f>
        <v>0</v>
      </c>
      <c r="D16" s="98">
        <f>SUM(D17:D18)</f>
        <v>0</v>
      </c>
      <c r="E16" s="102"/>
    </row>
    <row r="17" spans="1:5" s="3" customFormat="1" x14ac:dyDescent="0.3">
      <c r="A17" s="89" t="s">
        <v>73</v>
      </c>
      <c r="B17" s="89" t="s">
        <v>75</v>
      </c>
      <c r="C17" s="8"/>
      <c r="D17" s="8"/>
      <c r="E17" s="102"/>
    </row>
    <row r="18" spans="1:5" s="3" customFormat="1" ht="30" x14ac:dyDescent="0.3">
      <c r="A18" s="89" t="s">
        <v>74</v>
      </c>
      <c r="B18" s="89" t="s">
        <v>98</v>
      </c>
      <c r="C18" s="8"/>
      <c r="D18" s="8"/>
      <c r="E18" s="102"/>
    </row>
    <row r="19" spans="1:5" s="3" customFormat="1" x14ac:dyDescent="0.3">
      <c r="A19" s="80" t="s">
        <v>76</v>
      </c>
      <c r="B19" s="80" t="s">
        <v>335</v>
      </c>
      <c r="C19" s="98">
        <f>SUM(C20:C23)</f>
        <v>0</v>
      </c>
      <c r="D19" s="98">
        <f>SUM(D20:D23)</f>
        <v>0</v>
      </c>
      <c r="E19" s="102"/>
    </row>
    <row r="20" spans="1:5" s="3" customFormat="1" x14ac:dyDescent="0.3">
      <c r="A20" s="89" t="s">
        <v>77</v>
      </c>
      <c r="B20" s="89" t="s">
        <v>78</v>
      </c>
      <c r="C20" s="8"/>
      <c r="D20" s="8"/>
      <c r="E20" s="102"/>
    </row>
    <row r="21" spans="1:5" s="3" customFormat="1" ht="30" x14ac:dyDescent="0.3">
      <c r="A21" s="89" t="s">
        <v>81</v>
      </c>
      <c r="B21" s="89" t="s">
        <v>79</v>
      </c>
      <c r="C21" s="8"/>
      <c r="D21" s="8"/>
      <c r="E21" s="102"/>
    </row>
    <row r="22" spans="1:5" s="3" customFormat="1" x14ac:dyDescent="0.3">
      <c r="A22" s="89" t="s">
        <v>82</v>
      </c>
      <c r="B22" s="89" t="s">
        <v>80</v>
      </c>
      <c r="C22" s="8"/>
      <c r="D22" s="8"/>
      <c r="E22" s="102"/>
    </row>
    <row r="23" spans="1:5" s="3" customFormat="1" x14ac:dyDescent="0.3">
      <c r="A23" s="89" t="s">
        <v>83</v>
      </c>
      <c r="B23" s="89" t="s">
        <v>347</v>
      </c>
      <c r="C23" s="8"/>
      <c r="D23" s="8"/>
      <c r="E23" s="102"/>
    </row>
    <row r="24" spans="1:5" s="3" customFormat="1" x14ac:dyDescent="0.3">
      <c r="A24" s="80" t="s">
        <v>84</v>
      </c>
      <c r="B24" s="80" t="s">
        <v>348</v>
      </c>
      <c r="C24" s="226"/>
      <c r="D24" s="8"/>
      <c r="E24" s="102"/>
    </row>
    <row r="25" spans="1:5" s="3" customFormat="1" x14ac:dyDescent="0.3">
      <c r="A25" s="80" t="s">
        <v>205</v>
      </c>
      <c r="B25" s="80" t="s">
        <v>351</v>
      </c>
      <c r="C25" s="8"/>
      <c r="D25" s="8"/>
      <c r="E25" s="102"/>
    </row>
    <row r="26" spans="1:5" x14ac:dyDescent="0.3">
      <c r="A26" s="79">
        <v>1.2</v>
      </c>
      <c r="B26" s="79" t="s">
        <v>85</v>
      </c>
      <c r="C26" s="77">
        <f>SUM(C27,C35)</f>
        <v>0</v>
      </c>
      <c r="D26" s="77">
        <f>SUM(D27,D35)</f>
        <v>0</v>
      </c>
      <c r="E26" s="102"/>
    </row>
    <row r="27" spans="1:5" x14ac:dyDescent="0.3">
      <c r="A27" s="80" t="s">
        <v>32</v>
      </c>
      <c r="B27" s="80" t="s">
        <v>249</v>
      </c>
      <c r="C27" s="98">
        <f>SUM(C28:C30)</f>
        <v>0</v>
      </c>
      <c r="D27" s="98">
        <f>SUM(D28:D30)</f>
        <v>0</v>
      </c>
      <c r="E27" s="102"/>
    </row>
    <row r="28" spans="1:5" x14ac:dyDescent="0.3">
      <c r="A28" s="215" t="s">
        <v>87</v>
      </c>
      <c r="B28" s="215" t="s">
        <v>247</v>
      </c>
      <c r="C28" s="8"/>
      <c r="D28" s="8"/>
      <c r="E28" s="102"/>
    </row>
    <row r="29" spans="1:5" x14ac:dyDescent="0.3">
      <c r="A29" s="215" t="s">
        <v>88</v>
      </c>
      <c r="B29" s="215" t="s">
        <v>250</v>
      </c>
      <c r="C29" s="8"/>
      <c r="D29" s="8"/>
      <c r="E29" s="102"/>
    </row>
    <row r="30" spans="1:5" x14ac:dyDescent="0.3">
      <c r="A30" s="215" t="s">
        <v>353</v>
      </c>
      <c r="B30" s="215" t="s">
        <v>248</v>
      </c>
      <c r="C30" s="8"/>
      <c r="D30" s="8"/>
      <c r="E30" s="102"/>
    </row>
    <row r="31" spans="1:5" x14ac:dyDescent="0.3">
      <c r="A31" s="80" t="s">
        <v>33</v>
      </c>
      <c r="B31" s="80" t="s">
        <v>394</v>
      </c>
      <c r="C31" s="98">
        <f>SUM(C32:C34)</f>
        <v>0</v>
      </c>
      <c r="D31" s="98">
        <f>SUM(D32:D34)</f>
        <v>0</v>
      </c>
      <c r="E31" s="102"/>
    </row>
    <row r="32" spans="1:5" x14ac:dyDescent="0.3">
      <c r="A32" s="215" t="s">
        <v>12</v>
      </c>
      <c r="B32" s="215" t="s">
        <v>397</v>
      </c>
      <c r="C32" s="8"/>
      <c r="D32" s="8"/>
      <c r="E32" s="102"/>
    </row>
    <row r="33" spans="1:9" x14ac:dyDescent="0.3">
      <c r="A33" s="215" t="s">
        <v>13</v>
      </c>
      <c r="B33" s="215" t="s">
        <v>398</v>
      </c>
      <c r="C33" s="8"/>
      <c r="D33" s="8"/>
      <c r="E33" s="102"/>
    </row>
    <row r="34" spans="1:9" x14ac:dyDescent="0.3">
      <c r="A34" s="215" t="s">
        <v>225</v>
      </c>
      <c r="B34" s="215" t="s">
        <v>399</v>
      </c>
      <c r="C34" s="8"/>
      <c r="D34" s="8"/>
      <c r="E34" s="102"/>
    </row>
    <row r="35" spans="1:9" s="22" customFormat="1" x14ac:dyDescent="0.3">
      <c r="A35" s="80" t="s">
        <v>34</v>
      </c>
      <c r="B35" s="223" t="s">
        <v>350</v>
      </c>
      <c r="C35" s="8"/>
      <c r="D35" s="8"/>
    </row>
    <row r="36" spans="1:9" s="2" customFormat="1" x14ac:dyDescent="0.3">
      <c r="A36" s="1"/>
      <c r="B36" s="219"/>
      <c r="E36" s="5"/>
    </row>
    <row r="37" spans="1:9" s="2" customFormat="1" x14ac:dyDescent="0.3">
      <c r="B37" s="219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4" t="s">
        <v>96</v>
      </c>
      <c r="B40" s="219"/>
      <c r="E40" s="5"/>
    </row>
    <row r="41" spans="1:9" s="2" customFormat="1" x14ac:dyDescent="0.3">
      <c r="B41" s="219"/>
      <c r="E41"/>
      <c r="F41"/>
      <c r="G41"/>
      <c r="H41"/>
      <c r="I41"/>
    </row>
    <row r="42" spans="1:9" s="2" customFormat="1" x14ac:dyDescent="0.3">
      <c r="B42" s="219"/>
      <c r="D42" s="12"/>
      <c r="E42"/>
      <c r="F42"/>
      <c r="G42"/>
      <c r="H42"/>
      <c r="I42"/>
    </row>
    <row r="43" spans="1:9" s="2" customFormat="1" x14ac:dyDescent="0.3">
      <c r="A43"/>
      <c r="B43" s="363" t="s">
        <v>409</v>
      </c>
      <c r="C43" s="363"/>
      <c r="D43" s="12"/>
      <c r="E43"/>
      <c r="F43"/>
      <c r="G43"/>
      <c r="H43"/>
      <c r="I43"/>
    </row>
    <row r="44" spans="1:9" s="2" customFormat="1" x14ac:dyDescent="0.3">
      <c r="A44"/>
      <c r="B44" s="219" t="s">
        <v>408</v>
      </c>
      <c r="D44" s="12"/>
      <c r="E44"/>
      <c r="F44"/>
      <c r="G44"/>
      <c r="H44"/>
      <c r="I44"/>
    </row>
    <row r="45" spans="1:9" customFormat="1" ht="12.75" x14ac:dyDescent="0.2">
      <c r="B45" s="221" t="s">
        <v>103</v>
      </c>
    </row>
    <row r="46" spans="1:9" customFormat="1" ht="12.75" x14ac:dyDescent="0.2">
      <c r="B46" s="222"/>
    </row>
  </sheetData>
  <mergeCells count="3">
    <mergeCell ref="C1:D1"/>
    <mergeCell ref="B43:C43"/>
    <mergeCell ref="C2:E2"/>
  </mergeCells>
  <pageMargins left="0.11811023622047245" right="0.11811023622047245" top="0.59055118110236227" bottom="0.59055118110236227" header="0.15748031496062992" footer="0.15748031496062992"/>
  <pageSetup paperSize="9" scale="72" orientation="portrait" r:id="rId1"/>
  <headerFooter alignWithMargins="0"/>
  <colBreaks count="2" manualBreakCount="2">
    <brk id="4" max="45" man="1"/>
    <brk id="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88"/>
  <sheetViews>
    <sheetView showGridLines="0" zoomScaleNormal="100" zoomScaleSheetLayoutView="80" workbookViewId="0">
      <selection activeCell="G8" sqref="G8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6" t="s">
        <v>243</v>
      </c>
      <c r="B1" s="103"/>
      <c r="C1" s="362" t="s">
        <v>97</v>
      </c>
      <c r="D1" s="362"/>
      <c r="E1" s="131"/>
    </row>
    <row r="2" spans="1:12" x14ac:dyDescent="0.3">
      <c r="A2" s="68" t="s">
        <v>104</v>
      </c>
      <c r="B2" s="103"/>
      <c r="C2" s="364" t="str">
        <f>'[1]ფორმა N3'!C2:D2</f>
        <v>21 სექტემბერი-8 ოქტომბერი 2016 წ</v>
      </c>
      <c r="D2" s="365"/>
      <c r="E2" s="131"/>
    </row>
    <row r="3" spans="1:12" x14ac:dyDescent="0.3">
      <c r="A3" s="68"/>
      <c r="B3" s="103"/>
      <c r="C3" s="326"/>
      <c r="D3" s="326"/>
      <c r="E3" s="131"/>
    </row>
    <row r="4" spans="1:12" s="2" customFormat="1" x14ac:dyDescent="0.3">
      <c r="A4" s="69" t="s">
        <v>218</v>
      </c>
      <c r="B4" s="69"/>
      <c r="C4" s="68"/>
      <c r="D4" s="68"/>
      <c r="E4" s="99"/>
      <c r="L4" s="21"/>
    </row>
    <row r="5" spans="1:12" s="2" customFormat="1" x14ac:dyDescent="0.3">
      <c r="A5" s="108" t="str">
        <f>'[1]ფორმა N1'!D4</f>
        <v>ლადო კვარაცხელია</v>
      </c>
      <c r="B5" s="100"/>
      <c r="C5" s="58"/>
      <c r="D5" s="58"/>
      <c r="E5" s="99"/>
    </row>
    <row r="6" spans="1:12" s="2" customFormat="1" x14ac:dyDescent="0.3">
      <c r="A6" s="69"/>
      <c r="B6" s="69"/>
      <c r="C6" s="68"/>
      <c r="D6" s="68"/>
      <c r="E6" s="99"/>
    </row>
    <row r="7" spans="1:12" s="6" customFormat="1" x14ac:dyDescent="0.3">
      <c r="A7" s="350"/>
      <c r="B7" s="350"/>
      <c r="C7" s="70"/>
      <c r="D7" s="70"/>
      <c r="E7" s="132"/>
    </row>
    <row r="8" spans="1:12" s="6" customFormat="1" ht="30" x14ac:dyDescent="0.3">
      <c r="A8" s="97" t="s">
        <v>64</v>
      </c>
      <c r="B8" s="71" t="s">
        <v>11</v>
      </c>
      <c r="C8" s="71" t="s">
        <v>10</v>
      </c>
      <c r="D8" s="71" t="s">
        <v>9</v>
      </c>
      <c r="E8" s="132"/>
    </row>
    <row r="9" spans="1:12" s="9" customFormat="1" ht="18" x14ac:dyDescent="0.2">
      <c r="A9" s="13">
        <v>1</v>
      </c>
      <c r="B9" s="13" t="s">
        <v>57</v>
      </c>
      <c r="C9" s="74">
        <f>SUM(C10,C13,C53,C56,C57,C58,C75)</f>
        <v>3351</v>
      </c>
      <c r="D9" s="74">
        <f>SUM(D10,D13,D53,D56,D57,D58,D64,D71,D72)</f>
        <v>0</v>
      </c>
      <c r="E9" s="133"/>
    </row>
    <row r="10" spans="1:12" s="9" customFormat="1" ht="18" x14ac:dyDescent="0.2">
      <c r="A10" s="14">
        <v>1.1000000000000001</v>
      </c>
      <c r="B10" s="14" t="s">
        <v>58</v>
      </c>
      <c r="C10" s="76">
        <f>SUM(C11:C12)</f>
        <v>0</v>
      </c>
      <c r="D10" s="76">
        <f>SUM(D11:D12)</f>
        <v>0</v>
      </c>
      <c r="E10" s="133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33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1"/>
    </row>
    <row r="13" spans="1:12" x14ac:dyDescent="0.3">
      <c r="A13" s="14">
        <v>1.2</v>
      </c>
      <c r="B13" s="14" t="s">
        <v>60</v>
      </c>
      <c r="C13" s="76">
        <f>SUM(C14,C17,C29:C32,C35,C36,C43,C44,C45,C46,C47,C51,C52)</f>
        <v>3351</v>
      </c>
      <c r="D13" s="76">
        <f>SUM(D14,D17,D29:D32,D35,D36,D43,D44,D45,D46,D47,D51,D52)</f>
        <v>0</v>
      </c>
      <c r="E13" s="131"/>
    </row>
    <row r="14" spans="1:12" x14ac:dyDescent="0.3">
      <c r="A14" s="16" t="s">
        <v>32</v>
      </c>
      <c r="B14" s="16" t="s">
        <v>1</v>
      </c>
      <c r="C14" s="75">
        <f>SUM(C15:C16)</f>
        <v>0</v>
      </c>
      <c r="D14" s="75">
        <f>SUM(D15:D16)</f>
        <v>0</v>
      </c>
      <c r="E14" s="131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1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1"/>
    </row>
    <row r="17" spans="1:5" x14ac:dyDescent="0.3">
      <c r="A17" s="16" t="s">
        <v>33</v>
      </c>
      <c r="B17" s="16" t="s">
        <v>2</v>
      </c>
      <c r="C17" s="75">
        <f>SUM(C18:C23,C28)</f>
        <v>0</v>
      </c>
      <c r="D17" s="75">
        <f>SUM(D18:D23,D28)</f>
        <v>0</v>
      </c>
      <c r="E17" s="131"/>
    </row>
    <row r="18" spans="1:5" ht="30" x14ac:dyDescent="0.3">
      <c r="A18" s="17" t="s">
        <v>12</v>
      </c>
      <c r="B18" s="17" t="s">
        <v>204</v>
      </c>
      <c r="C18" s="36"/>
      <c r="D18" s="37"/>
      <c r="E18" s="131"/>
    </row>
    <row r="19" spans="1:5" x14ac:dyDescent="0.3">
      <c r="A19" s="17" t="s">
        <v>13</v>
      </c>
      <c r="B19" s="17" t="s">
        <v>14</v>
      </c>
      <c r="C19" s="36"/>
      <c r="D19" s="38"/>
      <c r="E19" s="131"/>
    </row>
    <row r="20" spans="1:5" ht="30" x14ac:dyDescent="0.3">
      <c r="A20" s="17" t="s">
        <v>225</v>
      </c>
      <c r="B20" s="17" t="s">
        <v>22</v>
      </c>
      <c r="C20" s="36"/>
      <c r="D20" s="39"/>
      <c r="E20" s="131"/>
    </row>
    <row r="21" spans="1:5" x14ac:dyDescent="0.3">
      <c r="A21" s="17" t="s">
        <v>226</v>
      </c>
      <c r="B21" s="17" t="s">
        <v>15</v>
      </c>
      <c r="C21" s="36"/>
      <c r="D21" s="39"/>
      <c r="E21" s="131"/>
    </row>
    <row r="22" spans="1:5" x14ac:dyDescent="0.3">
      <c r="A22" s="17" t="s">
        <v>227</v>
      </c>
      <c r="B22" s="17" t="s">
        <v>16</v>
      </c>
      <c r="C22" s="36"/>
      <c r="D22" s="39"/>
      <c r="E22" s="131"/>
    </row>
    <row r="23" spans="1:5" x14ac:dyDescent="0.3">
      <c r="A23" s="17" t="s">
        <v>228</v>
      </c>
      <c r="B23" s="17" t="s">
        <v>17</v>
      </c>
      <c r="C23" s="106">
        <f>SUM(C24:C27)</f>
        <v>0</v>
      </c>
      <c r="D23" s="106">
        <f>SUM(D24:D27)</f>
        <v>0</v>
      </c>
      <c r="E23" s="131"/>
    </row>
    <row r="24" spans="1:5" ht="16.5" customHeight="1" x14ac:dyDescent="0.3">
      <c r="A24" s="18" t="s">
        <v>229</v>
      </c>
      <c r="B24" s="18" t="s">
        <v>18</v>
      </c>
      <c r="C24" s="36"/>
      <c r="D24" s="39"/>
      <c r="E24" s="131"/>
    </row>
    <row r="25" spans="1:5" ht="16.5" customHeight="1" x14ac:dyDescent="0.3">
      <c r="A25" s="18" t="s">
        <v>230</v>
      </c>
      <c r="B25" s="18" t="s">
        <v>19</v>
      </c>
      <c r="C25" s="36"/>
      <c r="D25" s="39"/>
      <c r="E25" s="131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1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1"/>
    </row>
    <row r="28" spans="1:5" x14ac:dyDescent="0.3">
      <c r="A28" s="17" t="s">
        <v>233</v>
      </c>
      <c r="B28" s="17" t="s">
        <v>21</v>
      </c>
      <c r="C28" s="36"/>
      <c r="D28" s="40"/>
      <c r="E28" s="131"/>
    </row>
    <row r="29" spans="1:5" x14ac:dyDescent="0.3">
      <c r="A29" s="16" t="s">
        <v>34</v>
      </c>
      <c r="B29" s="16" t="s">
        <v>3</v>
      </c>
      <c r="C29" s="32"/>
      <c r="D29" s="33"/>
      <c r="E29" s="131"/>
    </row>
    <row r="30" spans="1:5" x14ac:dyDescent="0.3">
      <c r="A30" s="16" t="s">
        <v>35</v>
      </c>
      <c r="B30" s="16" t="s">
        <v>4</v>
      </c>
      <c r="C30" s="32"/>
      <c r="D30" s="33"/>
      <c r="E30" s="131"/>
    </row>
    <row r="31" spans="1:5" x14ac:dyDescent="0.3">
      <c r="A31" s="16" t="s">
        <v>36</v>
      </c>
      <c r="B31" s="16" t="s">
        <v>5</v>
      </c>
      <c r="C31" s="32"/>
      <c r="D31" s="33"/>
      <c r="E31" s="131"/>
    </row>
    <row r="32" spans="1:5" x14ac:dyDescent="0.3">
      <c r="A32" s="16" t="s">
        <v>37</v>
      </c>
      <c r="B32" s="16" t="s">
        <v>63</v>
      </c>
      <c r="C32" s="75">
        <f>SUM(C33:C34)</f>
        <v>0</v>
      </c>
      <c r="D32" s="75">
        <f>SUM(D33:D34)</f>
        <v>0</v>
      </c>
      <c r="E32" s="131"/>
    </row>
    <row r="33" spans="1:5" x14ac:dyDescent="0.3">
      <c r="A33" s="17" t="s">
        <v>234</v>
      </c>
      <c r="B33" s="17" t="s">
        <v>56</v>
      </c>
      <c r="C33" s="32"/>
      <c r="D33" s="33"/>
      <c r="E33" s="131"/>
    </row>
    <row r="34" spans="1:5" x14ac:dyDescent="0.3">
      <c r="A34" s="17" t="s">
        <v>235</v>
      </c>
      <c r="B34" s="17" t="s">
        <v>55</v>
      </c>
      <c r="C34" s="32"/>
      <c r="D34" s="33"/>
      <c r="E34" s="131"/>
    </row>
    <row r="35" spans="1:5" x14ac:dyDescent="0.3">
      <c r="A35" s="16" t="s">
        <v>38</v>
      </c>
      <c r="B35" s="16" t="s">
        <v>49</v>
      </c>
      <c r="C35" s="32">
        <v>1</v>
      </c>
      <c r="D35" s="33"/>
      <c r="E35" s="131"/>
    </row>
    <row r="36" spans="1:5" x14ac:dyDescent="0.3">
      <c r="A36" s="16" t="s">
        <v>39</v>
      </c>
      <c r="B36" s="16" t="s">
        <v>290</v>
      </c>
      <c r="C36" s="75">
        <f>SUM(C37:C42)</f>
        <v>3050</v>
      </c>
      <c r="D36" s="75">
        <f>SUM(D37:D42)</f>
        <v>0</v>
      </c>
      <c r="E36" s="131"/>
    </row>
    <row r="37" spans="1:5" x14ac:dyDescent="0.3">
      <c r="A37" s="17" t="s">
        <v>287</v>
      </c>
      <c r="B37" s="17" t="s">
        <v>291</v>
      </c>
      <c r="C37" s="32"/>
      <c r="D37" s="32"/>
      <c r="E37" s="131"/>
    </row>
    <row r="38" spans="1:5" x14ac:dyDescent="0.3">
      <c r="A38" s="17" t="s">
        <v>288</v>
      </c>
      <c r="B38" s="17" t="s">
        <v>292</v>
      </c>
      <c r="C38" s="32">
        <v>3050</v>
      </c>
      <c r="D38" s="32"/>
      <c r="E38" s="131"/>
    </row>
    <row r="39" spans="1:5" x14ac:dyDescent="0.3">
      <c r="A39" s="17" t="s">
        <v>289</v>
      </c>
      <c r="B39" s="17" t="s">
        <v>295</v>
      </c>
      <c r="C39" s="32"/>
      <c r="D39" s="33"/>
      <c r="E39" s="131"/>
    </row>
    <row r="40" spans="1:5" x14ac:dyDescent="0.3">
      <c r="A40" s="17" t="s">
        <v>294</v>
      </c>
      <c r="B40" s="17" t="s">
        <v>296</v>
      </c>
      <c r="C40" s="32"/>
      <c r="D40" s="33"/>
      <c r="E40" s="131"/>
    </row>
    <row r="41" spans="1:5" x14ac:dyDescent="0.3">
      <c r="A41" s="17" t="s">
        <v>297</v>
      </c>
      <c r="B41" s="17" t="s">
        <v>389</v>
      </c>
      <c r="C41" s="32"/>
      <c r="D41" s="33"/>
      <c r="E41" s="131"/>
    </row>
    <row r="42" spans="1:5" x14ac:dyDescent="0.3">
      <c r="A42" s="17" t="s">
        <v>390</v>
      </c>
      <c r="B42" s="17" t="s">
        <v>293</v>
      </c>
      <c r="C42" s="32"/>
      <c r="D42" s="33"/>
      <c r="E42" s="131"/>
    </row>
    <row r="43" spans="1:5" ht="30" x14ac:dyDescent="0.3">
      <c r="A43" s="16" t="s">
        <v>40</v>
      </c>
      <c r="B43" s="16" t="s">
        <v>28</v>
      </c>
      <c r="C43" s="32"/>
      <c r="D43" s="33"/>
      <c r="E43" s="131"/>
    </row>
    <row r="44" spans="1:5" x14ac:dyDescent="0.3">
      <c r="A44" s="16" t="s">
        <v>41</v>
      </c>
      <c r="B44" s="16" t="s">
        <v>24</v>
      </c>
      <c r="C44" s="32"/>
      <c r="D44" s="33"/>
      <c r="E44" s="131"/>
    </row>
    <row r="45" spans="1:5" x14ac:dyDescent="0.3">
      <c r="A45" s="16" t="s">
        <v>42</v>
      </c>
      <c r="B45" s="16" t="s">
        <v>25</v>
      </c>
      <c r="C45" s="32"/>
      <c r="D45" s="33"/>
      <c r="E45" s="131"/>
    </row>
    <row r="46" spans="1:5" x14ac:dyDescent="0.3">
      <c r="A46" s="16" t="s">
        <v>43</v>
      </c>
      <c r="B46" s="16" t="s">
        <v>26</v>
      </c>
      <c r="C46" s="32"/>
      <c r="D46" s="33"/>
      <c r="E46" s="131"/>
    </row>
    <row r="47" spans="1:5" x14ac:dyDescent="0.3">
      <c r="A47" s="16" t="s">
        <v>44</v>
      </c>
      <c r="B47" s="16" t="s">
        <v>238</v>
      </c>
      <c r="C47" s="75">
        <f>SUM(C48:C50)</f>
        <v>300</v>
      </c>
      <c r="D47" s="75">
        <f>SUM(D48:D50)</f>
        <v>0</v>
      </c>
      <c r="E47" s="131"/>
    </row>
    <row r="48" spans="1:5" x14ac:dyDescent="0.3">
      <c r="A48" s="89" t="s">
        <v>302</v>
      </c>
      <c r="B48" s="89" t="s">
        <v>305</v>
      </c>
      <c r="C48" s="32">
        <v>300</v>
      </c>
      <c r="D48" s="33"/>
      <c r="E48" s="131"/>
    </row>
    <row r="49" spans="1:5" x14ac:dyDescent="0.3">
      <c r="A49" s="89" t="s">
        <v>303</v>
      </c>
      <c r="B49" s="89" t="s">
        <v>304</v>
      </c>
      <c r="C49" s="32"/>
      <c r="D49" s="33"/>
      <c r="E49" s="131"/>
    </row>
    <row r="50" spans="1:5" x14ac:dyDescent="0.3">
      <c r="A50" s="89" t="s">
        <v>306</v>
      </c>
      <c r="B50" s="89" t="s">
        <v>307</v>
      </c>
      <c r="C50" s="32"/>
      <c r="D50" s="33"/>
      <c r="E50" s="131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1"/>
    </row>
    <row r="52" spans="1:5" x14ac:dyDescent="0.3">
      <c r="A52" s="16" t="s">
        <v>46</v>
      </c>
      <c r="B52" s="16" t="s">
        <v>6</v>
      </c>
      <c r="C52" s="32"/>
      <c r="D52" s="33"/>
      <c r="E52" s="131"/>
    </row>
    <row r="53" spans="1:5" ht="30" x14ac:dyDescent="0.3">
      <c r="A53" s="14">
        <v>1.3</v>
      </c>
      <c r="B53" s="79" t="s">
        <v>332</v>
      </c>
      <c r="C53" s="76">
        <f>SUM(C54:C55)</f>
        <v>0</v>
      </c>
      <c r="D53" s="76">
        <f>SUM(D54:D55)</f>
        <v>0</v>
      </c>
      <c r="E53" s="131"/>
    </row>
    <row r="54" spans="1:5" ht="30" x14ac:dyDescent="0.3">
      <c r="A54" s="16" t="s">
        <v>50</v>
      </c>
      <c r="B54" s="16" t="s">
        <v>48</v>
      </c>
      <c r="C54" s="32"/>
      <c r="D54" s="33"/>
      <c r="E54" s="131"/>
    </row>
    <row r="55" spans="1:5" x14ac:dyDescent="0.3">
      <c r="A55" s="16" t="s">
        <v>51</v>
      </c>
      <c r="B55" s="16" t="s">
        <v>47</v>
      </c>
      <c r="C55" s="32"/>
      <c r="D55" s="33"/>
      <c r="E55" s="131"/>
    </row>
    <row r="56" spans="1:5" x14ac:dyDescent="0.3">
      <c r="A56" s="14">
        <v>1.4</v>
      </c>
      <c r="B56" s="14" t="s">
        <v>334</v>
      </c>
      <c r="C56" s="32"/>
      <c r="D56" s="33"/>
      <c r="E56" s="131"/>
    </row>
    <row r="57" spans="1:5" x14ac:dyDescent="0.3">
      <c r="A57" s="14">
        <v>1.5</v>
      </c>
      <c r="B57" s="14" t="s">
        <v>7</v>
      </c>
      <c r="C57" s="36"/>
      <c r="D57" s="39"/>
      <c r="E57" s="131"/>
    </row>
    <row r="58" spans="1:5" x14ac:dyDescent="0.3">
      <c r="A58" s="14">
        <v>1.6</v>
      </c>
      <c r="B58" s="44" t="s">
        <v>8</v>
      </c>
      <c r="C58" s="76">
        <f>SUM(C59:C63)</f>
        <v>0</v>
      </c>
      <c r="D58" s="76">
        <f>SUM(D59:D63)</f>
        <v>0</v>
      </c>
      <c r="E58" s="131"/>
    </row>
    <row r="59" spans="1:5" x14ac:dyDescent="0.3">
      <c r="A59" s="16" t="s">
        <v>239</v>
      </c>
      <c r="B59" s="45" t="s">
        <v>52</v>
      </c>
      <c r="C59" s="36"/>
      <c r="D59" s="39"/>
      <c r="E59" s="131"/>
    </row>
    <row r="60" spans="1:5" ht="30" x14ac:dyDescent="0.3">
      <c r="A60" s="16" t="s">
        <v>240</v>
      </c>
      <c r="B60" s="45" t="s">
        <v>54</v>
      </c>
      <c r="C60" s="36"/>
      <c r="D60" s="39"/>
      <c r="E60" s="131"/>
    </row>
    <row r="61" spans="1:5" x14ac:dyDescent="0.3">
      <c r="A61" s="16" t="s">
        <v>241</v>
      </c>
      <c r="B61" s="45" t="s">
        <v>53</v>
      </c>
      <c r="C61" s="39"/>
      <c r="D61" s="39"/>
      <c r="E61" s="131"/>
    </row>
    <row r="62" spans="1:5" x14ac:dyDescent="0.3">
      <c r="A62" s="16" t="s">
        <v>242</v>
      </c>
      <c r="B62" s="45" t="s">
        <v>27</v>
      </c>
      <c r="C62" s="36"/>
      <c r="D62" s="39"/>
      <c r="E62" s="131"/>
    </row>
    <row r="63" spans="1:5" x14ac:dyDescent="0.3">
      <c r="A63" s="16" t="s">
        <v>273</v>
      </c>
      <c r="B63" s="196" t="s">
        <v>274</v>
      </c>
      <c r="C63" s="36"/>
      <c r="D63" s="197"/>
      <c r="E63" s="131"/>
    </row>
    <row r="64" spans="1:5" x14ac:dyDescent="0.3">
      <c r="A64" s="13">
        <v>2</v>
      </c>
      <c r="B64" s="46" t="s">
        <v>95</v>
      </c>
      <c r="C64" s="230"/>
      <c r="D64" s="107">
        <f>SUM(D65:D70)</f>
        <v>0</v>
      </c>
      <c r="E64" s="131"/>
    </row>
    <row r="65" spans="1:5" x14ac:dyDescent="0.3">
      <c r="A65" s="15">
        <v>2.1</v>
      </c>
      <c r="B65" s="47" t="s">
        <v>89</v>
      </c>
      <c r="C65" s="230"/>
      <c r="D65" s="41"/>
      <c r="E65" s="131"/>
    </row>
    <row r="66" spans="1:5" x14ac:dyDescent="0.3">
      <c r="A66" s="15">
        <v>2.2000000000000002</v>
      </c>
      <c r="B66" s="47" t="s">
        <v>93</v>
      </c>
      <c r="C66" s="232"/>
      <c r="D66" s="42"/>
      <c r="E66" s="131"/>
    </row>
    <row r="67" spans="1:5" x14ac:dyDescent="0.3">
      <c r="A67" s="15">
        <v>2.2999999999999998</v>
      </c>
      <c r="B67" s="47" t="s">
        <v>92</v>
      </c>
      <c r="C67" s="232"/>
      <c r="D67" s="42"/>
      <c r="E67" s="131"/>
    </row>
    <row r="68" spans="1:5" x14ac:dyDescent="0.3">
      <c r="A68" s="15">
        <v>2.4</v>
      </c>
      <c r="B68" s="47" t="s">
        <v>94</v>
      </c>
      <c r="C68" s="232"/>
      <c r="D68" s="42"/>
      <c r="E68" s="131"/>
    </row>
    <row r="69" spans="1:5" x14ac:dyDescent="0.3">
      <c r="A69" s="15">
        <v>2.5</v>
      </c>
      <c r="B69" s="47" t="s">
        <v>90</v>
      </c>
      <c r="C69" s="232"/>
      <c r="D69" s="42"/>
      <c r="E69" s="131"/>
    </row>
    <row r="70" spans="1:5" x14ac:dyDescent="0.3">
      <c r="A70" s="15">
        <v>2.6</v>
      </c>
      <c r="B70" s="47" t="s">
        <v>91</v>
      </c>
      <c r="C70" s="232"/>
      <c r="D70" s="42"/>
      <c r="E70" s="131"/>
    </row>
    <row r="71" spans="1:5" s="2" customFormat="1" x14ac:dyDescent="0.3">
      <c r="A71" s="13">
        <v>3</v>
      </c>
      <c r="B71" s="228" t="s">
        <v>349</v>
      </c>
      <c r="C71" s="231"/>
      <c r="D71" s="229"/>
      <c r="E71" s="96"/>
    </row>
    <row r="72" spans="1:5" s="2" customFormat="1" x14ac:dyDescent="0.3">
      <c r="A72" s="13">
        <v>4</v>
      </c>
      <c r="B72" s="13" t="s">
        <v>206</v>
      </c>
      <c r="C72" s="231">
        <f>SUM(C73:C74)</f>
        <v>0</v>
      </c>
      <c r="D72" s="77">
        <f>SUM(D73:D74)</f>
        <v>0</v>
      </c>
      <c r="E72" s="96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6"/>
    </row>
    <row r="74" spans="1:5" s="2" customFormat="1" x14ac:dyDescent="0.3">
      <c r="A74" s="15">
        <v>4.2</v>
      </c>
      <c r="B74" s="15" t="s">
        <v>208</v>
      </c>
      <c r="C74" s="8"/>
      <c r="D74" s="8"/>
      <c r="E74" s="96"/>
    </row>
    <row r="75" spans="1:5" s="2" customFormat="1" x14ac:dyDescent="0.3">
      <c r="A75" s="13">
        <v>5</v>
      </c>
      <c r="B75" s="227" t="s">
        <v>223</v>
      </c>
      <c r="C75" s="8"/>
      <c r="D75" s="77"/>
      <c r="E75" s="96"/>
    </row>
    <row r="76" spans="1:5" s="2" customFormat="1" x14ac:dyDescent="0.3">
      <c r="A76" s="321"/>
      <c r="B76" s="321"/>
      <c r="C76" s="12"/>
      <c r="D76" s="12"/>
      <c r="E76" s="96"/>
    </row>
    <row r="77" spans="1:5" s="2" customFormat="1" x14ac:dyDescent="0.3">
      <c r="A77" s="366" t="s">
        <v>391</v>
      </c>
      <c r="B77" s="366"/>
      <c r="C77" s="366"/>
      <c r="D77" s="366"/>
      <c r="E77" s="96"/>
    </row>
    <row r="78" spans="1:5" s="2" customFormat="1" x14ac:dyDescent="0.3">
      <c r="A78" s="321"/>
      <c r="B78" s="321"/>
      <c r="C78" s="12"/>
      <c r="D78" s="12"/>
      <c r="E78" s="96"/>
    </row>
    <row r="79" spans="1:5" s="22" customFormat="1" ht="12.75" x14ac:dyDescent="0.2"/>
    <row r="80" spans="1:5" s="2" customFormat="1" x14ac:dyDescent="0.3">
      <c r="A80" s="64" t="s">
        <v>96</v>
      </c>
      <c r="E80" s="351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392</v>
      </c>
      <c r="D83" s="12"/>
      <c r="E83"/>
      <c r="F83"/>
      <c r="G83"/>
      <c r="H83"/>
      <c r="I83"/>
    </row>
    <row r="84" spans="1:9" s="2" customFormat="1" x14ac:dyDescent="0.3">
      <c r="A84"/>
      <c r="B84" s="367" t="s">
        <v>421</v>
      </c>
      <c r="C84" s="367"/>
      <c r="D84" s="367"/>
      <c r="E84"/>
      <c r="F84"/>
      <c r="G84"/>
      <c r="H84"/>
      <c r="I84"/>
    </row>
    <row r="85" spans="1:9" customFormat="1" ht="12.75" x14ac:dyDescent="0.2">
      <c r="B85" s="62" t="s">
        <v>393</v>
      </c>
    </row>
    <row r="86" spans="1:9" s="2" customFormat="1" x14ac:dyDescent="0.3">
      <c r="A86" s="11"/>
      <c r="B86" s="367" t="s">
        <v>422</v>
      </c>
      <c r="C86" s="367"/>
      <c r="D86" s="367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zoomScaleNormal="100" zoomScaleSheetLayoutView="80" workbookViewId="0">
      <selection activeCell="C5" sqref="C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6" t="s">
        <v>271</v>
      </c>
      <c r="B1" s="69"/>
      <c r="C1" s="362" t="s">
        <v>97</v>
      </c>
      <c r="D1" s="362"/>
      <c r="E1" s="83"/>
    </row>
    <row r="2" spans="1:5" s="6" customFormat="1" x14ac:dyDescent="0.3">
      <c r="A2" s="66" t="s">
        <v>265</v>
      </c>
      <c r="B2" s="69"/>
      <c r="C2" s="364" t="str">
        <f>'ფორმა N5'!C2:D2</f>
        <v>21 სექტემბერი-8 ოქტომბერი 2016 წ</v>
      </c>
      <c r="D2" s="364"/>
      <c r="E2" s="83"/>
    </row>
    <row r="3" spans="1:5" s="6" customFormat="1" x14ac:dyDescent="0.3">
      <c r="A3" s="68" t="s">
        <v>104</v>
      </c>
      <c r="B3" s="66"/>
      <c r="C3" s="141"/>
      <c r="D3" s="141"/>
      <c r="E3" s="83"/>
    </row>
    <row r="4" spans="1:5" s="6" customFormat="1" x14ac:dyDescent="0.3">
      <c r="A4" s="68"/>
      <c r="B4" s="68"/>
      <c r="C4" s="141"/>
      <c r="D4" s="141"/>
      <c r="E4" s="83"/>
    </row>
    <row r="5" spans="1:5" x14ac:dyDescent="0.3">
      <c r="A5" s="69" t="e">
        <f>#REF!</f>
        <v>#REF!</v>
      </c>
      <c r="B5" s="69"/>
      <c r="C5" s="68"/>
      <c r="D5" s="68"/>
      <c r="E5" s="84"/>
    </row>
    <row r="6" spans="1:5" x14ac:dyDescent="0.3">
      <c r="A6" s="72" t="str">
        <f>'ფორმა N1'!D4</f>
        <v>ლადო კვარაცხელია</v>
      </c>
      <c r="B6" s="72"/>
      <c r="C6" s="73"/>
      <c r="D6" s="73"/>
      <c r="E6" s="84"/>
    </row>
    <row r="7" spans="1:5" x14ac:dyDescent="0.3">
      <c r="A7" s="69"/>
      <c r="B7" s="69"/>
      <c r="C7" s="68"/>
      <c r="D7" s="68"/>
      <c r="E7" s="84"/>
    </row>
    <row r="8" spans="1:5" s="6" customFormat="1" x14ac:dyDescent="0.3">
      <c r="A8" s="140"/>
      <c r="B8" s="140"/>
      <c r="C8" s="70"/>
      <c r="D8" s="70"/>
      <c r="E8" s="83"/>
    </row>
    <row r="9" spans="1:5" s="6" customFormat="1" ht="30" x14ac:dyDescent="0.3">
      <c r="A9" s="81" t="s">
        <v>64</v>
      </c>
      <c r="B9" s="81" t="s">
        <v>270</v>
      </c>
      <c r="C9" s="71" t="s">
        <v>10</v>
      </c>
      <c r="D9" s="71" t="s">
        <v>9</v>
      </c>
      <c r="E9" s="83"/>
    </row>
    <row r="10" spans="1:5" s="9" customFormat="1" ht="18" x14ac:dyDescent="0.2">
      <c r="A10" s="90" t="s">
        <v>266</v>
      </c>
      <c r="B10" s="90"/>
      <c r="C10" s="4"/>
      <c r="D10" s="4"/>
      <c r="E10" s="85"/>
    </row>
    <row r="11" spans="1:5" s="10" customFormat="1" x14ac:dyDescent="0.2">
      <c r="A11" s="90" t="s">
        <v>267</v>
      </c>
      <c r="B11" s="90"/>
      <c r="C11" s="4"/>
      <c r="D11" s="4"/>
      <c r="E11" s="86"/>
    </row>
    <row r="12" spans="1:5" s="10" customFormat="1" x14ac:dyDescent="0.2">
      <c r="A12" s="79" t="s">
        <v>222</v>
      </c>
      <c r="B12" s="79"/>
      <c r="C12" s="4"/>
      <c r="D12" s="4"/>
      <c r="E12" s="86"/>
    </row>
    <row r="13" spans="1:5" s="10" customFormat="1" x14ac:dyDescent="0.2">
      <c r="A13" s="79" t="s">
        <v>222</v>
      </c>
      <c r="B13" s="79"/>
      <c r="C13" s="4"/>
      <c r="D13" s="4"/>
      <c r="E13" s="86"/>
    </row>
    <row r="14" spans="1:5" s="10" customFormat="1" x14ac:dyDescent="0.2">
      <c r="A14" s="79" t="s">
        <v>222</v>
      </c>
      <c r="B14" s="79"/>
      <c r="C14" s="4"/>
      <c r="D14" s="4"/>
      <c r="E14" s="86"/>
    </row>
    <row r="15" spans="1:5" s="10" customFormat="1" x14ac:dyDescent="0.2">
      <c r="A15" s="79" t="s">
        <v>222</v>
      </c>
      <c r="B15" s="79"/>
      <c r="C15" s="4"/>
      <c r="D15" s="4"/>
      <c r="E15" s="86"/>
    </row>
    <row r="16" spans="1:5" s="10" customFormat="1" x14ac:dyDescent="0.2">
      <c r="A16" s="79" t="s">
        <v>222</v>
      </c>
      <c r="B16" s="79"/>
      <c r="C16" s="4"/>
      <c r="D16" s="4"/>
      <c r="E16" s="86"/>
    </row>
    <row r="17" spans="1:5" s="10" customFormat="1" ht="17.25" customHeight="1" x14ac:dyDescent="0.2">
      <c r="A17" s="90" t="s">
        <v>268</v>
      </c>
      <c r="B17" s="79"/>
      <c r="C17" s="4"/>
      <c r="D17" s="4"/>
      <c r="E17" s="86"/>
    </row>
    <row r="18" spans="1:5" s="10" customFormat="1" ht="18" customHeight="1" x14ac:dyDescent="0.2">
      <c r="A18" s="90" t="s">
        <v>269</v>
      </c>
      <c r="B18" s="79"/>
      <c r="C18" s="4"/>
      <c r="D18" s="4"/>
      <c r="E18" s="86"/>
    </row>
    <row r="19" spans="1:5" s="10" customFormat="1" x14ac:dyDescent="0.2">
      <c r="A19" s="79" t="s">
        <v>222</v>
      </c>
      <c r="B19" s="79"/>
      <c r="C19" s="4"/>
      <c r="D19" s="4"/>
      <c r="E19" s="86"/>
    </row>
    <row r="20" spans="1:5" s="10" customFormat="1" x14ac:dyDescent="0.2">
      <c r="A20" s="79" t="s">
        <v>222</v>
      </c>
      <c r="B20" s="79"/>
      <c r="C20" s="4"/>
      <c r="D20" s="4"/>
      <c r="E20" s="86"/>
    </row>
    <row r="21" spans="1:5" s="10" customFormat="1" x14ac:dyDescent="0.2">
      <c r="A21" s="79" t="s">
        <v>222</v>
      </c>
      <c r="B21" s="79"/>
      <c r="C21" s="4"/>
      <c r="D21" s="4"/>
      <c r="E21" s="86"/>
    </row>
    <row r="22" spans="1:5" s="10" customFormat="1" x14ac:dyDescent="0.2">
      <c r="A22" s="79" t="s">
        <v>222</v>
      </c>
      <c r="B22" s="79"/>
      <c r="C22" s="4"/>
      <c r="D22" s="4"/>
      <c r="E22" s="86"/>
    </row>
    <row r="23" spans="1:5" s="10" customFormat="1" x14ac:dyDescent="0.2">
      <c r="A23" s="79" t="s">
        <v>222</v>
      </c>
      <c r="B23" s="79"/>
      <c r="C23" s="4"/>
      <c r="D23" s="4"/>
      <c r="E23" s="86"/>
    </row>
    <row r="24" spans="1:5" s="3" customFormat="1" x14ac:dyDescent="0.2">
      <c r="A24" s="80"/>
      <c r="B24" s="80"/>
      <c r="C24" s="4"/>
      <c r="D24" s="4"/>
      <c r="E24" s="87"/>
    </row>
    <row r="25" spans="1:5" x14ac:dyDescent="0.3">
      <c r="A25" s="91"/>
      <c r="B25" s="91" t="s">
        <v>272</v>
      </c>
      <c r="C25" s="78">
        <f>SUM(C10:C24)</f>
        <v>0</v>
      </c>
      <c r="D25" s="78">
        <f>SUM(D10:D24)</f>
        <v>0</v>
      </c>
      <c r="E25" s="88"/>
    </row>
    <row r="26" spans="1:5" x14ac:dyDescent="0.3">
      <c r="A26" s="43"/>
      <c r="B26" s="43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5" t="s">
        <v>337</v>
      </c>
    </row>
    <row r="30" spans="1:5" x14ac:dyDescent="0.3">
      <c r="A30" s="195"/>
    </row>
    <row r="31" spans="1:5" x14ac:dyDescent="0.3">
      <c r="A31" s="195" t="s">
        <v>285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37"/>
  <sheetViews>
    <sheetView zoomScaleNormal="100" zoomScaleSheetLayoutView="80" workbookViewId="0">
      <selection activeCell="I2" sqref="I2:J2"/>
    </sheetView>
  </sheetViews>
  <sheetFormatPr defaultRowHeight="12.75" x14ac:dyDescent="0.2"/>
  <cols>
    <col min="1" max="1" width="5.42578125" style="164" customWidth="1"/>
    <col min="2" max="2" width="20.85546875" style="164" customWidth="1"/>
    <col min="3" max="3" width="26" style="164" customWidth="1"/>
    <col min="4" max="4" width="17" style="164" customWidth="1"/>
    <col min="5" max="5" width="18.140625" style="164" customWidth="1"/>
    <col min="6" max="6" width="14.7109375" style="164" customWidth="1"/>
    <col min="7" max="7" width="15.5703125" style="164" customWidth="1"/>
    <col min="8" max="8" width="14.7109375" style="164" customWidth="1"/>
    <col min="9" max="9" width="29.7109375" style="164" customWidth="1"/>
    <col min="10" max="10" width="0" style="164" hidden="1" customWidth="1"/>
    <col min="11" max="16384" width="9.140625" style="164"/>
  </cols>
  <sheetData>
    <row r="1" spans="1:10" ht="15" x14ac:dyDescent="0.3">
      <c r="A1" s="66" t="s">
        <v>367</v>
      </c>
      <c r="B1" s="66"/>
      <c r="C1" s="69"/>
      <c r="D1" s="69"/>
      <c r="E1" s="69"/>
      <c r="F1" s="69"/>
      <c r="G1" s="236"/>
      <c r="H1" s="236"/>
      <c r="I1" s="362" t="s">
        <v>97</v>
      </c>
      <c r="J1" s="362"/>
    </row>
    <row r="2" spans="1:10" ht="15" x14ac:dyDescent="0.3">
      <c r="A2" s="68" t="s">
        <v>104</v>
      </c>
      <c r="B2" s="66"/>
      <c r="C2" s="69"/>
      <c r="D2" s="69"/>
      <c r="E2" s="69"/>
      <c r="F2" s="69"/>
      <c r="G2" s="236"/>
      <c r="H2" s="236"/>
      <c r="I2" s="364" t="s">
        <v>403</v>
      </c>
      <c r="J2" s="364"/>
    </row>
    <row r="3" spans="1:10" ht="15" x14ac:dyDescent="0.3">
      <c r="A3" s="68"/>
      <c r="B3" s="68"/>
      <c r="C3" s="66"/>
      <c r="D3" s="66"/>
      <c r="E3" s="66"/>
      <c r="F3" s="66"/>
      <c r="G3" s="236"/>
      <c r="H3" s="236"/>
      <c r="I3" s="236"/>
    </row>
    <row r="4" spans="1:10" ht="15" x14ac:dyDescent="0.3">
      <c r="A4" s="69" t="s">
        <v>218</v>
      </c>
      <c r="B4" s="69"/>
      <c r="C4" s="69"/>
      <c r="D4" s="69"/>
      <c r="E4" s="69"/>
      <c r="F4" s="69"/>
      <c r="G4" s="68"/>
      <c r="H4" s="68"/>
      <c r="I4" s="68"/>
    </row>
    <row r="5" spans="1:10" ht="15" x14ac:dyDescent="0.3">
      <c r="A5" s="72" t="str">
        <f>'ფორმა N1'!D4</f>
        <v>ლადო კვარაცხელია</v>
      </c>
      <c r="B5" s="72"/>
      <c r="C5" s="72"/>
      <c r="D5" s="72"/>
      <c r="E5" s="72"/>
      <c r="F5" s="72"/>
      <c r="G5" s="73"/>
      <c r="H5" s="73"/>
      <c r="I5" s="73"/>
    </row>
    <row r="6" spans="1:10" ht="15" x14ac:dyDescent="0.3">
      <c r="A6" s="69"/>
      <c r="B6" s="69"/>
      <c r="C6" s="69"/>
      <c r="D6" s="69"/>
      <c r="E6" s="69"/>
      <c r="F6" s="69"/>
      <c r="G6" s="68"/>
      <c r="H6" s="68"/>
      <c r="I6" s="68"/>
    </row>
    <row r="7" spans="1:10" ht="15" x14ac:dyDescent="0.2">
      <c r="A7" s="235"/>
      <c r="B7" s="235"/>
      <c r="C7" s="235"/>
      <c r="D7" s="235"/>
      <c r="E7" s="235"/>
      <c r="F7" s="235"/>
      <c r="G7" s="70"/>
      <c r="H7" s="70"/>
      <c r="I7" s="70"/>
    </row>
    <row r="8" spans="1:10" ht="45" x14ac:dyDescent="0.2">
      <c r="A8" s="82" t="s">
        <v>64</v>
      </c>
      <c r="B8" s="82" t="s">
        <v>276</v>
      </c>
      <c r="C8" s="82" t="s">
        <v>277</v>
      </c>
      <c r="D8" s="82" t="s">
        <v>187</v>
      </c>
      <c r="E8" s="82" t="s">
        <v>281</v>
      </c>
      <c r="F8" s="82" t="s">
        <v>284</v>
      </c>
      <c r="G8" s="71" t="s">
        <v>10</v>
      </c>
      <c r="H8" s="71" t="s">
        <v>9</v>
      </c>
      <c r="I8" s="71" t="s">
        <v>325</v>
      </c>
      <c r="J8" s="208" t="s">
        <v>283</v>
      </c>
    </row>
    <row r="9" spans="1:10" ht="15" x14ac:dyDescent="0.2">
      <c r="A9" s="90">
        <v>1</v>
      </c>
      <c r="B9" s="90"/>
      <c r="C9" s="90"/>
      <c r="D9" s="90"/>
      <c r="E9" s="90"/>
      <c r="F9" s="90"/>
      <c r="G9" s="4"/>
      <c r="H9" s="4"/>
      <c r="I9" s="4"/>
      <c r="J9" s="208" t="s">
        <v>0</v>
      </c>
    </row>
    <row r="10" spans="1:10" ht="15" x14ac:dyDescent="0.2">
      <c r="A10" s="90">
        <v>2</v>
      </c>
      <c r="B10" s="90"/>
      <c r="C10" s="90"/>
      <c r="D10" s="90"/>
      <c r="E10" s="90"/>
      <c r="F10" s="90"/>
      <c r="G10" s="4"/>
      <c r="H10" s="4"/>
      <c r="I10" s="4"/>
    </row>
    <row r="11" spans="1:10" ht="15" x14ac:dyDescent="0.2">
      <c r="A11" s="90">
        <v>3</v>
      </c>
      <c r="B11" s="79"/>
      <c r="C11" s="79"/>
      <c r="D11" s="79"/>
      <c r="E11" s="79"/>
      <c r="F11" s="90"/>
      <c r="G11" s="4"/>
      <c r="H11" s="4"/>
      <c r="I11" s="4"/>
    </row>
    <row r="12" spans="1:10" ht="15" x14ac:dyDescent="0.2">
      <c r="A12" s="90">
        <v>4</v>
      </c>
      <c r="B12" s="79"/>
      <c r="C12" s="79"/>
      <c r="D12" s="79"/>
      <c r="E12" s="79"/>
      <c r="F12" s="90"/>
      <c r="G12" s="4"/>
      <c r="H12" s="4"/>
      <c r="I12" s="4"/>
    </row>
    <row r="13" spans="1:10" ht="15" x14ac:dyDescent="0.2">
      <c r="A13" s="90">
        <v>5</v>
      </c>
      <c r="B13" s="79"/>
      <c r="C13" s="79"/>
      <c r="D13" s="79"/>
      <c r="E13" s="79"/>
      <c r="F13" s="90"/>
      <c r="G13" s="4"/>
      <c r="H13" s="4"/>
      <c r="I13" s="4"/>
    </row>
    <row r="14" spans="1:10" ht="15" x14ac:dyDescent="0.2">
      <c r="A14" s="90">
        <v>6</v>
      </c>
      <c r="B14" s="79"/>
      <c r="C14" s="79"/>
      <c r="D14" s="79"/>
      <c r="E14" s="79"/>
      <c r="F14" s="90"/>
      <c r="G14" s="4"/>
      <c r="H14" s="4"/>
      <c r="I14" s="4"/>
    </row>
    <row r="15" spans="1:10" ht="15" x14ac:dyDescent="0.2">
      <c r="A15" s="90">
        <v>7</v>
      </c>
      <c r="B15" s="79"/>
      <c r="C15" s="79"/>
      <c r="D15" s="79"/>
      <c r="E15" s="79"/>
      <c r="F15" s="90"/>
      <c r="G15" s="4"/>
      <c r="H15" s="4"/>
      <c r="I15" s="4"/>
    </row>
    <row r="16" spans="1:10" ht="15" x14ac:dyDescent="0.2">
      <c r="A16" s="90">
        <v>8</v>
      </c>
      <c r="B16" s="79"/>
      <c r="C16" s="79"/>
      <c r="D16" s="79"/>
      <c r="E16" s="79"/>
      <c r="F16" s="90"/>
      <c r="G16" s="4"/>
      <c r="H16" s="4"/>
      <c r="I16" s="4"/>
    </row>
    <row r="17" spans="1:9" ht="15" x14ac:dyDescent="0.2">
      <c r="A17" s="90">
        <v>9</v>
      </c>
      <c r="B17" s="79"/>
      <c r="C17" s="79"/>
      <c r="D17" s="79"/>
      <c r="E17" s="79"/>
      <c r="F17" s="90"/>
      <c r="G17" s="4"/>
      <c r="H17" s="4"/>
      <c r="I17" s="4"/>
    </row>
    <row r="18" spans="1:9" ht="15" x14ac:dyDescent="0.2">
      <c r="A18" s="90">
        <v>10</v>
      </c>
      <c r="B18" s="79"/>
      <c r="C18" s="79"/>
      <c r="D18" s="79"/>
      <c r="E18" s="79"/>
      <c r="F18" s="90"/>
      <c r="G18" s="4"/>
      <c r="H18" s="4"/>
      <c r="I18" s="4"/>
    </row>
    <row r="19" spans="1:9" ht="15" x14ac:dyDescent="0.2">
      <c r="A19" s="90">
        <v>11</v>
      </c>
      <c r="B19" s="79"/>
      <c r="C19" s="79"/>
      <c r="D19" s="79"/>
      <c r="E19" s="79"/>
      <c r="F19" s="90"/>
      <c r="G19" s="4"/>
      <c r="H19" s="4"/>
      <c r="I19" s="4"/>
    </row>
    <row r="20" spans="1:9" ht="15" x14ac:dyDescent="0.2">
      <c r="A20" s="90">
        <v>12</v>
      </c>
      <c r="B20" s="79"/>
      <c r="C20" s="79"/>
      <c r="D20" s="79"/>
      <c r="E20" s="79"/>
      <c r="F20" s="90"/>
      <c r="G20" s="4"/>
      <c r="H20" s="4"/>
      <c r="I20" s="4"/>
    </row>
    <row r="21" spans="1:9" ht="15" x14ac:dyDescent="0.2">
      <c r="A21" s="90">
        <v>13</v>
      </c>
      <c r="B21" s="79"/>
      <c r="C21" s="79"/>
      <c r="D21" s="79"/>
      <c r="E21" s="79"/>
      <c r="F21" s="90"/>
      <c r="G21" s="4"/>
      <c r="H21" s="4"/>
      <c r="I21" s="4"/>
    </row>
    <row r="22" spans="1:9" ht="15" x14ac:dyDescent="0.2">
      <c r="A22" s="90">
        <v>14</v>
      </c>
      <c r="B22" s="79"/>
      <c r="C22" s="79"/>
      <c r="D22" s="79"/>
      <c r="E22" s="79"/>
      <c r="F22" s="90"/>
      <c r="G22" s="4"/>
      <c r="H22" s="4"/>
      <c r="I22" s="4"/>
    </row>
    <row r="23" spans="1:9" ht="15" x14ac:dyDescent="0.2">
      <c r="A23" s="90">
        <v>15</v>
      </c>
      <c r="B23" s="79"/>
      <c r="C23" s="79"/>
      <c r="D23" s="79"/>
      <c r="E23" s="79"/>
      <c r="F23" s="90"/>
      <c r="G23" s="4"/>
      <c r="H23" s="4"/>
      <c r="I23" s="4"/>
    </row>
    <row r="24" spans="1:9" ht="15" x14ac:dyDescent="0.2">
      <c r="A24" s="79" t="s">
        <v>220</v>
      </c>
      <c r="B24" s="79"/>
      <c r="C24" s="79"/>
      <c r="D24" s="79"/>
      <c r="E24" s="79"/>
      <c r="F24" s="90"/>
      <c r="G24" s="4"/>
      <c r="H24" s="4"/>
      <c r="I24" s="4"/>
    </row>
    <row r="25" spans="1:9" ht="15" x14ac:dyDescent="0.3">
      <c r="A25" s="79"/>
      <c r="B25" s="91"/>
      <c r="C25" s="91"/>
      <c r="D25" s="91"/>
      <c r="E25" s="91"/>
      <c r="F25" s="79" t="s">
        <v>354</v>
      </c>
      <c r="G25" s="78">
        <f>SUM(G9:G24)</f>
        <v>0</v>
      </c>
      <c r="H25" s="78">
        <f>SUM(H9:H24)</f>
        <v>0</v>
      </c>
      <c r="I25" s="78">
        <f>SUM(I9:I24)</f>
        <v>0</v>
      </c>
    </row>
    <row r="26" spans="1:9" ht="15" x14ac:dyDescent="0.3">
      <c r="A26" s="206"/>
      <c r="B26" s="206"/>
      <c r="C26" s="206"/>
      <c r="D26" s="206"/>
      <c r="E26" s="206"/>
      <c r="F26" s="206"/>
      <c r="G26" s="206"/>
      <c r="H26" s="163"/>
      <c r="I26" s="163"/>
    </row>
    <row r="27" spans="1:9" ht="15" x14ac:dyDescent="0.3">
      <c r="A27" s="207" t="s">
        <v>368</v>
      </c>
      <c r="B27" s="207"/>
      <c r="C27" s="206"/>
      <c r="D27" s="206"/>
      <c r="E27" s="206"/>
      <c r="F27" s="206"/>
      <c r="G27" s="206"/>
      <c r="H27" s="163"/>
      <c r="I27" s="163"/>
    </row>
    <row r="28" spans="1:9" ht="15" x14ac:dyDescent="0.3">
      <c r="A28" s="207"/>
      <c r="B28" s="207"/>
      <c r="C28" s="206"/>
      <c r="D28" s="206"/>
      <c r="E28" s="206"/>
      <c r="F28" s="206"/>
      <c r="G28" s="206"/>
      <c r="H28" s="163"/>
      <c r="I28" s="163"/>
    </row>
    <row r="29" spans="1:9" ht="15" x14ac:dyDescent="0.3">
      <c r="A29" s="207"/>
      <c r="B29" s="207"/>
      <c r="C29" s="163"/>
      <c r="D29" s="163"/>
      <c r="E29" s="163"/>
      <c r="F29" s="163"/>
      <c r="G29" s="163"/>
      <c r="H29" s="163"/>
      <c r="I29" s="163"/>
    </row>
    <row r="30" spans="1:9" ht="15" x14ac:dyDescent="0.3">
      <c r="A30" s="207"/>
      <c r="B30" s="207"/>
      <c r="C30" s="163"/>
      <c r="D30" s="163"/>
      <c r="E30" s="163"/>
      <c r="F30" s="163"/>
      <c r="G30" s="163"/>
      <c r="H30" s="163"/>
      <c r="I30" s="163"/>
    </row>
    <row r="31" spans="1:9" x14ac:dyDescent="0.2">
      <c r="A31" s="204"/>
      <c r="B31" s="204"/>
      <c r="C31" s="204"/>
      <c r="D31" s="204"/>
      <c r="E31" s="204"/>
      <c r="F31" s="204"/>
      <c r="G31" s="204"/>
      <c r="H31" s="204"/>
      <c r="I31" s="204"/>
    </row>
    <row r="32" spans="1:9" ht="15" x14ac:dyDescent="0.3">
      <c r="A32" s="169" t="s">
        <v>96</v>
      </c>
      <c r="B32" s="169"/>
      <c r="C32" s="163"/>
      <c r="D32" s="163"/>
      <c r="E32" s="163"/>
      <c r="F32" s="163"/>
      <c r="G32" s="163"/>
      <c r="H32" s="163"/>
      <c r="I32" s="163"/>
    </row>
    <row r="33" spans="1:9" ht="15" x14ac:dyDescent="0.3">
      <c r="A33" s="163"/>
      <c r="B33" s="163"/>
      <c r="C33" s="163"/>
      <c r="D33" s="163"/>
      <c r="E33" s="163"/>
      <c r="F33" s="163"/>
      <c r="G33" s="163"/>
      <c r="H33" s="163"/>
      <c r="I33" s="163"/>
    </row>
    <row r="34" spans="1:9" ht="15" x14ac:dyDescent="0.3">
      <c r="A34" s="163"/>
      <c r="B34" s="163"/>
      <c r="C34" s="163"/>
      <c r="D34" s="163"/>
      <c r="E34" s="167"/>
      <c r="F34" s="167"/>
      <c r="G34" s="167"/>
      <c r="H34" s="163"/>
      <c r="I34" s="163"/>
    </row>
    <row r="35" spans="1:9" ht="15" x14ac:dyDescent="0.3">
      <c r="A35" s="169"/>
      <c r="B35" s="169"/>
      <c r="C35" s="169" t="s">
        <v>324</v>
      </c>
      <c r="D35" s="169"/>
      <c r="E35" s="169"/>
      <c r="F35" s="169"/>
      <c r="G35" s="169"/>
      <c r="H35" s="163"/>
      <c r="I35" s="163"/>
    </row>
    <row r="36" spans="1:9" ht="15" x14ac:dyDescent="0.3">
      <c r="A36" s="163"/>
      <c r="B36" s="163"/>
      <c r="C36" s="163" t="s">
        <v>323</v>
      </c>
      <c r="D36" s="163"/>
      <c r="E36" s="163"/>
      <c r="F36" s="163"/>
      <c r="G36" s="163"/>
      <c r="H36" s="163"/>
      <c r="I36" s="163"/>
    </row>
    <row r="37" spans="1:9" x14ac:dyDescent="0.2">
      <c r="A37" s="171"/>
      <c r="B37" s="171"/>
      <c r="C37" s="171" t="s">
        <v>103</v>
      </c>
      <c r="D37" s="171"/>
      <c r="E37" s="171"/>
      <c r="F37" s="171"/>
      <c r="G37" s="17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46"/>
  <sheetViews>
    <sheetView zoomScaleNormal="100" zoomScaleSheetLayoutView="80" workbookViewId="0">
      <selection activeCell="E22" sqref="E2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6" t="s">
        <v>369</v>
      </c>
      <c r="B1" s="69"/>
      <c r="C1" s="69"/>
      <c r="D1" s="69"/>
      <c r="E1" s="69"/>
      <c r="F1" s="69"/>
      <c r="G1" s="362" t="s">
        <v>97</v>
      </c>
      <c r="H1" s="362"/>
      <c r="I1" s="326"/>
    </row>
    <row r="2" spans="1:9" ht="15" x14ac:dyDescent="0.3">
      <c r="A2" s="68" t="s">
        <v>104</v>
      </c>
      <c r="B2" s="69"/>
      <c r="C2" s="69"/>
      <c r="D2" s="69"/>
      <c r="E2" s="69"/>
      <c r="F2" s="69"/>
      <c r="G2" s="364"/>
      <c r="H2" s="364"/>
      <c r="I2" s="68"/>
    </row>
    <row r="3" spans="1:9" ht="15" x14ac:dyDescent="0.3">
      <c r="A3" s="68"/>
      <c r="B3" s="68"/>
      <c r="C3" s="68"/>
      <c r="D3" s="68"/>
      <c r="E3" s="68"/>
      <c r="F3" s="68"/>
      <c r="G3" s="236"/>
      <c r="H3" s="236"/>
      <c r="I3" s="326"/>
    </row>
    <row r="4" spans="1:9" ht="15" x14ac:dyDescent="0.3">
      <c r="A4" s="69" t="s">
        <v>218</v>
      </c>
      <c r="B4" s="69"/>
      <c r="C4" s="69"/>
      <c r="D4" s="69"/>
      <c r="E4" s="69"/>
      <c r="F4" s="69"/>
      <c r="G4" s="68"/>
      <c r="H4" s="68"/>
      <c r="I4" s="68"/>
    </row>
    <row r="5" spans="1:9" ht="15" x14ac:dyDescent="0.3">
      <c r="A5" s="72" t="str">
        <f>'ფორმა N1'!D4</f>
        <v>ლადო კვარაცხელია</v>
      </c>
      <c r="B5" s="72"/>
      <c r="C5" s="72"/>
      <c r="D5" s="72"/>
      <c r="E5" s="72"/>
      <c r="F5" s="72"/>
      <c r="G5" s="73"/>
      <c r="H5" s="73"/>
      <c r="I5" s="73"/>
    </row>
    <row r="6" spans="1:9" ht="15" x14ac:dyDescent="0.3">
      <c r="A6" s="69"/>
      <c r="B6" s="69"/>
      <c r="C6" s="69"/>
      <c r="D6" s="69"/>
      <c r="E6" s="69"/>
      <c r="F6" s="69"/>
      <c r="G6" s="68"/>
      <c r="H6" s="68"/>
      <c r="I6" s="68"/>
    </row>
    <row r="7" spans="1:9" ht="15" x14ac:dyDescent="0.2">
      <c r="A7" s="235"/>
      <c r="B7" s="235"/>
      <c r="C7" s="235"/>
      <c r="D7" s="235"/>
      <c r="E7" s="235"/>
      <c r="F7" s="235"/>
      <c r="G7" s="70"/>
      <c r="H7" s="70"/>
      <c r="I7" s="326"/>
    </row>
    <row r="8" spans="1:9" ht="45" x14ac:dyDescent="0.2">
      <c r="A8" s="322" t="s">
        <v>64</v>
      </c>
      <c r="B8" s="71" t="s">
        <v>276</v>
      </c>
      <c r="C8" s="82" t="s">
        <v>277</v>
      </c>
      <c r="D8" s="82" t="s">
        <v>187</v>
      </c>
      <c r="E8" s="82" t="s">
        <v>280</v>
      </c>
      <c r="F8" s="82" t="s">
        <v>279</v>
      </c>
      <c r="G8" s="82" t="s">
        <v>319</v>
      </c>
      <c r="H8" s="71" t="s">
        <v>10</v>
      </c>
      <c r="I8" s="71" t="s">
        <v>9</v>
      </c>
    </row>
    <row r="9" spans="1:9" ht="15" x14ac:dyDescent="0.2">
      <c r="A9" s="323"/>
      <c r="B9" s="324"/>
      <c r="C9" s="90"/>
      <c r="D9" s="90"/>
      <c r="E9" s="90"/>
      <c r="F9" s="90"/>
      <c r="G9" s="90"/>
      <c r="H9" s="4"/>
      <c r="I9" s="4"/>
    </row>
    <row r="10" spans="1:9" ht="15" x14ac:dyDescent="0.2">
      <c r="A10" s="323"/>
      <c r="B10" s="324"/>
      <c r="C10" s="90"/>
      <c r="D10" s="90"/>
      <c r="E10" s="90"/>
      <c r="F10" s="90"/>
      <c r="G10" s="90"/>
      <c r="H10" s="4"/>
      <c r="I10" s="4"/>
    </row>
    <row r="11" spans="1:9" ht="15" x14ac:dyDescent="0.2">
      <c r="A11" s="323"/>
      <c r="B11" s="324"/>
      <c r="C11" s="79"/>
      <c r="D11" s="79"/>
      <c r="E11" s="79"/>
      <c r="F11" s="79"/>
      <c r="G11" s="79"/>
      <c r="H11" s="4"/>
      <c r="I11" s="4"/>
    </row>
    <row r="12" spans="1:9" ht="15" x14ac:dyDescent="0.2">
      <c r="A12" s="323"/>
      <c r="B12" s="324"/>
      <c r="C12" s="79"/>
      <c r="D12" s="79"/>
      <c r="E12" s="79"/>
      <c r="F12" s="79"/>
      <c r="G12" s="79"/>
      <c r="H12" s="4"/>
      <c r="I12" s="4"/>
    </row>
    <row r="13" spans="1:9" ht="15" x14ac:dyDescent="0.2">
      <c r="A13" s="323"/>
      <c r="B13" s="324"/>
      <c r="C13" s="79"/>
      <c r="D13" s="79"/>
      <c r="E13" s="79"/>
      <c r="F13" s="79"/>
      <c r="G13" s="79"/>
      <c r="H13" s="4"/>
      <c r="I13" s="4"/>
    </row>
    <row r="14" spans="1:9" ht="15" x14ac:dyDescent="0.2">
      <c r="A14" s="323"/>
      <c r="B14" s="324"/>
      <c r="C14" s="79"/>
      <c r="D14" s="79"/>
      <c r="E14" s="79"/>
      <c r="F14" s="79"/>
      <c r="G14" s="79"/>
      <c r="H14" s="4"/>
      <c r="I14" s="4"/>
    </row>
    <row r="15" spans="1:9" ht="15" x14ac:dyDescent="0.2">
      <c r="A15" s="323"/>
      <c r="B15" s="324"/>
      <c r="C15" s="79"/>
      <c r="D15" s="79"/>
      <c r="E15" s="79"/>
      <c r="F15" s="79"/>
      <c r="G15" s="79"/>
      <c r="H15" s="4"/>
      <c r="I15" s="4"/>
    </row>
    <row r="16" spans="1:9" ht="15" x14ac:dyDescent="0.2">
      <c r="A16" s="323"/>
      <c r="B16" s="324"/>
      <c r="C16" s="79"/>
      <c r="D16" s="79"/>
      <c r="E16" s="79"/>
      <c r="F16" s="79"/>
      <c r="G16" s="79"/>
      <c r="H16" s="4"/>
      <c r="I16" s="4"/>
    </row>
    <row r="17" spans="1:9" ht="15" x14ac:dyDescent="0.2">
      <c r="A17" s="323"/>
      <c r="B17" s="324"/>
      <c r="C17" s="79"/>
      <c r="D17" s="79"/>
      <c r="E17" s="79"/>
      <c r="F17" s="79"/>
      <c r="G17" s="79"/>
      <c r="H17" s="4"/>
      <c r="I17" s="4"/>
    </row>
    <row r="18" spans="1:9" ht="15" x14ac:dyDescent="0.2">
      <c r="A18" s="323"/>
      <c r="B18" s="324"/>
      <c r="C18" s="79"/>
      <c r="D18" s="79"/>
      <c r="E18" s="79"/>
      <c r="F18" s="79"/>
      <c r="G18" s="79"/>
      <c r="H18" s="4"/>
      <c r="I18" s="4"/>
    </row>
    <row r="19" spans="1:9" ht="15" x14ac:dyDescent="0.2">
      <c r="A19" s="323"/>
      <c r="B19" s="324"/>
      <c r="C19" s="79"/>
      <c r="D19" s="79"/>
      <c r="E19" s="79"/>
      <c r="F19" s="79"/>
      <c r="G19" s="79"/>
      <c r="H19" s="4"/>
      <c r="I19" s="4"/>
    </row>
    <row r="20" spans="1:9" ht="15" x14ac:dyDescent="0.2">
      <c r="A20" s="323"/>
      <c r="B20" s="324"/>
      <c r="C20" s="79"/>
      <c r="D20" s="79"/>
      <c r="E20" s="79"/>
      <c r="F20" s="79"/>
      <c r="G20" s="79"/>
      <c r="H20" s="4"/>
      <c r="I20" s="4"/>
    </row>
    <row r="21" spans="1:9" ht="15" x14ac:dyDescent="0.2">
      <c r="A21" s="323"/>
      <c r="B21" s="324"/>
      <c r="C21" s="79"/>
      <c r="D21" s="79"/>
      <c r="E21" s="79"/>
      <c r="F21" s="79"/>
      <c r="G21" s="79"/>
      <c r="H21" s="4"/>
      <c r="I21" s="4"/>
    </row>
    <row r="22" spans="1:9" ht="15" x14ac:dyDescent="0.2">
      <c r="A22" s="323"/>
      <c r="B22" s="324"/>
      <c r="C22" s="79"/>
      <c r="D22" s="79"/>
      <c r="E22" s="79"/>
      <c r="F22" s="79"/>
      <c r="G22" s="79"/>
      <c r="H22" s="4"/>
      <c r="I22" s="4"/>
    </row>
    <row r="23" spans="1:9" ht="15" x14ac:dyDescent="0.2">
      <c r="A23" s="323"/>
      <c r="B23" s="324"/>
      <c r="C23" s="79"/>
      <c r="D23" s="79"/>
      <c r="E23" s="79"/>
      <c r="F23" s="79"/>
      <c r="G23" s="79"/>
      <c r="H23" s="4"/>
      <c r="I23" s="4"/>
    </row>
    <row r="24" spans="1:9" ht="15" x14ac:dyDescent="0.2">
      <c r="A24" s="323"/>
      <c r="B24" s="324"/>
      <c r="C24" s="79"/>
      <c r="D24" s="79"/>
      <c r="E24" s="79"/>
      <c r="F24" s="79"/>
      <c r="G24" s="79"/>
      <c r="H24" s="4"/>
      <c r="I24" s="4"/>
    </row>
    <row r="25" spans="1:9" ht="15" x14ac:dyDescent="0.2">
      <c r="A25" s="323"/>
      <c r="B25" s="324"/>
      <c r="C25" s="79"/>
      <c r="D25" s="79"/>
      <c r="E25" s="79"/>
      <c r="F25" s="79"/>
      <c r="G25" s="79"/>
      <c r="H25" s="4"/>
      <c r="I25" s="4"/>
    </row>
    <row r="26" spans="1:9" ht="15" x14ac:dyDescent="0.2">
      <c r="A26" s="323"/>
      <c r="B26" s="324"/>
      <c r="C26" s="79"/>
      <c r="D26" s="79"/>
      <c r="E26" s="79"/>
      <c r="F26" s="79"/>
      <c r="G26" s="79"/>
      <c r="H26" s="4"/>
      <c r="I26" s="4"/>
    </row>
    <row r="27" spans="1:9" ht="15" x14ac:dyDescent="0.2">
      <c r="A27" s="323"/>
      <c r="B27" s="324"/>
      <c r="C27" s="79"/>
      <c r="D27" s="79"/>
      <c r="E27" s="79"/>
      <c r="F27" s="79"/>
      <c r="G27" s="79"/>
      <c r="H27" s="4"/>
      <c r="I27" s="4"/>
    </row>
    <row r="28" spans="1:9" ht="15" x14ac:dyDescent="0.2">
      <c r="A28" s="323"/>
      <c r="B28" s="324"/>
      <c r="C28" s="79"/>
      <c r="D28" s="79"/>
      <c r="E28" s="79"/>
      <c r="F28" s="79"/>
      <c r="G28" s="79"/>
      <c r="H28" s="4"/>
      <c r="I28" s="4"/>
    </row>
    <row r="29" spans="1:9" ht="15" x14ac:dyDescent="0.2">
      <c r="A29" s="323"/>
      <c r="B29" s="324"/>
      <c r="C29" s="79"/>
      <c r="D29" s="79"/>
      <c r="E29" s="79"/>
      <c r="F29" s="79"/>
      <c r="G29" s="79"/>
      <c r="H29" s="4"/>
      <c r="I29" s="4"/>
    </row>
    <row r="30" spans="1:9" ht="15" x14ac:dyDescent="0.2">
      <c r="A30" s="323"/>
      <c r="B30" s="324"/>
      <c r="C30" s="79"/>
      <c r="D30" s="79"/>
      <c r="E30" s="79"/>
      <c r="F30" s="79"/>
      <c r="G30" s="79"/>
      <c r="H30" s="4"/>
      <c r="I30" s="4"/>
    </row>
    <row r="31" spans="1:9" ht="15" x14ac:dyDescent="0.2">
      <c r="A31" s="323"/>
      <c r="B31" s="324"/>
      <c r="C31" s="79"/>
      <c r="D31" s="79"/>
      <c r="E31" s="79"/>
      <c r="F31" s="79"/>
      <c r="G31" s="79"/>
      <c r="H31" s="4"/>
      <c r="I31" s="4"/>
    </row>
    <row r="32" spans="1:9" ht="15" x14ac:dyDescent="0.2">
      <c r="A32" s="323"/>
      <c r="B32" s="324"/>
      <c r="C32" s="79"/>
      <c r="D32" s="79"/>
      <c r="E32" s="79"/>
      <c r="F32" s="79"/>
      <c r="G32" s="79"/>
      <c r="H32" s="4"/>
      <c r="I32" s="4"/>
    </row>
    <row r="33" spans="1:9" ht="15" x14ac:dyDescent="0.2">
      <c r="A33" s="323"/>
      <c r="B33" s="324"/>
      <c r="C33" s="79"/>
      <c r="D33" s="79"/>
      <c r="E33" s="79"/>
      <c r="F33" s="79"/>
      <c r="G33" s="79"/>
      <c r="H33" s="4"/>
      <c r="I33" s="4"/>
    </row>
    <row r="34" spans="1:9" ht="15" x14ac:dyDescent="0.3">
      <c r="A34" s="323"/>
      <c r="B34" s="325"/>
      <c r="C34" s="91"/>
      <c r="D34" s="91"/>
      <c r="E34" s="91"/>
      <c r="F34" s="91"/>
      <c r="G34" s="91" t="s">
        <v>275</v>
      </c>
      <c r="H34" s="78">
        <f>SUM(H9:H33)</f>
        <v>0</v>
      </c>
      <c r="I34" s="78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5" t="s">
        <v>370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5"/>
      <c r="B37" s="43"/>
      <c r="C37" s="43"/>
      <c r="D37" s="43"/>
      <c r="E37" s="43"/>
      <c r="F37" s="43"/>
      <c r="G37" s="2"/>
      <c r="H37" s="2"/>
    </row>
    <row r="38" spans="1:9" ht="15" x14ac:dyDescent="0.3">
      <c r="A38" s="195"/>
      <c r="B38" s="2"/>
      <c r="C38" s="2"/>
      <c r="D38" s="2"/>
      <c r="E38" s="2"/>
      <c r="F38" s="2"/>
      <c r="G38" s="2"/>
      <c r="H38" s="2"/>
    </row>
    <row r="39" spans="1:9" ht="15" x14ac:dyDescent="0.3">
      <c r="A39" s="195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46"/>
  <sheetViews>
    <sheetView zoomScaleNormal="100" zoomScaleSheetLayoutView="80" workbookViewId="0">
      <selection activeCell="H46" sqref="H46"/>
    </sheetView>
  </sheetViews>
  <sheetFormatPr defaultRowHeight="12.75" x14ac:dyDescent="0.2"/>
  <cols>
    <col min="1" max="1" width="5.42578125" style="164" customWidth="1"/>
    <col min="2" max="2" width="13.140625" style="164" customWidth="1"/>
    <col min="3" max="3" width="15.140625" style="164" customWidth="1"/>
    <col min="4" max="4" width="18" style="164" customWidth="1"/>
    <col min="5" max="5" width="20.5703125" style="164" customWidth="1"/>
    <col min="6" max="6" width="21.28515625" style="164" customWidth="1"/>
    <col min="7" max="7" width="15.140625" style="164" customWidth="1"/>
    <col min="8" max="8" width="15.5703125" style="164" customWidth="1"/>
    <col min="9" max="9" width="13.42578125" style="164" customWidth="1"/>
    <col min="10" max="10" width="0" style="164" hidden="1" customWidth="1"/>
    <col min="11" max="16384" width="9.140625" style="164"/>
  </cols>
  <sheetData>
    <row r="1" spans="1:10" ht="15" x14ac:dyDescent="0.3">
      <c r="A1" s="66" t="s">
        <v>371</v>
      </c>
      <c r="B1" s="66"/>
      <c r="C1" s="69"/>
      <c r="D1" s="69"/>
      <c r="E1" s="69"/>
      <c r="F1" s="69"/>
      <c r="G1" s="362" t="s">
        <v>97</v>
      </c>
      <c r="H1" s="362"/>
    </row>
    <row r="2" spans="1:10" ht="15" x14ac:dyDescent="0.3">
      <c r="A2" s="68" t="s">
        <v>104</v>
      </c>
      <c r="B2" s="66"/>
      <c r="C2" s="69"/>
      <c r="D2" s="69"/>
      <c r="E2" s="69"/>
      <c r="F2" s="69"/>
      <c r="G2" s="364"/>
      <c r="H2" s="364"/>
    </row>
    <row r="3" spans="1:10" ht="15" x14ac:dyDescent="0.3">
      <c r="A3" s="68"/>
      <c r="B3" s="68"/>
      <c r="C3" s="68"/>
      <c r="D3" s="68"/>
      <c r="E3" s="68"/>
      <c r="F3" s="68"/>
      <c r="G3" s="236"/>
      <c r="H3" s="236"/>
    </row>
    <row r="4" spans="1:10" ht="15" x14ac:dyDescent="0.3">
      <c r="A4" s="69" t="s">
        <v>218</v>
      </c>
      <c r="B4" s="69"/>
      <c r="C4" s="69"/>
      <c r="D4" s="69"/>
      <c r="E4" s="69"/>
      <c r="F4" s="69"/>
      <c r="G4" s="68"/>
      <c r="H4" s="68"/>
    </row>
    <row r="5" spans="1:10" ht="15" x14ac:dyDescent="0.3">
      <c r="A5" s="72" t="str">
        <f>'ფორმა N1'!D4</f>
        <v>ლადო კვარაცხელია</v>
      </c>
      <c r="B5" s="72"/>
      <c r="C5" s="72"/>
      <c r="D5" s="72"/>
      <c r="E5" s="72"/>
      <c r="F5" s="72"/>
      <c r="G5" s="73"/>
      <c r="H5" s="73"/>
    </row>
    <row r="6" spans="1:10" ht="15" x14ac:dyDescent="0.3">
      <c r="A6" s="69"/>
      <c r="B6" s="69"/>
      <c r="C6" s="69"/>
      <c r="D6" s="69"/>
      <c r="E6" s="69"/>
      <c r="F6" s="69"/>
      <c r="G6" s="68"/>
      <c r="H6" s="68"/>
    </row>
    <row r="7" spans="1:10" ht="15" x14ac:dyDescent="0.2">
      <c r="A7" s="235"/>
      <c r="B7" s="235"/>
      <c r="C7" s="235"/>
      <c r="D7" s="235"/>
      <c r="E7" s="235"/>
      <c r="F7" s="235"/>
      <c r="G7" s="70"/>
      <c r="H7" s="70"/>
    </row>
    <row r="8" spans="1:10" ht="30" x14ac:dyDescent="0.2">
      <c r="A8" s="82" t="s">
        <v>64</v>
      </c>
      <c r="B8" s="82" t="s">
        <v>276</v>
      </c>
      <c r="C8" s="82" t="s">
        <v>277</v>
      </c>
      <c r="D8" s="82" t="s">
        <v>187</v>
      </c>
      <c r="E8" s="82" t="s">
        <v>284</v>
      </c>
      <c r="F8" s="82" t="s">
        <v>278</v>
      </c>
      <c r="G8" s="71" t="s">
        <v>10</v>
      </c>
      <c r="H8" s="71" t="s">
        <v>9</v>
      </c>
      <c r="J8" s="208" t="s">
        <v>283</v>
      </c>
    </row>
    <row r="9" spans="1:10" ht="15" x14ac:dyDescent="0.2">
      <c r="A9" s="90"/>
      <c r="B9" s="90"/>
      <c r="C9" s="90"/>
      <c r="D9" s="90"/>
      <c r="E9" s="90"/>
      <c r="F9" s="90"/>
      <c r="G9" s="4"/>
      <c r="H9" s="4"/>
      <c r="J9" s="208" t="s">
        <v>0</v>
      </c>
    </row>
    <row r="10" spans="1:10" ht="15" x14ac:dyDescent="0.2">
      <c r="A10" s="90"/>
      <c r="B10" s="90"/>
      <c r="C10" s="90"/>
      <c r="D10" s="90"/>
      <c r="E10" s="90"/>
      <c r="F10" s="90"/>
      <c r="G10" s="4"/>
      <c r="H10" s="4"/>
    </row>
    <row r="11" spans="1:10" ht="15" x14ac:dyDescent="0.2">
      <c r="A11" s="79"/>
      <c r="B11" s="79"/>
      <c r="C11" s="79"/>
      <c r="D11" s="79"/>
      <c r="E11" s="79"/>
      <c r="F11" s="79"/>
      <c r="G11" s="4"/>
      <c r="H11" s="4"/>
    </row>
    <row r="12" spans="1:10" ht="15" x14ac:dyDescent="0.2">
      <c r="A12" s="79"/>
      <c r="B12" s="79"/>
      <c r="C12" s="79"/>
      <c r="D12" s="79"/>
      <c r="E12" s="79"/>
      <c r="F12" s="79"/>
      <c r="G12" s="4"/>
      <c r="H12" s="4"/>
    </row>
    <row r="13" spans="1:10" ht="15" x14ac:dyDescent="0.2">
      <c r="A13" s="79"/>
      <c r="B13" s="79"/>
      <c r="C13" s="79"/>
      <c r="D13" s="79"/>
      <c r="E13" s="79"/>
      <c r="F13" s="79"/>
      <c r="G13" s="4"/>
      <c r="H13" s="4"/>
    </row>
    <row r="14" spans="1:10" ht="15" x14ac:dyDescent="0.2">
      <c r="A14" s="79"/>
      <c r="B14" s="79"/>
      <c r="C14" s="79"/>
      <c r="D14" s="79"/>
      <c r="E14" s="79"/>
      <c r="F14" s="79"/>
      <c r="G14" s="4"/>
      <c r="H14" s="4"/>
    </row>
    <row r="15" spans="1:10" ht="15" x14ac:dyDescent="0.2">
      <c r="A15" s="79"/>
      <c r="B15" s="79"/>
      <c r="C15" s="79"/>
      <c r="D15" s="79"/>
      <c r="E15" s="79"/>
      <c r="F15" s="79"/>
      <c r="G15" s="4"/>
      <c r="H15" s="4"/>
    </row>
    <row r="16" spans="1:10" ht="15" x14ac:dyDescent="0.2">
      <c r="A16" s="79"/>
      <c r="B16" s="79"/>
      <c r="C16" s="79"/>
      <c r="D16" s="79"/>
      <c r="E16" s="79"/>
      <c r="F16" s="79"/>
      <c r="G16" s="4"/>
      <c r="H16" s="4"/>
    </row>
    <row r="17" spans="1:8" ht="15" x14ac:dyDescent="0.2">
      <c r="A17" s="79"/>
      <c r="B17" s="79"/>
      <c r="C17" s="79"/>
      <c r="D17" s="79"/>
      <c r="E17" s="79"/>
      <c r="F17" s="79"/>
      <c r="G17" s="4"/>
      <c r="H17" s="4"/>
    </row>
    <row r="18" spans="1:8" ht="15" x14ac:dyDescent="0.2">
      <c r="A18" s="79"/>
      <c r="B18" s="79"/>
      <c r="C18" s="79"/>
      <c r="D18" s="79"/>
      <c r="E18" s="79"/>
      <c r="F18" s="79"/>
      <c r="G18" s="4"/>
      <c r="H18" s="4"/>
    </row>
    <row r="19" spans="1:8" ht="15" x14ac:dyDescent="0.2">
      <c r="A19" s="79"/>
      <c r="B19" s="79"/>
      <c r="C19" s="79"/>
      <c r="D19" s="79"/>
      <c r="E19" s="79"/>
      <c r="F19" s="79"/>
      <c r="G19" s="4"/>
      <c r="H19" s="4"/>
    </row>
    <row r="20" spans="1:8" ht="15" x14ac:dyDescent="0.2">
      <c r="A20" s="79"/>
      <c r="B20" s="79"/>
      <c r="C20" s="79"/>
      <c r="D20" s="79"/>
      <c r="E20" s="79"/>
      <c r="F20" s="79"/>
      <c r="G20" s="4"/>
      <c r="H20" s="4"/>
    </row>
    <row r="21" spans="1:8" ht="15" x14ac:dyDescent="0.2">
      <c r="A21" s="79"/>
      <c r="B21" s="79"/>
      <c r="C21" s="79"/>
      <c r="D21" s="79"/>
      <c r="E21" s="79"/>
      <c r="F21" s="79"/>
      <c r="G21" s="4"/>
      <c r="H21" s="4"/>
    </row>
    <row r="22" spans="1:8" ht="15" x14ac:dyDescent="0.2">
      <c r="A22" s="79"/>
      <c r="B22" s="79"/>
      <c r="C22" s="79"/>
      <c r="D22" s="79"/>
      <c r="E22" s="79"/>
      <c r="F22" s="79"/>
      <c r="G22" s="4"/>
      <c r="H22" s="4"/>
    </row>
    <row r="23" spans="1:8" ht="15" x14ac:dyDescent="0.2">
      <c r="A23" s="79"/>
      <c r="B23" s="79"/>
      <c r="C23" s="79"/>
      <c r="D23" s="79"/>
      <c r="E23" s="79"/>
      <c r="F23" s="79"/>
      <c r="G23" s="4"/>
      <c r="H23" s="4"/>
    </row>
    <row r="24" spans="1:8" ht="15" x14ac:dyDescent="0.2">
      <c r="A24" s="79"/>
      <c r="B24" s="79"/>
      <c r="C24" s="79"/>
      <c r="D24" s="79"/>
      <c r="E24" s="79"/>
      <c r="F24" s="79"/>
      <c r="G24" s="4"/>
      <c r="H24" s="4"/>
    </row>
    <row r="25" spans="1:8" ht="15" x14ac:dyDescent="0.2">
      <c r="A25" s="79"/>
      <c r="B25" s="79"/>
      <c r="C25" s="79"/>
      <c r="D25" s="79"/>
      <c r="E25" s="79"/>
      <c r="F25" s="79"/>
      <c r="G25" s="4"/>
      <c r="H25" s="4"/>
    </row>
    <row r="26" spans="1:8" ht="15" x14ac:dyDescent="0.2">
      <c r="A26" s="79"/>
      <c r="B26" s="79"/>
      <c r="C26" s="79"/>
      <c r="D26" s="79"/>
      <c r="E26" s="79"/>
      <c r="F26" s="79"/>
      <c r="G26" s="4"/>
      <c r="H26" s="4"/>
    </row>
    <row r="27" spans="1:8" ht="15" x14ac:dyDescent="0.2">
      <c r="A27" s="79"/>
      <c r="B27" s="79"/>
      <c r="C27" s="79"/>
      <c r="D27" s="79"/>
      <c r="E27" s="79"/>
      <c r="F27" s="79"/>
      <c r="G27" s="4"/>
      <c r="H27" s="4"/>
    </row>
    <row r="28" spans="1:8" ht="15" x14ac:dyDescent="0.2">
      <c r="A28" s="79"/>
      <c r="B28" s="79"/>
      <c r="C28" s="79"/>
      <c r="D28" s="79"/>
      <c r="E28" s="79"/>
      <c r="F28" s="79"/>
      <c r="G28" s="4"/>
      <c r="H28" s="4"/>
    </row>
    <row r="29" spans="1:8" ht="15" x14ac:dyDescent="0.2">
      <c r="A29" s="79"/>
      <c r="B29" s="79"/>
      <c r="C29" s="79"/>
      <c r="D29" s="79"/>
      <c r="E29" s="79"/>
      <c r="F29" s="79"/>
      <c r="G29" s="4"/>
      <c r="H29" s="4"/>
    </row>
    <row r="30" spans="1:8" ht="15" x14ac:dyDescent="0.2">
      <c r="A30" s="79"/>
      <c r="B30" s="79"/>
      <c r="C30" s="79"/>
      <c r="D30" s="79"/>
      <c r="E30" s="79"/>
      <c r="F30" s="79"/>
      <c r="G30" s="4"/>
      <c r="H30" s="4"/>
    </row>
    <row r="31" spans="1:8" ht="15" x14ac:dyDescent="0.2">
      <c r="A31" s="79"/>
      <c r="B31" s="79"/>
      <c r="C31" s="79"/>
      <c r="D31" s="79"/>
      <c r="E31" s="79"/>
      <c r="F31" s="79"/>
      <c r="G31" s="4"/>
      <c r="H31" s="4"/>
    </row>
    <row r="32" spans="1:8" ht="15" x14ac:dyDescent="0.2">
      <c r="A32" s="79"/>
      <c r="B32" s="79"/>
      <c r="C32" s="79"/>
      <c r="D32" s="79"/>
      <c r="E32" s="79"/>
      <c r="F32" s="79"/>
      <c r="G32" s="4"/>
      <c r="H32" s="4"/>
    </row>
    <row r="33" spans="1:9" ht="15" x14ac:dyDescent="0.2">
      <c r="A33" s="79"/>
      <c r="B33" s="79"/>
      <c r="C33" s="79"/>
      <c r="D33" s="79"/>
      <c r="E33" s="79"/>
      <c r="F33" s="79"/>
      <c r="G33" s="4"/>
      <c r="H33" s="4"/>
    </row>
    <row r="34" spans="1:9" ht="15" x14ac:dyDescent="0.3">
      <c r="A34" s="79"/>
      <c r="B34" s="91"/>
      <c r="C34" s="91"/>
      <c r="D34" s="91"/>
      <c r="E34" s="91"/>
      <c r="F34" s="91" t="s">
        <v>282</v>
      </c>
      <c r="G34" s="78">
        <f>SUM(G9:G33)</f>
        <v>0</v>
      </c>
      <c r="H34" s="78">
        <f>SUM(H9:H33)</f>
        <v>0</v>
      </c>
    </row>
    <row r="35" spans="1:9" ht="15" x14ac:dyDescent="0.3">
      <c r="A35" s="206"/>
      <c r="B35" s="206"/>
      <c r="C35" s="206"/>
      <c r="D35" s="206"/>
      <c r="E35" s="206"/>
      <c r="F35" s="206"/>
      <c r="G35" s="206"/>
      <c r="H35" s="163"/>
      <c r="I35" s="163"/>
    </row>
    <row r="36" spans="1:9" ht="15" x14ac:dyDescent="0.3">
      <c r="A36" s="207" t="s">
        <v>372</v>
      </c>
      <c r="B36" s="207"/>
      <c r="C36" s="206"/>
      <c r="D36" s="206"/>
      <c r="E36" s="206"/>
      <c r="F36" s="206"/>
      <c r="G36" s="206"/>
      <c r="H36" s="163"/>
      <c r="I36" s="163"/>
    </row>
    <row r="37" spans="1:9" ht="15" x14ac:dyDescent="0.3">
      <c r="A37" s="207"/>
      <c r="B37" s="207"/>
      <c r="C37" s="206"/>
      <c r="D37" s="206"/>
      <c r="E37" s="206"/>
      <c r="F37" s="206"/>
      <c r="G37" s="206"/>
      <c r="H37" s="163"/>
      <c r="I37" s="163"/>
    </row>
    <row r="38" spans="1:9" ht="15" x14ac:dyDescent="0.3">
      <c r="A38" s="207"/>
      <c r="B38" s="207"/>
      <c r="C38" s="163"/>
      <c r="D38" s="163"/>
      <c r="E38" s="163"/>
      <c r="F38" s="163"/>
      <c r="G38" s="163"/>
      <c r="H38" s="163"/>
      <c r="I38" s="163"/>
    </row>
    <row r="39" spans="1:9" ht="15" x14ac:dyDescent="0.3">
      <c r="A39" s="207"/>
      <c r="B39" s="207"/>
      <c r="C39" s="163"/>
      <c r="D39" s="163"/>
      <c r="E39" s="163"/>
      <c r="F39" s="163"/>
      <c r="G39" s="163"/>
      <c r="H39" s="163"/>
      <c r="I39" s="163"/>
    </row>
    <row r="40" spans="1:9" x14ac:dyDescent="0.2">
      <c r="A40" s="204"/>
      <c r="B40" s="204"/>
      <c r="C40" s="204"/>
      <c r="D40" s="204"/>
      <c r="E40" s="204"/>
      <c r="F40" s="204"/>
      <c r="G40" s="204"/>
      <c r="H40" s="204"/>
      <c r="I40" s="204"/>
    </row>
    <row r="41" spans="1:9" ht="15" x14ac:dyDescent="0.3">
      <c r="A41" s="169" t="s">
        <v>96</v>
      </c>
      <c r="B41" s="169"/>
      <c r="C41" s="163"/>
      <c r="D41" s="163"/>
      <c r="E41" s="163"/>
      <c r="F41" s="163"/>
      <c r="G41" s="163"/>
      <c r="H41" s="163"/>
      <c r="I41" s="163"/>
    </row>
    <row r="42" spans="1:9" ht="15" x14ac:dyDescent="0.3">
      <c r="A42" s="163"/>
      <c r="B42" s="163"/>
      <c r="C42" s="163"/>
      <c r="D42" s="163"/>
      <c r="E42" s="163"/>
      <c r="F42" s="163"/>
      <c r="G42" s="163"/>
      <c r="H42" s="163"/>
      <c r="I42" s="163"/>
    </row>
    <row r="43" spans="1:9" ht="15" x14ac:dyDescent="0.3">
      <c r="A43" s="163"/>
      <c r="B43" s="163"/>
      <c r="C43" s="163"/>
      <c r="D43" s="163"/>
      <c r="E43" s="163"/>
      <c r="F43" s="163"/>
      <c r="G43" s="163"/>
      <c r="H43" s="163"/>
      <c r="I43" s="170"/>
    </row>
    <row r="44" spans="1:9" ht="15" x14ac:dyDescent="0.3">
      <c r="A44" s="169"/>
      <c r="B44" s="169"/>
      <c r="C44" s="169" t="s">
        <v>340</v>
      </c>
      <c r="D44" s="169"/>
      <c r="E44" s="206"/>
      <c r="F44" s="169"/>
      <c r="G44" s="169"/>
      <c r="H44" s="163"/>
      <c r="I44" s="170"/>
    </row>
    <row r="45" spans="1:9" ht="15" x14ac:dyDescent="0.3">
      <c r="A45" s="163"/>
      <c r="B45" s="163"/>
      <c r="C45" s="163" t="s">
        <v>214</v>
      </c>
      <c r="D45" s="163"/>
      <c r="E45" s="163"/>
      <c r="F45" s="163"/>
      <c r="G45" s="163"/>
      <c r="H45" s="163"/>
      <c r="I45" s="170"/>
    </row>
    <row r="46" spans="1:9" x14ac:dyDescent="0.2">
      <c r="A46" s="171"/>
      <c r="B46" s="171"/>
      <c r="C46" s="171" t="s">
        <v>103</v>
      </c>
      <c r="D46" s="171"/>
      <c r="E46" s="171"/>
      <c r="F46" s="171"/>
      <c r="G46" s="17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2:L48"/>
  <sheetViews>
    <sheetView topLeftCell="B1" zoomScaleNormal="100" zoomScaleSheetLayoutView="80" workbookViewId="0">
      <selection activeCell="B13" sqref="B13"/>
    </sheetView>
  </sheetViews>
  <sheetFormatPr defaultRowHeight="12.75" x14ac:dyDescent="0.2"/>
  <cols>
    <col min="1" max="1" width="5.42578125" style="164" customWidth="1"/>
    <col min="2" max="2" width="27.85546875" style="164" customWidth="1"/>
    <col min="3" max="3" width="18.28515625" style="164" customWidth="1"/>
    <col min="4" max="4" width="18.5703125" style="164" customWidth="1"/>
    <col min="5" max="5" width="15.7109375" style="164" customWidth="1"/>
    <col min="6" max="6" width="17" style="164" customWidth="1"/>
    <col min="7" max="7" width="13.7109375" style="164" customWidth="1"/>
    <col min="8" max="8" width="19.42578125" style="164" bestFit="1" customWidth="1"/>
    <col min="9" max="9" width="18.5703125" style="164" bestFit="1" customWidth="1"/>
    <col min="10" max="10" width="16.7109375" style="164" customWidth="1"/>
    <col min="11" max="11" width="17.7109375" style="164" customWidth="1"/>
    <col min="12" max="12" width="12.85546875" style="164" customWidth="1"/>
    <col min="13" max="16384" width="9.140625" style="164"/>
  </cols>
  <sheetData>
    <row r="2" spans="1:12" ht="15" x14ac:dyDescent="0.3">
      <c r="A2" s="369" t="s">
        <v>373</v>
      </c>
      <c r="B2" s="369"/>
      <c r="C2" s="369"/>
      <c r="D2" s="369"/>
      <c r="E2" s="315"/>
      <c r="F2" s="69"/>
      <c r="G2" s="69"/>
      <c r="H2" s="69"/>
      <c r="I2" s="69"/>
      <c r="J2" s="236"/>
      <c r="K2" s="237"/>
      <c r="L2" s="237" t="s">
        <v>97</v>
      </c>
    </row>
    <row r="3" spans="1:12" ht="15" x14ac:dyDescent="0.3">
      <c r="A3" s="68" t="s">
        <v>104</v>
      </c>
      <c r="B3" s="66"/>
      <c r="C3" s="69"/>
      <c r="D3" s="69"/>
      <c r="E3" s="69"/>
      <c r="F3" s="69"/>
      <c r="G3" s="69"/>
      <c r="H3" s="69"/>
      <c r="I3" s="69"/>
      <c r="J3" s="236"/>
      <c r="K3" s="364" t="s">
        <v>415</v>
      </c>
      <c r="L3" s="364"/>
    </row>
    <row r="4" spans="1:12" ht="15" x14ac:dyDescent="0.3">
      <c r="A4" s="68"/>
      <c r="B4" s="68"/>
      <c r="C4" s="66"/>
      <c r="D4" s="66"/>
      <c r="E4" s="66"/>
      <c r="F4" s="66"/>
      <c r="G4" s="66"/>
      <c r="H4" s="66"/>
      <c r="I4" s="66"/>
      <c r="J4" s="236"/>
      <c r="K4" s="236"/>
      <c r="L4" s="236"/>
    </row>
    <row r="5" spans="1:12" ht="15" x14ac:dyDescent="0.3">
      <c r="A5" s="69" t="s">
        <v>218</v>
      </c>
      <c r="B5" s="69"/>
      <c r="C5" s="69"/>
      <c r="D5" s="69"/>
      <c r="E5" s="69"/>
      <c r="F5" s="69"/>
      <c r="G5" s="69"/>
      <c r="H5" s="69"/>
      <c r="I5" s="69"/>
      <c r="J5" s="68"/>
      <c r="K5" s="68"/>
      <c r="L5" s="68"/>
    </row>
    <row r="6" spans="1:12" ht="15" x14ac:dyDescent="0.3">
      <c r="A6" s="72" t="str">
        <f>'ფორმა N1'!D4</f>
        <v>ლადო კვარაცხელია</v>
      </c>
      <c r="B6" s="72"/>
      <c r="C6" s="72"/>
      <c r="D6" s="72"/>
      <c r="E6" s="72"/>
      <c r="F6" s="72"/>
      <c r="G6" s="72"/>
      <c r="H6" s="72"/>
      <c r="I6" s="72"/>
      <c r="J6" s="73"/>
      <c r="K6" s="73"/>
    </row>
    <row r="7" spans="1:12" ht="15" x14ac:dyDescent="0.3">
      <c r="A7" s="69"/>
      <c r="B7" s="69"/>
      <c r="C7" s="69"/>
      <c r="D7" s="69"/>
      <c r="E7" s="69"/>
      <c r="F7" s="69"/>
      <c r="G7" s="69"/>
      <c r="H7" s="69"/>
      <c r="I7" s="69"/>
      <c r="J7" s="68"/>
      <c r="K7" s="68"/>
      <c r="L7" s="68"/>
    </row>
    <row r="8" spans="1:12" ht="15" x14ac:dyDescent="0.2">
      <c r="A8" s="235"/>
      <c r="B8" s="235"/>
      <c r="C8" s="235"/>
      <c r="D8" s="235"/>
      <c r="E8" s="235"/>
      <c r="F8" s="235"/>
      <c r="G8" s="235"/>
      <c r="H8" s="235"/>
      <c r="I8" s="235"/>
      <c r="J8" s="70"/>
      <c r="K8" s="70"/>
      <c r="L8" s="70"/>
    </row>
    <row r="9" spans="1:12" ht="45" x14ac:dyDescent="0.2">
      <c r="A9" s="82" t="s">
        <v>64</v>
      </c>
      <c r="B9" s="82" t="s">
        <v>374</v>
      </c>
      <c r="C9" s="82" t="s">
        <v>375</v>
      </c>
      <c r="D9" s="82" t="s">
        <v>376</v>
      </c>
      <c r="E9" s="82" t="s">
        <v>377</v>
      </c>
      <c r="F9" s="82" t="s">
        <v>378</v>
      </c>
      <c r="G9" s="82" t="s">
        <v>379</v>
      </c>
      <c r="H9" s="82" t="s">
        <v>380</v>
      </c>
      <c r="I9" s="82" t="s">
        <v>381</v>
      </c>
      <c r="J9" s="82" t="s">
        <v>382</v>
      </c>
      <c r="K9" s="82" t="s">
        <v>383</v>
      </c>
      <c r="L9" s="82" t="s">
        <v>256</v>
      </c>
    </row>
    <row r="10" spans="1:12" ht="30" x14ac:dyDescent="0.2">
      <c r="A10" s="90">
        <v>1</v>
      </c>
      <c r="B10" s="316" t="s">
        <v>416</v>
      </c>
      <c r="C10" s="90" t="s">
        <v>417</v>
      </c>
      <c r="D10" s="90">
        <v>242731754</v>
      </c>
      <c r="E10" s="90" t="s">
        <v>401</v>
      </c>
      <c r="F10" s="90">
        <v>5000</v>
      </c>
      <c r="G10" s="90"/>
      <c r="H10" s="90" t="s">
        <v>401</v>
      </c>
      <c r="I10" s="90" t="s">
        <v>420</v>
      </c>
      <c r="J10" s="4" t="s">
        <v>418</v>
      </c>
      <c r="K10" s="4">
        <v>800</v>
      </c>
      <c r="L10" s="90"/>
    </row>
    <row r="11" spans="1:12" ht="30" x14ac:dyDescent="0.2">
      <c r="A11" s="90">
        <v>2</v>
      </c>
      <c r="B11" s="316" t="s">
        <v>416</v>
      </c>
      <c r="C11" s="90" t="s">
        <v>417</v>
      </c>
      <c r="D11" s="90">
        <v>242731754</v>
      </c>
      <c r="E11" s="90" t="s">
        <v>401</v>
      </c>
      <c r="F11" s="90">
        <v>5000</v>
      </c>
      <c r="G11" s="90"/>
      <c r="H11" s="90" t="s">
        <v>401</v>
      </c>
      <c r="I11" s="90" t="s">
        <v>420</v>
      </c>
      <c r="J11" s="4" t="s">
        <v>419</v>
      </c>
      <c r="K11" s="4">
        <v>1250</v>
      </c>
      <c r="L11" s="90"/>
    </row>
    <row r="12" spans="1:12" ht="30" x14ac:dyDescent="0.2">
      <c r="A12" s="90">
        <v>3</v>
      </c>
      <c r="B12" s="316" t="s">
        <v>416</v>
      </c>
      <c r="C12" s="90" t="s">
        <v>417</v>
      </c>
      <c r="D12" s="90">
        <v>242731754</v>
      </c>
      <c r="E12" s="90" t="s">
        <v>401</v>
      </c>
      <c r="F12" s="349">
        <v>4000</v>
      </c>
      <c r="G12" s="349"/>
      <c r="H12" s="90" t="s">
        <v>401</v>
      </c>
      <c r="I12" s="90" t="s">
        <v>420</v>
      </c>
      <c r="J12" s="352" t="s">
        <v>419</v>
      </c>
      <c r="K12" s="4">
        <v>1000</v>
      </c>
      <c r="L12" s="79"/>
    </row>
    <row r="13" spans="1:12" ht="15" x14ac:dyDescent="0.2">
      <c r="A13" s="90">
        <v>4</v>
      </c>
      <c r="B13" s="316"/>
      <c r="C13" s="79"/>
      <c r="D13" s="79"/>
      <c r="E13" s="79"/>
      <c r="F13" s="79"/>
      <c r="G13" s="79"/>
      <c r="H13" s="79"/>
      <c r="I13" s="79"/>
      <c r="J13" s="4"/>
      <c r="K13" s="4"/>
      <c r="L13" s="79"/>
    </row>
    <row r="14" spans="1:12" ht="15" x14ac:dyDescent="0.2">
      <c r="A14" s="90">
        <v>5</v>
      </c>
      <c r="B14" s="316"/>
      <c r="C14" s="79"/>
      <c r="D14" s="79"/>
      <c r="E14" s="79"/>
      <c r="F14" s="79"/>
      <c r="G14" s="79"/>
      <c r="H14" s="79"/>
      <c r="I14" s="79"/>
      <c r="J14" s="4"/>
      <c r="K14" s="4"/>
      <c r="L14" s="79"/>
    </row>
    <row r="15" spans="1:12" ht="15" x14ac:dyDescent="0.2">
      <c r="A15" s="90">
        <v>6</v>
      </c>
      <c r="B15" s="316"/>
      <c r="C15" s="79"/>
      <c r="D15" s="79"/>
      <c r="E15" s="79"/>
      <c r="F15" s="79"/>
      <c r="G15" s="79"/>
      <c r="H15" s="79"/>
      <c r="I15" s="79"/>
      <c r="J15" s="4"/>
      <c r="K15" s="4"/>
      <c r="L15" s="79"/>
    </row>
    <row r="16" spans="1:12" ht="15" x14ac:dyDescent="0.2">
      <c r="A16" s="90">
        <v>7</v>
      </c>
      <c r="B16" s="316"/>
      <c r="C16" s="79"/>
      <c r="D16" s="79"/>
      <c r="E16" s="79"/>
      <c r="F16" s="79"/>
      <c r="G16" s="79"/>
      <c r="H16" s="79"/>
      <c r="I16" s="79"/>
      <c r="J16" s="4"/>
      <c r="K16" s="4"/>
      <c r="L16" s="79"/>
    </row>
    <row r="17" spans="1:12" ht="15" x14ac:dyDescent="0.2">
      <c r="A17" s="90">
        <v>8</v>
      </c>
      <c r="B17" s="316"/>
      <c r="C17" s="79"/>
      <c r="D17" s="79"/>
      <c r="E17" s="79"/>
      <c r="F17" s="79"/>
      <c r="G17" s="79"/>
      <c r="H17" s="79"/>
      <c r="I17" s="79"/>
      <c r="J17" s="4"/>
      <c r="K17" s="4"/>
      <c r="L17" s="79"/>
    </row>
    <row r="18" spans="1:12" ht="15" x14ac:dyDescent="0.2">
      <c r="A18" s="90">
        <v>9</v>
      </c>
      <c r="B18" s="316"/>
      <c r="C18" s="79"/>
      <c r="D18" s="79"/>
      <c r="E18" s="79"/>
      <c r="F18" s="79"/>
      <c r="G18" s="79"/>
      <c r="H18" s="79"/>
      <c r="I18" s="79"/>
      <c r="J18" s="4"/>
      <c r="K18" s="4"/>
      <c r="L18" s="79"/>
    </row>
    <row r="19" spans="1:12" ht="15" x14ac:dyDescent="0.2">
      <c r="A19" s="90">
        <v>10</v>
      </c>
      <c r="B19" s="316"/>
      <c r="C19" s="79"/>
      <c r="D19" s="79"/>
      <c r="E19" s="79"/>
      <c r="F19" s="79"/>
      <c r="G19" s="79"/>
      <c r="H19" s="79"/>
      <c r="I19" s="79"/>
      <c r="J19" s="4"/>
      <c r="K19" s="4"/>
      <c r="L19" s="79"/>
    </row>
    <row r="20" spans="1:12" ht="15" x14ac:dyDescent="0.2">
      <c r="A20" s="90">
        <v>11</v>
      </c>
      <c r="B20" s="316"/>
      <c r="C20" s="79"/>
      <c r="D20" s="79"/>
      <c r="E20" s="79"/>
      <c r="F20" s="79"/>
      <c r="G20" s="79"/>
      <c r="H20" s="79"/>
      <c r="I20" s="79"/>
      <c r="J20" s="4"/>
      <c r="K20" s="4"/>
      <c r="L20" s="79"/>
    </row>
    <row r="21" spans="1:12" ht="15" x14ac:dyDescent="0.2">
      <c r="A21" s="90">
        <v>12</v>
      </c>
      <c r="B21" s="316"/>
      <c r="C21" s="79"/>
      <c r="D21" s="79"/>
      <c r="E21" s="79"/>
      <c r="F21" s="79"/>
      <c r="G21" s="79"/>
      <c r="H21" s="79"/>
      <c r="I21" s="79"/>
      <c r="J21" s="4"/>
      <c r="K21" s="4"/>
      <c r="L21" s="79"/>
    </row>
    <row r="22" spans="1:12" ht="15" x14ac:dyDescent="0.2">
      <c r="A22" s="90">
        <v>13</v>
      </c>
      <c r="B22" s="316"/>
      <c r="C22" s="79"/>
      <c r="D22" s="79"/>
      <c r="E22" s="79"/>
      <c r="F22" s="79"/>
      <c r="G22" s="79"/>
      <c r="H22" s="79"/>
      <c r="I22" s="79"/>
      <c r="J22" s="4"/>
      <c r="K22" s="4"/>
      <c r="L22" s="79"/>
    </row>
    <row r="23" spans="1:12" ht="15" x14ac:dyDescent="0.2">
      <c r="A23" s="90">
        <v>14</v>
      </c>
      <c r="B23" s="316"/>
      <c r="C23" s="79"/>
      <c r="D23" s="79"/>
      <c r="E23" s="79"/>
      <c r="F23" s="79"/>
      <c r="G23" s="79"/>
      <c r="H23" s="79"/>
      <c r="I23" s="79"/>
      <c r="J23" s="4"/>
      <c r="K23" s="4"/>
      <c r="L23" s="79"/>
    </row>
    <row r="24" spans="1:12" ht="15" x14ac:dyDescent="0.2">
      <c r="A24" s="90">
        <v>15</v>
      </c>
      <c r="B24" s="316"/>
      <c r="C24" s="79"/>
      <c r="D24" s="79"/>
      <c r="E24" s="79"/>
      <c r="F24" s="79"/>
      <c r="G24" s="79"/>
      <c r="H24" s="79"/>
      <c r="I24" s="79"/>
      <c r="J24" s="4"/>
      <c r="K24" s="4"/>
      <c r="L24" s="79"/>
    </row>
    <row r="25" spans="1:12" ht="15" x14ac:dyDescent="0.2">
      <c r="A25" s="90">
        <v>16</v>
      </c>
      <c r="B25" s="316"/>
      <c r="C25" s="79"/>
      <c r="D25" s="79"/>
      <c r="E25" s="79"/>
      <c r="F25" s="79"/>
      <c r="G25" s="79"/>
      <c r="H25" s="79"/>
      <c r="I25" s="79"/>
      <c r="J25" s="4"/>
      <c r="K25" s="4"/>
      <c r="L25" s="79"/>
    </row>
    <row r="26" spans="1:12" ht="15" x14ac:dyDescent="0.2">
      <c r="A26" s="90">
        <v>17</v>
      </c>
      <c r="B26" s="316"/>
      <c r="C26" s="79"/>
      <c r="D26" s="79"/>
      <c r="E26" s="79"/>
      <c r="F26" s="79"/>
      <c r="G26" s="79"/>
      <c r="H26" s="79"/>
      <c r="I26" s="79"/>
      <c r="J26" s="4"/>
      <c r="K26" s="4"/>
      <c r="L26" s="79"/>
    </row>
    <row r="27" spans="1:12" ht="15" x14ac:dyDescent="0.2">
      <c r="A27" s="90">
        <v>18</v>
      </c>
      <c r="B27" s="316"/>
      <c r="C27" s="79"/>
      <c r="D27" s="79"/>
      <c r="E27" s="79"/>
      <c r="F27" s="79"/>
      <c r="G27" s="79"/>
      <c r="H27" s="79"/>
      <c r="I27" s="79"/>
      <c r="J27" s="4"/>
      <c r="K27" s="4"/>
      <c r="L27" s="79"/>
    </row>
    <row r="28" spans="1:12" ht="15" x14ac:dyDescent="0.2">
      <c r="A28" s="90">
        <v>19</v>
      </c>
      <c r="B28" s="316"/>
      <c r="C28" s="79"/>
      <c r="D28" s="79"/>
      <c r="E28" s="79"/>
      <c r="F28" s="79"/>
      <c r="G28" s="79"/>
      <c r="H28" s="79"/>
      <c r="I28" s="79"/>
      <c r="J28" s="4"/>
      <c r="K28" s="4"/>
      <c r="L28" s="79"/>
    </row>
    <row r="29" spans="1:12" ht="15" x14ac:dyDescent="0.2">
      <c r="A29" s="90">
        <v>20</v>
      </c>
      <c r="B29" s="316"/>
      <c r="C29" s="79"/>
      <c r="D29" s="79"/>
      <c r="E29" s="79"/>
      <c r="F29" s="79"/>
      <c r="G29" s="79"/>
      <c r="H29" s="79"/>
      <c r="I29" s="79"/>
      <c r="J29" s="4"/>
      <c r="K29" s="4"/>
      <c r="L29" s="79"/>
    </row>
    <row r="30" spans="1:12" ht="15" x14ac:dyDescent="0.2">
      <c r="A30" s="90">
        <v>21</v>
      </c>
      <c r="B30" s="316"/>
      <c r="C30" s="79"/>
      <c r="D30" s="79"/>
      <c r="E30" s="79"/>
      <c r="F30" s="79"/>
      <c r="G30" s="79"/>
      <c r="H30" s="79"/>
      <c r="I30" s="79"/>
      <c r="J30" s="4"/>
      <c r="K30" s="4"/>
      <c r="L30" s="79"/>
    </row>
    <row r="31" spans="1:12" ht="15" x14ac:dyDescent="0.2">
      <c r="A31" s="90">
        <v>22</v>
      </c>
      <c r="B31" s="316"/>
      <c r="C31" s="79"/>
      <c r="D31" s="79"/>
      <c r="E31" s="79"/>
      <c r="F31" s="79"/>
      <c r="G31" s="79"/>
      <c r="H31" s="79"/>
      <c r="I31" s="79"/>
      <c r="J31" s="4"/>
      <c r="K31" s="4"/>
      <c r="L31" s="79"/>
    </row>
    <row r="32" spans="1:12" ht="15" x14ac:dyDescent="0.2">
      <c r="A32" s="90">
        <v>23</v>
      </c>
      <c r="B32" s="316"/>
      <c r="C32" s="79"/>
      <c r="D32" s="79"/>
      <c r="E32" s="79"/>
      <c r="F32" s="79"/>
      <c r="G32" s="79"/>
      <c r="H32" s="79"/>
      <c r="I32" s="79"/>
      <c r="J32" s="4"/>
      <c r="K32" s="4"/>
      <c r="L32" s="79"/>
    </row>
    <row r="33" spans="1:12" ht="15" x14ac:dyDescent="0.2">
      <c r="A33" s="90">
        <v>24</v>
      </c>
      <c r="B33" s="316"/>
      <c r="C33" s="79"/>
      <c r="D33" s="79"/>
      <c r="E33" s="79"/>
      <c r="F33" s="79"/>
      <c r="G33" s="79"/>
      <c r="H33" s="79"/>
      <c r="I33" s="79"/>
      <c r="J33" s="4"/>
      <c r="K33" s="4"/>
      <c r="L33" s="79"/>
    </row>
    <row r="34" spans="1:12" ht="15" x14ac:dyDescent="0.2">
      <c r="A34" s="79" t="s">
        <v>220</v>
      </c>
      <c r="B34" s="316"/>
      <c r="C34" s="79"/>
      <c r="D34" s="79"/>
      <c r="E34" s="79"/>
      <c r="F34" s="79"/>
      <c r="G34" s="79"/>
      <c r="H34" s="79"/>
      <c r="I34" s="79"/>
      <c r="J34" s="4"/>
      <c r="K34" s="4"/>
      <c r="L34" s="79"/>
    </row>
    <row r="35" spans="1:12" ht="15" x14ac:dyDescent="0.3">
      <c r="A35" s="79"/>
      <c r="B35" s="316"/>
      <c r="C35" s="91"/>
      <c r="D35" s="91"/>
      <c r="E35" s="91"/>
      <c r="F35" s="91"/>
      <c r="G35" s="79"/>
      <c r="H35" s="79"/>
      <c r="I35" s="79"/>
      <c r="J35" s="79" t="s">
        <v>384</v>
      </c>
      <c r="K35" s="78">
        <f>SUM(K10:K34)</f>
        <v>3050</v>
      </c>
      <c r="L35" s="79"/>
    </row>
    <row r="36" spans="1:12" ht="15" x14ac:dyDescent="0.3">
      <c r="A36" s="206"/>
      <c r="B36" s="206"/>
      <c r="C36" s="206"/>
      <c r="D36" s="206"/>
      <c r="E36" s="206"/>
      <c r="F36" s="206"/>
      <c r="G36" s="206"/>
      <c r="H36" s="206"/>
      <c r="I36" s="206"/>
      <c r="J36" s="206"/>
      <c r="K36" s="163"/>
    </row>
    <row r="37" spans="1:12" ht="15" x14ac:dyDescent="0.3">
      <c r="A37" s="207" t="s">
        <v>385</v>
      </c>
      <c r="B37" s="207"/>
      <c r="C37" s="206"/>
      <c r="D37" s="206"/>
      <c r="E37" s="206"/>
      <c r="F37" s="206"/>
      <c r="G37" s="206"/>
      <c r="H37" s="206"/>
      <c r="I37" s="206"/>
      <c r="J37" s="206"/>
      <c r="K37" s="163"/>
    </row>
    <row r="38" spans="1:12" ht="15" x14ac:dyDescent="0.3">
      <c r="A38" s="207" t="s">
        <v>386</v>
      </c>
      <c r="B38" s="207"/>
      <c r="C38" s="206"/>
      <c r="D38" s="206"/>
      <c r="E38" s="206"/>
      <c r="F38" s="206"/>
      <c r="G38" s="206"/>
      <c r="H38" s="206"/>
      <c r="I38" s="206"/>
      <c r="J38" s="206"/>
      <c r="K38" s="163"/>
    </row>
    <row r="39" spans="1:12" ht="15" x14ac:dyDescent="0.3">
      <c r="A39" s="195" t="s">
        <v>387</v>
      </c>
      <c r="B39" s="207"/>
      <c r="C39" s="163"/>
      <c r="D39" s="163"/>
      <c r="E39" s="163"/>
      <c r="F39" s="163"/>
      <c r="G39" s="163"/>
      <c r="H39" s="163"/>
      <c r="I39" s="163"/>
      <c r="J39" s="163"/>
      <c r="K39" s="163"/>
    </row>
    <row r="40" spans="1:12" ht="15" x14ac:dyDescent="0.3">
      <c r="A40" s="195" t="s">
        <v>388</v>
      </c>
      <c r="B40" s="207"/>
      <c r="C40" s="163"/>
      <c r="D40" s="163"/>
      <c r="E40" s="163"/>
      <c r="F40" s="163"/>
      <c r="G40" s="163"/>
      <c r="H40" s="163"/>
      <c r="I40" s="163"/>
      <c r="J40" s="163"/>
      <c r="K40" s="163"/>
    </row>
    <row r="41" spans="1:12" ht="15" customHeight="1" x14ac:dyDescent="0.2">
      <c r="A41" s="372" t="s">
        <v>400</v>
      </c>
      <c r="B41" s="372"/>
      <c r="C41" s="372"/>
      <c r="D41" s="372"/>
      <c r="E41" s="372"/>
      <c r="F41" s="372"/>
      <c r="G41" s="372"/>
      <c r="H41" s="372"/>
      <c r="I41" s="372"/>
      <c r="J41" s="372"/>
      <c r="K41" s="372"/>
    </row>
    <row r="42" spans="1:12" ht="15" customHeight="1" x14ac:dyDescent="0.2">
      <c r="A42" s="372"/>
      <c r="B42" s="372"/>
      <c r="C42" s="372"/>
      <c r="D42" s="372"/>
      <c r="E42" s="372"/>
      <c r="F42" s="372"/>
      <c r="G42" s="372"/>
      <c r="H42" s="372"/>
      <c r="I42" s="372"/>
      <c r="J42" s="372"/>
      <c r="K42" s="372"/>
    </row>
    <row r="43" spans="1:12" ht="12.75" customHeight="1" x14ac:dyDescent="0.2">
      <c r="A43" s="338"/>
      <c r="B43" s="338"/>
      <c r="C43" s="338"/>
      <c r="D43" s="338"/>
      <c r="E43" s="338"/>
      <c r="F43" s="338"/>
      <c r="G43" s="338"/>
      <c r="H43" s="338"/>
      <c r="I43" s="338"/>
      <c r="J43" s="338"/>
      <c r="K43" s="338"/>
    </row>
    <row r="44" spans="1:12" ht="15" x14ac:dyDescent="0.3">
      <c r="A44" s="370" t="s">
        <v>96</v>
      </c>
      <c r="B44" s="370"/>
      <c r="C44" s="317"/>
      <c r="D44" s="318"/>
      <c r="E44" s="318"/>
      <c r="F44" s="317"/>
      <c r="G44" s="317"/>
      <c r="H44" s="317"/>
      <c r="I44" s="317"/>
      <c r="J44" s="317"/>
      <c r="K44" s="163"/>
    </row>
    <row r="45" spans="1:12" ht="15" x14ac:dyDescent="0.3">
      <c r="A45" s="317"/>
      <c r="B45" s="318"/>
      <c r="C45" s="317"/>
      <c r="D45" s="318"/>
      <c r="E45" s="318"/>
      <c r="F45" s="317"/>
      <c r="G45"/>
      <c r="H45"/>
      <c r="I45"/>
      <c r="J45"/>
      <c r="K45" s="163"/>
    </row>
    <row r="46" spans="1:12" ht="15" customHeight="1" x14ac:dyDescent="0.3">
      <c r="A46" s="317"/>
      <c r="B46" s="318"/>
      <c r="C46" s="371" t="s">
        <v>212</v>
      </c>
      <c r="D46" s="371"/>
      <c r="E46" s="319"/>
      <c r="F46" s="320"/>
      <c r="G46" s="347" t="s">
        <v>412</v>
      </c>
      <c r="H46"/>
      <c r="I46" s="347" t="s">
        <v>413</v>
      </c>
      <c r="J46"/>
      <c r="K46" s="163"/>
    </row>
    <row r="47" spans="1:12" ht="15" x14ac:dyDescent="0.3">
      <c r="A47" s="317"/>
      <c r="B47" s="318"/>
      <c r="C47" s="317"/>
      <c r="D47" s="318"/>
      <c r="E47" s="318"/>
      <c r="F47" s="317"/>
      <c r="G47"/>
      <c r="H47"/>
      <c r="I47"/>
      <c r="J47"/>
      <c r="K47" s="163"/>
    </row>
    <row r="48" spans="1:12" ht="15" x14ac:dyDescent="0.3">
      <c r="A48" s="317"/>
      <c r="B48" s="318"/>
      <c r="C48" s="368" t="s">
        <v>103</v>
      </c>
      <c r="D48" s="368"/>
      <c r="E48" s="319"/>
      <c r="F48" s="320"/>
      <c r="G48" s="317"/>
      <c r="H48" s="317"/>
      <c r="I48" s="317"/>
      <c r="J48" s="317"/>
      <c r="K48" s="163"/>
    </row>
  </sheetData>
  <mergeCells count="6">
    <mergeCell ref="C48:D48"/>
    <mergeCell ref="A2:D2"/>
    <mergeCell ref="K3:L3"/>
    <mergeCell ref="A44:B44"/>
    <mergeCell ref="C46:D46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56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4"/>
  </sheetPr>
  <dimension ref="A1:I93"/>
  <sheetViews>
    <sheetView showGridLines="0" zoomScaleNormal="100" zoomScaleSheetLayoutView="80" workbookViewId="0">
      <selection activeCell="F16" sqref="F16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6" t="s">
        <v>184</v>
      </c>
      <c r="B1" s="110"/>
      <c r="C1" s="373" t="s">
        <v>162</v>
      </c>
      <c r="D1" s="373"/>
      <c r="E1" s="96"/>
    </row>
    <row r="2" spans="1:5" x14ac:dyDescent="0.3">
      <c r="A2" s="68" t="s">
        <v>104</v>
      </c>
      <c r="B2" s="110"/>
      <c r="C2" s="374" t="s">
        <v>415</v>
      </c>
      <c r="D2" s="374"/>
      <c r="E2" s="96"/>
    </row>
    <row r="3" spans="1:5" x14ac:dyDescent="0.3">
      <c r="A3" s="105"/>
      <c r="B3" s="110"/>
      <c r="C3" s="69"/>
      <c r="D3" s="69"/>
      <c r="E3" s="96"/>
    </row>
    <row r="4" spans="1:5" x14ac:dyDescent="0.3">
      <c r="A4" s="68" t="e">
        <f>#REF!</f>
        <v>#REF!</v>
      </c>
      <c r="B4" s="68"/>
      <c r="C4" s="68"/>
      <c r="D4" s="68"/>
      <c r="E4" s="99"/>
    </row>
    <row r="5" spans="1:5" x14ac:dyDescent="0.3">
      <c r="A5" s="108" t="str">
        <f>'ფორმა N1'!D4</f>
        <v>ლადო კვარაცხელია</v>
      </c>
      <c r="B5" s="109"/>
      <c r="C5" s="109"/>
      <c r="D5" s="58"/>
      <c r="E5" s="99"/>
    </row>
    <row r="6" spans="1:5" x14ac:dyDescent="0.3">
      <c r="A6" s="69"/>
      <c r="B6" s="68"/>
      <c r="C6" s="68"/>
      <c r="D6" s="68"/>
      <c r="E6" s="99"/>
    </row>
    <row r="7" spans="1:5" x14ac:dyDescent="0.3">
      <c r="A7" s="104"/>
      <c r="B7" s="111"/>
      <c r="C7" s="112"/>
      <c r="D7" s="112"/>
      <c r="E7" s="96"/>
    </row>
    <row r="8" spans="1:5" ht="45" x14ac:dyDescent="0.3">
      <c r="A8" s="113" t="s">
        <v>101</v>
      </c>
      <c r="B8" s="113" t="s">
        <v>154</v>
      </c>
      <c r="C8" s="113" t="s">
        <v>244</v>
      </c>
      <c r="D8" s="113" t="s">
        <v>211</v>
      </c>
      <c r="E8" s="96"/>
    </row>
    <row r="9" spans="1:5" x14ac:dyDescent="0.3">
      <c r="A9" s="48"/>
      <c r="B9" s="49"/>
      <c r="C9" s="135"/>
      <c r="D9" s="135"/>
      <c r="E9" s="96"/>
    </row>
    <row r="10" spans="1:5" x14ac:dyDescent="0.3">
      <c r="A10" s="50" t="s">
        <v>155</v>
      </c>
      <c r="B10" s="51"/>
      <c r="C10" s="114">
        <f>SUM(C11,C34)</f>
        <v>4213</v>
      </c>
      <c r="D10" s="114">
        <f>SUM(D11,D34)</f>
        <v>862</v>
      </c>
      <c r="E10" s="96"/>
    </row>
    <row r="11" spans="1:5" x14ac:dyDescent="0.3">
      <c r="A11" s="52" t="s">
        <v>156</v>
      </c>
      <c r="B11" s="53"/>
      <c r="C11" s="77">
        <f>SUM(C12:C32)</f>
        <v>4213</v>
      </c>
      <c r="D11" s="77">
        <f>SUM(D12:D32)</f>
        <v>862</v>
      </c>
      <c r="E11" s="96"/>
    </row>
    <row r="12" spans="1:5" x14ac:dyDescent="0.3">
      <c r="A12" s="56">
        <v>1110</v>
      </c>
      <c r="B12" s="55" t="s">
        <v>106</v>
      </c>
      <c r="C12" s="8"/>
      <c r="D12" s="8"/>
      <c r="E12" s="96"/>
    </row>
    <row r="13" spans="1:5" x14ac:dyDescent="0.3">
      <c r="A13" s="56">
        <v>1120</v>
      </c>
      <c r="B13" s="55" t="s">
        <v>107</v>
      </c>
      <c r="C13" s="8"/>
      <c r="D13" s="8"/>
      <c r="E13" s="96"/>
    </row>
    <row r="14" spans="1:5" x14ac:dyDescent="0.3">
      <c r="A14" s="56">
        <v>1211</v>
      </c>
      <c r="B14" s="55" t="s">
        <v>108</v>
      </c>
      <c r="C14" s="8">
        <v>4213</v>
      </c>
      <c r="D14" s="8">
        <v>862</v>
      </c>
      <c r="E14" s="96"/>
    </row>
    <row r="15" spans="1:5" x14ac:dyDescent="0.3">
      <c r="A15" s="56">
        <v>1212</v>
      </c>
      <c r="B15" s="55" t="s">
        <v>109</v>
      </c>
      <c r="C15" s="8"/>
      <c r="D15" s="8"/>
      <c r="E15" s="96"/>
    </row>
    <row r="16" spans="1:5" x14ac:dyDescent="0.3">
      <c r="A16" s="56">
        <v>1213</v>
      </c>
      <c r="B16" s="55" t="s">
        <v>110</v>
      </c>
      <c r="C16" s="8"/>
      <c r="D16" s="8"/>
      <c r="E16" s="96"/>
    </row>
    <row r="17" spans="1:5" x14ac:dyDescent="0.3">
      <c r="A17" s="56">
        <v>1214</v>
      </c>
      <c r="B17" s="55" t="s">
        <v>111</v>
      </c>
      <c r="C17" s="8"/>
      <c r="D17" s="8"/>
      <c r="E17" s="96"/>
    </row>
    <row r="18" spans="1:5" x14ac:dyDescent="0.3">
      <c r="A18" s="56">
        <v>1215</v>
      </c>
      <c r="B18" s="55" t="s">
        <v>112</v>
      </c>
      <c r="C18" s="8"/>
      <c r="D18" s="8"/>
      <c r="E18" s="96"/>
    </row>
    <row r="19" spans="1:5" x14ac:dyDescent="0.3">
      <c r="A19" s="56">
        <v>1300</v>
      </c>
      <c r="B19" s="55" t="s">
        <v>113</v>
      </c>
      <c r="C19" s="8"/>
      <c r="D19" s="8"/>
      <c r="E19" s="96"/>
    </row>
    <row r="20" spans="1:5" x14ac:dyDescent="0.3">
      <c r="A20" s="56">
        <v>1410</v>
      </c>
      <c r="B20" s="55" t="s">
        <v>114</v>
      </c>
      <c r="C20" s="8"/>
      <c r="D20" s="8"/>
      <c r="E20" s="96"/>
    </row>
    <row r="21" spans="1:5" x14ac:dyDescent="0.3">
      <c r="A21" s="56">
        <v>1421</v>
      </c>
      <c r="B21" s="55" t="s">
        <v>115</v>
      </c>
      <c r="C21" s="8"/>
      <c r="D21" s="8"/>
      <c r="E21" s="96"/>
    </row>
    <row r="22" spans="1:5" x14ac:dyDescent="0.3">
      <c r="A22" s="56">
        <v>1422</v>
      </c>
      <c r="B22" s="55" t="s">
        <v>116</v>
      </c>
      <c r="C22" s="8"/>
      <c r="D22" s="8"/>
      <c r="E22" s="96"/>
    </row>
    <row r="23" spans="1:5" x14ac:dyDescent="0.3">
      <c r="A23" s="56">
        <v>1423</v>
      </c>
      <c r="B23" s="55" t="s">
        <v>117</v>
      </c>
      <c r="C23" s="8"/>
      <c r="D23" s="8"/>
      <c r="E23" s="96"/>
    </row>
    <row r="24" spans="1:5" x14ac:dyDescent="0.3">
      <c r="A24" s="56">
        <v>1431</v>
      </c>
      <c r="B24" s="55" t="s">
        <v>118</v>
      </c>
      <c r="C24" s="8"/>
      <c r="D24" s="8"/>
      <c r="E24" s="96"/>
    </row>
    <row r="25" spans="1:5" x14ac:dyDescent="0.3">
      <c r="A25" s="56">
        <v>1432</v>
      </c>
      <c r="B25" s="55" t="s">
        <v>119</v>
      </c>
      <c r="C25" s="8"/>
      <c r="D25" s="8"/>
      <c r="E25" s="96"/>
    </row>
    <row r="26" spans="1:5" x14ac:dyDescent="0.3">
      <c r="A26" s="56">
        <v>1433</v>
      </c>
      <c r="B26" s="55" t="s">
        <v>120</v>
      </c>
      <c r="C26" s="8"/>
      <c r="D26" s="8"/>
      <c r="E26" s="96"/>
    </row>
    <row r="27" spans="1:5" x14ac:dyDescent="0.3">
      <c r="A27" s="56">
        <v>1441</v>
      </c>
      <c r="B27" s="55" t="s">
        <v>121</v>
      </c>
      <c r="C27" s="8"/>
      <c r="D27" s="8"/>
      <c r="E27" s="96"/>
    </row>
    <row r="28" spans="1:5" x14ac:dyDescent="0.3">
      <c r="A28" s="56">
        <v>1442</v>
      </c>
      <c r="B28" s="55" t="s">
        <v>122</v>
      </c>
      <c r="C28" s="8"/>
      <c r="D28" s="8"/>
      <c r="E28" s="96"/>
    </row>
    <row r="29" spans="1:5" x14ac:dyDescent="0.3">
      <c r="A29" s="56">
        <v>1443</v>
      </c>
      <c r="B29" s="55" t="s">
        <v>123</v>
      </c>
      <c r="C29" s="8"/>
      <c r="D29" s="8"/>
      <c r="E29" s="96"/>
    </row>
    <row r="30" spans="1:5" x14ac:dyDescent="0.3">
      <c r="A30" s="56">
        <v>1444</v>
      </c>
      <c r="B30" s="55" t="s">
        <v>124</v>
      </c>
      <c r="C30" s="8"/>
      <c r="D30" s="8"/>
      <c r="E30" s="96"/>
    </row>
    <row r="31" spans="1:5" x14ac:dyDescent="0.3">
      <c r="A31" s="56">
        <v>1445</v>
      </c>
      <c r="B31" s="55" t="s">
        <v>125</v>
      </c>
      <c r="C31" s="8"/>
      <c r="D31" s="8"/>
      <c r="E31" s="96"/>
    </row>
    <row r="32" spans="1:5" x14ac:dyDescent="0.3">
      <c r="A32" s="56">
        <v>1446</v>
      </c>
      <c r="B32" s="55" t="s">
        <v>126</v>
      </c>
      <c r="C32" s="8"/>
      <c r="D32" s="8"/>
      <c r="E32" s="96"/>
    </row>
    <row r="33" spans="1:5" x14ac:dyDescent="0.3">
      <c r="A33" s="29"/>
      <c r="E33" s="96"/>
    </row>
    <row r="34" spans="1:5" x14ac:dyDescent="0.3">
      <c r="A34" s="57" t="s">
        <v>157</v>
      </c>
      <c r="B34" s="55"/>
      <c r="C34" s="77">
        <f>SUM(C35:C42)</f>
        <v>0</v>
      </c>
      <c r="D34" s="77">
        <f>SUM(D35:D42)</f>
        <v>0</v>
      </c>
      <c r="E34" s="96"/>
    </row>
    <row r="35" spans="1:5" x14ac:dyDescent="0.3">
      <c r="A35" s="56">
        <v>2110</v>
      </c>
      <c r="B35" s="55" t="s">
        <v>89</v>
      </c>
      <c r="C35" s="8"/>
      <c r="D35" s="8"/>
      <c r="E35" s="96"/>
    </row>
    <row r="36" spans="1:5" x14ac:dyDescent="0.3">
      <c r="A36" s="56">
        <v>2120</v>
      </c>
      <c r="B36" s="55" t="s">
        <v>127</v>
      </c>
      <c r="C36" s="8"/>
      <c r="D36" s="8"/>
      <c r="E36" s="96"/>
    </row>
    <row r="37" spans="1:5" x14ac:dyDescent="0.3">
      <c r="A37" s="56">
        <v>2130</v>
      </c>
      <c r="B37" s="55" t="s">
        <v>90</v>
      </c>
      <c r="C37" s="8"/>
      <c r="D37" s="8"/>
      <c r="E37" s="96"/>
    </row>
    <row r="38" spans="1:5" x14ac:dyDescent="0.3">
      <c r="A38" s="56">
        <v>2140</v>
      </c>
      <c r="B38" s="55" t="s">
        <v>331</v>
      </c>
      <c r="C38" s="8"/>
      <c r="D38" s="8"/>
      <c r="E38" s="96"/>
    </row>
    <row r="39" spans="1:5" x14ac:dyDescent="0.3">
      <c r="A39" s="56">
        <v>2150</v>
      </c>
      <c r="B39" s="55" t="s">
        <v>333</v>
      </c>
      <c r="C39" s="8"/>
      <c r="D39" s="8"/>
      <c r="E39" s="96"/>
    </row>
    <row r="40" spans="1:5" x14ac:dyDescent="0.3">
      <c r="A40" s="56">
        <v>2220</v>
      </c>
      <c r="B40" s="55" t="s">
        <v>91</v>
      </c>
      <c r="C40" s="8"/>
      <c r="D40" s="8"/>
      <c r="E40" s="96"/>
    </row>
    <row r="41" spans="1:5" x14ac:dyDescent="0.3">
      <c r="A41" s="56">
        <v>2300</v>
      </c>
      <c r="B41" s="55" t="s">
        <v>128</v>
      </c>
      <c r="C41" s="8"/>
      <c r="D41" s="8"/>
      <c r="E41" s="96"/>
    </row>
    <row r="42" spans="1:5" x14ac:dyDescent="0.3">
      <c r="A42" s="56">
        <v>2400</v>
      </c>
      <c r="B42" s="55" t="s">
        <v>129</v>
      </c>
      <c r="C42" s="8"/>
      <c r="D42" s="8"/>
      <c r="E42" s="96"/>
    </row>
    <row r="43" spans="1:5" x14ac:dyDescent="0.3">
      <c r="A43" s="30"/>
      <c r="E43" s="96"/>
    </row>
    <row r="44" spans="1:5" x14ac:dyDescent="0.3">
      <c r="A44" s="54" t="s">
        <v>161</v>
      </c>
      <c r="B44" s="55"/>
      <c r="C44" s="77">
        <f>SUM(C45,C64)</f>
        <v>0</v>
      </c>
      <c r="D44" s="77">
        <f>SUM(D45,D64)</f>
        <v>0</v>
      </c>
      <c r="E44" s="96"/>
    </row>
    <row r="45" spans="1:5" x14ac:dyDescent="0.3">
      <c r="A45" s="57" t="s">
        <v>158</v>
      </c>
      <c r="B45" s="55"/>
      <c r="C45" s="77">
        <f>SUM(C46:C61)</f>
        <v>0</v>
      </c>
      <c r="D45" s="77">
        <f>SUM(D46:D61)</f>
        <v>0</v>
      </c>
      <c r="E45" s="96"/>
    </row>
    <row r="46" spans="1:5" x14ac:dyDescent="0.3">
      <c r="A46" s="56">
        <v>3100</v>
      </c>
      <c r="B46" s="55" t="s">
        <v>130</v>
      </c>
      <c r="C46" s="8"/>
      <c r="D46" s="8"/>
      <c r="E46" s="96"/>
    </row>
    <row r="47" spans="1:5" x14ac:dyDescent="0.3">
      <c r="A47" s="56">
        <v>3210</v>
      </c>
      <c r="B47" s="55" t="s">
        <v>131</v>
      </c>
      <c r="C47" s="8"/>
      <c r="D47" s="8"/>
      <c r="E47" s="96"/>
    </row>
    <row r="48" spans="1:5" x14ac:dyDescent="0.3">
      <c r="A48" s="56">
        <v>3221</v>
      </c>
      <c r="B48" s="55" t="s">
        <v>132</v>
      </c>
      <c r="C48" s="8"/>
      <c r="D48" s="8"/>
      <c r="E48" s="96"/>
    </row>
    <row r="49" spans="1:5" x14ac:dyDescent="0.3">
      <c r="A49" s="56">
        <v>3222</v>
      </c>
      <c r="B49" s="55" t="s">
        <v>133</v>
      </c>
      <c r="C49" s="8"/>
      <c r="D49" s="8"/>
      <c r="E49" s="96"/>
    </row>
    <row r="50" spans="1:5" x14ac:dyDescent="0.3">
      <c r="A50" s="56">
        <v>3223</v>
      </c>
      <c r="B50" s="55" t="s">
        <v>134</v>
      </c>
      <c r="C50" s="8"/>
      <c r="D50" s="8"/>
      <c r="E50" s="96"/>
    </row>
    <row r="51" spans="1:5" x14ac:dyDescent="0.3">
      <c r="A51" s="56">
        <v>3224</v>
      </c>
      <c r="B51" s="55" t="s">
        <v>135</v>
      </c>
      <c r="C51" s="8"/>
      <c r="D51" s="8"/>
      <c r="E51" s="96"/>
    </row>
    <row r="52" spans="1:5" x14ac:dyDescent="0.3">
      <c r="A52" s="56">
        <v>3231</v>
      </c>
      <c r="B52" s="55" t="s">
        <v>136</v>
      </c>
      <c r="C52" s="8"/>
      <c r="D52" s="8"/>
      <c r="E52" s="96"/>
    </row>
    <row r="53" spans="1:5" x14ac:dyDescent="0.3">
      <c r="A53" s="56">
        <v>3232</v>
      </c>
      <c r="B53" s="55" t="s">
        <v>137</v>
      </c>
      <c r="C53" s="8"/>
      <c r="D53" s="8"/>
      <c r="E53" s="96"/>
    </row>
    <row r="54" spans="1:5" x14ac:dyDescent="0.3">
      <c r="A54" s="56">
        <v>3234</v>
      </c>
      <c r="B54" s="55" t="s">
        <v>138</v>
      </c>
      <c r="C54" s="8"/>
      <c r="D54" s="8"/>
      <c r="E54" s="96"/>
    </row>
    <row r="55" spans="1:5" ht="30" x14ac:dyDescent="0.3">
      <c r="A55" s="56">
        <v>3236</v>
      </c>
      <c r="B55" s="55" t="s">
        <v>153</v>
      </c>
      <c r="C55" s="8"/>
      <c r="D55" s="8"/>
      <c r="E55" s="96"/>
    </row>
    <row r="56" spans="1:5" ht="45" x14ac:dyDescent="0.3">
      <c r="A56" s="56">
        <v>3237</v>
      </c>
      <c r="B56" s="55" t="s">
        <v>139</v>
      </c>
      <c r="C56" s="8"/>
      <c r="D56" s="8"/>
      <c r="E56" s="96"/>
    </row>
    <row r="57" spans="1:5" x14ac:dyDescent="0.3">
      <c r="A57" s="56">
        <v>3241</v>
      </c>
      <c r="B57" s="55" t="s">
        <v>140</v>
      </c>
      <c r="C57" s="8"/>
      <c r="D57" s="8"/>
      <c r="E57" s="96"/>
    </row>
    <row r="58" spans="1:5" x14ac:dyDescent="0.3">
      <c r="A58" s="56">
        <v>3242</v>
      </c>
      <c r="B58" s="55" t="s">
        <v>141</v>
      </c>
      <c r="C58" s="8"/>
      <c r="D58" s="8"/>
      <c r="E58" s="96"/>
    </row>
    <row r="59" spans="1:5" x14ac:dyDescent="0.3">
      <c r="A59" s="56">
        <v>3243</v>
      </c>
      <c r="B59" s="55" t="s">
        <v>142</v>
      </c>
      <c r="C59" s="8"/>
      <c r="D59" s="8"/>
      <c r="E59" s="96"/>
    </row>
    <row r="60" spans="1:5" x14ac:dyDescent="0.3">
      <c r="A60" s="56">
        <v>3245</v>
      </c>
      <c r="B60" s="55" t="s">
        <v>143</v>
      </c>
      <c r="C60" s="8"/>
      <c r="D60" s="8"/>
      <c r="E60" s="96"/>
    </row>
    <row r="61" spans="1:5" x14ac:dyDescent="0.3">
      <c r="A61" s="56">
        <v>3246</v>
      </c>
      <c r="B61" s="55" t="s">
        <v>144</v>
      </c>
      <c r="C61" s="8"/>
      <c r="D61" s="8"/>
      <c r="E61" s="96"/>
    </row>
    <row r="62" spans="1:5" x14ac:dyDescent="0.3">
      <c r="A62" s="30"/>
      <c r="E62" s="96"/>
    </row>
    <row r="63" spans="1:5" x14ac:dyDescent="0.3">
      <c r="A63" s="31"/>
      <c r="E63" s="96"/>
    </row>
    <row r="64" spans="1:5" x14ac:dyDescent="0.3">
      <c r="A64" s="57" t="s">
        <v>159</v>
      </c>
      <c r="B64" s="55"/>
      <c r="C64" s="77">
        <f>SUM(C65:C67)</f>
        <v>0</v>
      </c>
      <c r="D64" s="77">
        <f>SUM(D65:D67)</f>
        <v>0</v>
      </c>
      <c r="E64" s="96"/>
    </row>
    <row r="65" spans="1:5" x14ac:dyDescent="0.3">
      <c r="A65" s="56">
        <v>5100</v>
      </c>
      <c r="B65" s="55" t="s">
        <v>209</v>
      </c>
      <c r="C65" s="8"/>
      <c r="D65" s="8"/>
      <c r="E65" s="96"/>
    </row>
    <row r="66" spans="1:5" x14ac:dyDescent="0.3">
      <c r="A66" s="56">
        <v>5220</v>
      </c>
      <c r="B66" s="55" t="s">
        <v>342</v>
      </c>
      <c r="C66" s="8"/>
      <c r="D66" s="8"/>
      <c r="E66" s="96"/>
    </row>
    <row r="67" spans="1:5" x14ac:dyDescent="0.3">
      <c r="A67" s="56">
        <v>5230</v>
      </c>
      <c r="B67" s="55" t="s">
        <v>343</v>
      </c>
      <c r="C67" s="8"/>
      <c r="D67" s="8"/>
      <c r="E67" s="96"/>
    </row>
    <row r="68" spans="1:5" x14ac:dyDescent="0.3">
      <c r="A68" s="30"/>
      <c r="E68" s="96"/>
    </row>
    <row r="69" spans="1:5" x14ac:dyDescent="0.3">
      <c r="A69" s="2"/>
      <c r="E69" s="96"/>
    </row>
    <row r="70" spans="1:5" x14ac:dyDescent="0.3">
      <c r="A70" s="54" t="s">
        <v>160</v>
      </c>
      <c r="B70" s="55"/>
      <c r="C70" s="8"/>
      <c r="D70" s="8"/>
      <c r="E70" s="96"/>
    </row>
    <row r="71" spans="1:5" ht="30" x14ac:dyDescent="0.3">
      <c r="A71" s="56">
        <v>1</v>
      </c>
      <c r="B71" s="55" t="s">
        <v>145</v>
      </c>
      <c r="C71" s="8"/>
      <c r="D71" s="8"/>
      <c r="E71" s="96"/>
    </row>
    <row r="72" spans="1:5" x14ac:dyDescent="0.3">
      <c r="A72" s="56">
        <v>2</v>
      </c>
      <c r="B72" s="55" t="s">
        <v>146</v>
      </c>
      <c r="C72" s="8"/>
      <c r="D72" s="8"/>
      <c r="E72" s="96"/>
    </row>
    <row r="73" spans="1:5" x14ac:dyDescent="0.3">
      <c r="A73" s="56">
        <v>3</v>
      </c>
      <c r="B73" s="55" t="s">
        <v>147</v>
      </c>
      <c r="C73" s="8"/>
      <c r="D73" s="8"/>
      <c r="E73" s="96"/>
    </row>
    <row r="74" spans="1:5" x14ac:dyDescent="0.3">
      <c r="A74" s="56">
        <v>4</v>
      </c>
      <c r="B74" s="55" t="s">
        <v>298</v>
      </c>
      <c r="C74" s="8"/>
      <c r="D74" s="8"/>
      <c r="E74" s="96"/>
    </row>
    <row r="75" spans="1:5" x14ac:dyDescent="0.3">
      <c r="A75" s="56">
        <v>5</v>
      </c>
      <c r="B75" s="55" t="s">
        <v>148</v>
      </c>
      <c r="C75" s="8"/>
      <c r="D75" s="8"/>
      <c r="E75" s="96"/>
    </row>
    <row r="76" spans="1:5" x14ac:dyDescent="0.3">
      <c r="A76" s="56">
        <v>6</v>
      </c>
      <c r="B76" s="55" t="s">
        <v>149</v>
      </c>
      <c r="C76" s="8"/>
      <c r="D76" s="8"/>
      <c r="E76" s="96"/>
    </row>
    <row r="77" spans="1:5" x14ac:dyDescent="0.3">
      <c r="A77" s="56">
        <v>7</v>
      </c>
      <c r="B77" s="55" t="s">
        <v>150</v>
      </c>
      <c r="C77" s="8"/>
      <c r="D77" s="8"/>
      <c r="E77" s="96"/>
    </row>
    <row r="78" spans="1:5" x14ac:dyDescent="0.3">
      <c r="A78" s="56">
        <v>8</v>
      </c>
      <c r="B78" s="55" t="s">
        <v>151</v>
      </c>
      <c r="C78" s="8"/>
      <c r="D78" s="8"/>
      <c r="E78" s="96"/>
    </row>
    <row r="79" spans="1:5" x14ac:dyDescent="0.3">
      <c r="A79" s="56">
        <v>9</v>
      </c>
      <c r="B79" s="55" t="s">
        <v>152</v>
      </c>
      <c r="C79" s="8"/>
      <c r="D79" s="8"/>
      <c r="E79" s="96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/>
      <c r="C86"/>
      <c r="D86" s="12"/>
      <c r="E86"/>
      <c r="F86"/>
      <c r="G86"/>
      <c r="H86"/>
      <c r="I86"/>
    </row>
    <row r="87" spans="1:9" x14ac:dyDescent="0.3">
      <c r="A87"/>
      <c r="B87" s="375" t="s">
        <v>410</v>
      </c>
      <c r="C87" s="375"/>
      <c r="D87" s="375"/>
      <c r="E87" s="348"/>
      <c r="F87" s="348"/>
      <c r="G87"/>
      <c r="H87"/>
      <c r="I87"/>
    </row>
    <row r="88" spans="1:9" x14ac:dyDescent="0.3">
      <c r="A88"/>
      <c r="B88"/>
      <c r="C88"/>
      <c r="D88" s="12"/>
      <c r="E88"/>
      <c r="F88"/>
      <c r="G88"/>
      <c r="H88"/>
      <c r="I88"/>
    </row>
    <row r="89" spans="1:9" customFormat="1" ht="12.75" x14ac:dyDescent="0.2"/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3">
    <mergeCell ref="C1:D1"/>
    <mergeCell ref="C2:D2"/>
    <mergeCell ref="B87:D87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ელექტრონული ცხრილები</vt:lpstr>
      </vt:variant>
      <vt:variant>
        <vt:i4>16</vt:i4>
      </vt:variant>
      <vt:variant>
        <vt:lpstr>დასათაურებული დიაპაზონები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5.2'!დასაბეჭდი_არე</vt:lpstr>
      <vt:lpstr>'ფორმა 5.4'!დასაბეჭდი_არე</vt:lpstr>
      <vt:lpstr>'ფორმა 5.5'!დასაბეჭდი_არე</vt:lpstr>
      <vt:lpstr>'ფორმა 9.3'!დასაბეჭდი_არე</vt:lpstr>
      <vt:lpstr>'ფორმა 9.5'!დასაბეჭდი_არე</vt:lpstr>
      <vt:lpstr>'ფორმა 9.6'!დასაბეჭდი_არე</vt:lpstr>
      <vt:lpstr>'ფორმა N 8.1'!დასაბეჭდი_არე</vt:lpstr>
      <vt:lpstr>'ფორმა N 9.7'!დასაბეჭდი_არე</vt:lpstr>
      <vt:lpstr>'ფორმა N1'!დასაბეჭდი_არე</vt:lpstr>
      <vt:lpstr>'ფორმა N3'!დასაბეჭდი_არე</vt:lpstr>
      <vt:lpstr>'ფორმა N5'!დასაბეჭდი_არე</vt:lpstr>
      <vt:lpstr>'ფორმა N5.1'!დასაბეჭდი_არე</vt:lpstr>
      <vt:lpstr>'ფორმა N7'!დასაბეჭდი_არე</vt:lpstr>
      <vt:lpstr>'ფორმა N8'!დასაბეჭდი_არე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TEMO</cp:lastModifiedBy>
  <cp:lastPrinted>2016-10-07T15:03:05Z</cp:lastPrinted>
  <dcterms:created xsi:type="dcterms:W3CDTF">2011-12-27T13:20:18Z</dcterms:created>
  <dcterms:modified xsi:type="dcterms:W3CDTF">2016-10-09T15:45:44Z</dcterms:modified>
</cp:coreProperties>
</file>