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firstSheet="9" activeTab="1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62" r:id="rId6"/>
    <sheet name="ფორმა N4.3" sheetId="30" r:id="rId7"/>
    <sheet name="ფორმა 4.4" sheetId="34" r:id="rId8"/>
    <sheet name="ფორმა 4.5" sheetId="61" r:id="rId9"/>
    <sheet name="ფორმა N5" sheetId="47" r:id="rId10"/>
    <sheet name="ფორმა N5.1" sheetId="27" r:id="rId11"/>
    <sheet name="ფორმა N6" sheetId="5" r:id="rId12"/>
    <sheet name="ფორმა N6.1" sheetId="28" r:id="rId13"/>
    <sheet name="ფორმა N7" sheetId="12" r:id="rId14"/>
    <sheet name="ფორმა N8" sheetId="9" r:id="rId15"/>
    <sheet name="ფორმა N 8.1" sheetId="18" r:id="rId16"/>
    <sheet name="ფორმა N9" sheetId="10" r:id="rId17"/>
    <sheet name="ფორმა N9.1" sheetId="58" r:id="rId18"/>
    <sheet name="ფორმა N9.2" sheetId="17" r:id="rId19"/>
    <sheet name="ფორმა 9.3" sheetId="25" r:id="rId20"/>
    <sheet name="ფორმა 9.4" sheetId="63" r:id="rId21"/>
    <sheet name="ფორმა 9.5" sheetId="59" r:id="rId22"/>
    <sheet name="ფორმა 9.6" sheetId="39" r:id="rId23"/>
    <sheet name="ფორმა N 9.7" sheetId="64" r:id="rId24"/>
    <sheet name="ფორმა N9.7.1" sheetId="41" r:id="rId25"/>
    <sheet name="Validation" sheetId="13" state="veryHidden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N4.1'!$B$9:$D$12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1" hidden="1">'ფორმა N6'!$A$9:$D$14</definedName>
    <definedName name="_xlnm._FilterDatabase" localSheetId="12" hidden="1">'ფორმა N6.1'!$B$9:$D$16</definedName>
    <definedName name="Date" localSheetId="7">#REF!</definedName>
    <definedName name="Date" localSheetId="8">#REF!</definedName>
    <definedName name="Date" localSheetId="19">#REF!</definedName>
    <definedName name="Date" localSheetId="22">#REF!</definedName>
    <definedName name="Date" localSheetId="23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2">#REF!</definedName>
    <definedName name="Date" localSheetId="24">#REF!</definedName>
    <definedName name="Date">#REF!</definedName>
    <definedName name="_xlnm.Print_Area" localSheetId="5">'ფორმა 4.2'!$A$1:$I$54</definedName>
    <definedName name="_xlnm.Print_Area" localSheetId="7">'ფორმა 4.4'!$A$1:$H$46</definedName>
    <definedName name="_xlnm.Print_Area" localSheetId="8">'ფორმა 4.5'!$A$1:$L$27</definedName>
    <definedName name="_xlnm.Print_Area" localSheetId="19">'ფორმა 9.3'!$A$1:$G$28</definedName>
    <definedName name="_xlnm.Print_Area" localSheetId="21">'ფორმა 9.5'!$A$1:$L$20</definedName>
    <definedName name="_xlnm.Print_Area" localSheetId="22">'ფორმა 9.6'!$A$1:$I$35</definedName>
    <definedName name="_xlnm.Print_Area" localSheetId="15">'ფორმა N 8.1'!$A$1:$H$51</definedName>
    <definedName name="_xlnm.Print_Area" localSheetId="23">'ფორმა N 9.7'!$A$1:$I$42</definedName>
    <definedName name="_xlnm.Print_Area" localSheetId="0">'ფორმა N1'!$A$1:$L$32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N4.1'!$A$1:$D$27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1">'ფორმა N6'!$A$1:$D$32</definedName>
    <definedName name="_xlnm.Print_Area" localSheetId="12">'ფორმა N6.1'!$A$1:$D$29</definedName>
    <definedName name="_xlnm.Print_Area" localSheetId="13">'ფორმა N7'!$A$1:$D$90</definedName>
    <definedName name="_xlnm.Print_Area" localSheetId="14">'ფორმა N8'!$A$1:$J$21</definedName>
    <definedName name="_xlnm.Print_Area" localSheetId="16">'ფორმა N9'!$A$1:$K$52</definedName>
    <definedName name="_xlnm.Print_Area" localSheetId="17">'ფორმა N9.1'!$A$1:$I$18</definedName>
    <definedName name="_xlnm.Print_Area" localSheetId="18">'ფორმა N9.2'!$A$1:$I$35</definedName>
    <definedName name="_xlnm.Print_Area" localSheetId="24">'ფორმა N9.7.1'!$A$1:$N$42</definedName>
  </definedNames>
  <calcPr calcId="144525"/>
</workbook>
</file>

<file path=xl/calcChain.xml><?xml version="1.0" encoding="utf-8"?>
<calcChain xmlns="http://schemas.openxmlformats.org/spreadsheetml/2006/main">
  <c r="I32" i="64" l="1"/>
  <c r="A5" i="64"/>
  <c r="A4" i="64"/>
  <c r="A5" i="63"/>
  <c r="A4" i="63"/>
  <c r="I40" i="62"/>
  <c r="H40" i="62"/>
  <c r="G40" i="62"/>
  <c r="A5" i="62"/>
  <c r="A4" i="62"/>
  <c r="I11" i="9"/>
  <c r="I10" i="9"/>
  <c r="K13" i="61"/>
  <c r="A4" i="59" l="1"/>
  <c r="A5" i="58" l="1"/>
  <c r="A4" i="58"/>
  <c r="J12" i="10" l="1"/>
  <c r="I23" i="10"/>
  <c r="I22" i="10"/>
  <c r="I21" i="10"/>
  <c r="I20" i="10"/>
  <c r="I18" i="10"/>
  <c r="I16" i="10"/>
  <c r="I15" i="10"/>
  <c r="I13" i="10"/>
  <c r="I12" i="10"/>
  <c r="I11" i="10"/>
  <c r="J23" i="10"/>
  <c r="J22" i="10"/>
  <c r="J21" i="10"/>
  <c r="J20" i="10"/>
  <c r="J18" i="10"/>
  <c r="J16" i="10"/>
  <c r="J15" i="10"/>
  <c r="J13" i="10"/>
  <c r="J11" i="10"/>
  <c r="C12" i="3"/>
  <c r="D12" i="3"/>
  <c r="A5" i="9"/>
  <c r="A5" i="41" l="1"/>
  <c r="A5" i="39"/>
  <c r="A5" i="25"/>
  <c r="A5" i="17"/>
  <c r="A5" i="10"/>
  <c r="A5" i="18"/>
  <c r="A5" i="12"/>
  <c r="A6" i="28"/>
  <c r="A6" i="5"/>
  <c r="A6" i="27"/>
  <c r="A5" i="47"/>
  <c r="A5" i="34"/>
  <c r="A5" i="30"/>
  <c r="A6" i="26"/>
  <c r="A7" i="40"/>
  <c r="A5" i="7"/>
  <c r="A5" i="3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D27" i="3" l="1"/>
  <c r="C27" i="3"/>
  <c r="D17" i="28" l="1"/>
  <c r="C17" i="28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D15" i="40" l="1"/>
  <c r="D11" i="40" s="1"/>
  <c r="C15" i="40"/>
  <c r="C11" i="40" s="1"/>
  <c r="H39" i="10" l="1"/>
  <c r="H36" i="10" s="1"/>
  <c r="H32" i="10"/>
  <c r="H24" i="10"/>
  <c r="H19" i="10"/>
  <c r="H17" i="10" s="1"/>
  <c r="H14" i="10"/>
  <c r="A4" i="39" l="1"/>
  <c r="H34" i="34" l="1"/>
  <c r="G34" i="34"/>
  <c r="A4" i="34"/>
  <c r="I10" i="30" l="1"/>
  <c r="H10" i="30"/>
  <c r="A4" i="30"/>
  <c r="A5" i="28" l="1"/>
  <c r="D25" i="27"/>
  <c r="C25" i="27"/>
  <c r="A5" i="27"/>
  <c r="D13" i="26"/>
  <c r="C13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A4" i="17" l="1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D10" i="3" s="1"/>
  <c r="C16" i="3"/>
  <c r="C10" i="3" s="1"/>
  <c r="D10" i="5" l="1"/>
  <c r="C10" i="5"/>
  <c r="C26" i="3"/>
  <c r="B9" i="10"/>
  <c r="D10" i="12"/>
  <c r="J9" i="10"/>
  <c r="D26" i="3"/>
  <c r="C10" i="12"/>
  <c r="C44" i="12"/>
  <c r="D9" i="10"/>
  <c r="F9" i="10"/>
  <c r="C9" i="3" l="1"/>
  <c r="D9" i="3"/>
  <c r="D64" i="12" l="1"/>
  <c r="D44" i="12" s="1"/>
</calcChain>
</file>

<file path=xl/sharedStrings.xml><?xml version="1.0" encoding="utf-8"?>
<sst xmlns="http://schemas.openxmlformats.org/spreadsheetml/2006/main" count="1373" uniqueCount="727">
  <si>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</si>
  <si>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</si>
  <si>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</si>
  <si>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</si>
  <si>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</si>
  <si>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</si>
  <si>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</si>
  <si>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</si>
  <si>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</si>
  <si>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</si>
  <si>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</si>
  <si>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</si>
  <si>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</si>
  <si>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</si>
  <si>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</si>
  <si>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</si>
  <si>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</si>
  <si>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</si>
  <si>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</si>
  <si>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</si>
  <si>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</si>
  <si>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</si>
  <si>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</si>
  <si>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</si>
  <si>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</si>
  <si>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</si>
  <si>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</si>
  <si>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</si>
  <si>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</si>
  <si>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</si>
  <si>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</si>
  <si>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</si>
  <si>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</si>
  <si>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</si>
  <si>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</si>
  <si>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</si>
  <si>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</si>
  <si>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</si>
  <si>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</si>
  <si>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</si>
  <si>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</si>
  <si>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</si>
  <si>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</si>
  <si>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</si>
  <si>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</si>
  <si>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</si>
  <si>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</si>
  <si>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</si>
  <si>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</si>
  <si>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</si>
  <si>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</si>
  <si>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</si>
  <si>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</si>
  <si>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</si>
  <si>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</si>
  <si>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</si>
  <si>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</si>
  <si>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</si>
  <si>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</si>
  <si>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</si>
  <si>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</si>
  <si>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</si>
  <si>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</si>
  <si>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</si>
  <si>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</si>
  <si>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</si>
  <si>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</si>
  <si>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</si>
  <si>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</si>
  <si>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</si>
  <si>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</si>
  <si>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</si>
  <si>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</si>
  <si>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</si>
  <si>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</si>
  <si>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</si>
  <si>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</si>
  <si>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</si>
  <si>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</si>
  <si>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</si>
  <si>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</si>
  <si>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</si>
  <si>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</si>
  <si>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</si>
  <si>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</si>
  <si>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</si>
  <si>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</si>
  <si>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</si>
  <si>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</si>
  <si>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</si>
  <si>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</si>
  <si>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</si>
  <si>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</si>
  <si>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</si>
  <si>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</si>
  <si>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</si>
  <si>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</si>
  <si>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</si>
  <si>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</si>
  <si>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</si>
  <si>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</si>
  <si>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</si>
  <si>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</si>
  <si>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</si>
  <si>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</si>
  <si>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</si>
  <si>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</si>
  <si>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</si>
  <si>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</si>
  <si>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</si>
  <si>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</si>
  <si>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</si>
  <si>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</si>
  <si>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</si>
  <si>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</si>
  <si>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</si>
  <si>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</si>
  <si>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</si>
  <si>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</si>
  <si>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</si>
  <si>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</si>
  <si>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</si>
  <si>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</si>
  <si>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</si>
  <si>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</si>
  <si>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</si>
  <si>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</si>
  <si>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</si>
  <si>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</si>
  <si>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</si>
  <si>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</si>
  <si>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</si>
  <si>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</si>
  <si>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</si>
  <si>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</si>
  <si>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</si>
  <si>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</si>
  <si>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</si>
  <si>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</si>
  <si>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</si>
  <si>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</si>
  <si>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</si>
  <si>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</si>
  <si>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</si>
  <si>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</si>
  <si>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</si>
  <si>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</si>
  <si>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</si>
  <si>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</si>
  <si>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</si>
  <si>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</si>
  <si>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</si>
  <si>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</si>
  <si>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</si>
  <si>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</si>
  <si>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</si>
  <si>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</si>
  <si>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</si>
  <si>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</si>
  <si>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</si>
  <si>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</si>
  <si>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</si>
  <si>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</si>
  <si>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</si>
  <si>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</si>
  <si>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</si>
  <si>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</si>
  <si>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</si>
  <si>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</si>
  <si>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</si>
  <si>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</si>
  <si>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</si>
  <si>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</si>
  <si>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</si>
  <si>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</si>
  <si>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</si>
  <si>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</si>
  <si>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</si>
  <si>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</si>
  <si>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</si>
  <si>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</si>
  <si>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</si>
  <si>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</si>
  <si>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</si>
  <si>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</si>
  <si>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</si>
  <si>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</si>
  <si>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</si>
  <si>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</si>
  <si>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</si>
  <si>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</si>
  <si>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</si>
  <si>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</si>
  <si>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</si>
  <si>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</si>
  <si>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</si>
  <si>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</si>
  <si>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</si>
  <si>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</si>
  <si>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</si>
  <si>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</si>
  <si>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</si>
  <si>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</si>
  <si>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</si>
  <si>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</si>
  <si>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</si>
  <si>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</si>
  <si>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</si>
  <si>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</si>
  <si>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</si>
  <si>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</si>
  <si>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</si>
  <si>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</si>
  <si>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</si>
  <si>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</si>
  <si>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</si>
  <si>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</si>
  <si>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</si>
  <si>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</si>
  <si>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</si>
  <si>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</si>
  <si>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</si>
  <si>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</si>
  <si>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</si>
  <si>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</si>
  <si>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</si>
  <si>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</si>
  <si>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</si>
  <si>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</si>
  <si>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</si>
  <si>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</si>
  <si>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</si>
  <si>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</si>
  <si>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</si>
  <si>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</si>
  <si>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</si>
  <si>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</si>
  <si>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</si>
  <si>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</si>
  <si>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</si>
  <si>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</si>
  <si>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</si>
  <si>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</si>
  <si>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</si>
  <si>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</si>
  <si>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</si>
  <si>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</si>
  <si>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</si>
  <si>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</si>
  <si>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</si>
  <si>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</si>
  <si>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</si>
  <si>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</si>
  <si>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</si>
  <si>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</si>
  <si>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</si>
  <si>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</si>
  <si>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</si>
  <si>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</si>
  <si>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</si>
  <si>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</si>
  <si>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</si>
  <si>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</si>
  <si>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</si>
  <si>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</si>
  <si>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</si>
  <si>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</si>
  <si>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</si>
  <si>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</si>
  <si>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</si>
  <si>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</si>
  <si>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</si>
  <si>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</si>
  <si>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</si>
  <si>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</si>
  <si>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</si>
  <si>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</si>
  <si>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</si>
  <si>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</si>
  <si>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</si>
  <si>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</si>
  <si>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</si>
  <si>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</si>
  <si>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</si>
  <si>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</si>
  <si>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</si>
  <si>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</si>
  <si>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</si>
  <si>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</si>
  <si>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</si>
  <si>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</si>
  <si>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</si>
  <si>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</si>
  <si>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</si>
  <si>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</si>
  <si>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</si>
  <si>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</si>
  <si>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</si>
  <si>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</si>
  <si>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</si>
  <si>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</si>
  <si>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</si>
  <si>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</si>
  <si>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</si>
  <si>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</si>
  <si>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</si>
  <si>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</si>
  <si>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</si>
  <si>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</si>
  <si>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</si>
  <si>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</si>
  <si>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</si>
  <si>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</si>
  <si>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</si>
  <si>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</si>
  <si>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</si>
  <si>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</si>
  <si>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</si>
  <si>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</si>
  <si>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</si>
  <si>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</si>
  <si>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</si>
  <si>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</si>
  <si>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</si>
  <si>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</si>
  <si>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</si>
  <si>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</si>
  <si>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</si>
  <si>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</si>
  <si>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</si>
  <si>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</si>
  <si>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</si>
  <si>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</si>
  <si>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</si>
  <si>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</si>
  <si>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</si>
  <si>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</si>
  <si>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</si>
  <si>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</si>
  <si>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</si>
  <si>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</si>
  <si>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</si>
  <si>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</si>
  <si>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</si>
  <si>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</si>
  <si>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</si>
  <si>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</si>
  <si>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</si>
  <si>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</si>
  <si>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</si>
  <si>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</si>
  <si>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</si>
  <si>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</si>
  <si>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</si>
  <si>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</si>
  <si>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</si>
  <si>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</si>
  <si>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</si>
  <si>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</si>
  <si>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</si>
  <si>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</si>
  <si>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</si>
  <si>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</si>
  <si>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</si>
  <si>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</si>
  <si>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</si>
  <si>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</si>
  <si>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</si>
  <si>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</si>
  <si>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</si>
  <si>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</si>
  <si>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</si>
  <si>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</si>
  <si>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</si>
  <si>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</si>
  <si>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</si>
  <si>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</si>
  <si>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</si>
  <si>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</si>
  <si>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</si>
  <si>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</si>
  <si>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</si>
  <si>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</si>
  <si>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</si>
  <si>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</si>
  <si>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</si>
  <si>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</si>
  <si>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</si>
  <si>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</si>
  <si>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</si>
  <si>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</si>
  <si>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</si>
  <si>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</si>
  <si>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</si>
  <si>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</si>
  <si>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</si>
  <si>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</si>
  <si>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</si>
  <si>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</si>
  <si>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</si>
  <si>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</si>
  <si>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</si>
  <si>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</si>
  <si>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</si>
  <si>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</si>
  <si>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</si>
  <si>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</si>
  <si>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</si>
  <si>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</si>
  <si>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</si>
  <si>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</si>
  <si>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</si>
  <si>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</si>
  <si>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</si>
  <si>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</si>
  <si>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</si>
  <si>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</si>
  <si>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</si>
  <si>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</si>
  <si>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</si>
  <si>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</si>
  <si>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</si>
  <si>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</si>
  <si>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</si>
  <si>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</si>
  <si>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</si>
  <si>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</si>
  <si>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</si>
  <si>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</si>
  <si>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</si>
  <si>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</si>
  <si>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</si>
  <si>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</si>
  <si>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</si>
  <si>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</si>
  <si>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</si>
  <si>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</si>
  <si>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</si>
  <si>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</si>
  <si>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</si>
  <si>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</si>
  <si>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</si>
  <si>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</si>
  <si>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</si>
  <si>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</si>
  <si>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</si>
  <si>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</si>
  <si>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</si>
  <si>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</si>
  <si>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</si>
  <si>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</si>
  <si>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</si>
  <si>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</si>
  <si>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</si>
  <si>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</si>
  <si>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</si>
  <si>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</si>
  <si>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</si>
  <si>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</si>
  <si>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</si>
  <si>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</si>
  <si>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</si>
  <si>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</si>
  <si>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</si>
  <si>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</si>
  <si>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</si>
  <si>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</si>
  <si>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</si>
  <si>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</si>
  <si>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</si>
  <si>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</si>
  <si>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</si>
  <si>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</si>
  <si>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</si>
  <si>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</si>
  <si>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</si>
  <si>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</si>
  <si>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</si>
  <si>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</si>
  <si>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</si>
  <si>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</si>
  <si>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</si>
  <si>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</si>
  <si>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</si>
  <si>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</si>
  <si>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</si>
  <si>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</si>
  <si>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</si>
  <si>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</si>
  <si>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</si>
  <si>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</si>
  <si>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</si>
  <si>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</si>
  <si>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</si>
  <si>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</si>
  <si>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</si>
  <si>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</si>
  <si>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</si>
  <si>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</si>
  <si>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</si>
  <si>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</si>
  <si>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</si>
  <si>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</si>
  <si>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</si>
  <si>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</si>
  <si>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</si>
  <si>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თიბისი</t>
  </si>
  <si>
    <t>”საქართველოს ქრისტიან-კონსერვატიული პარტია”</t>
  </si>
  <si>
    <t>საქართველოს ქრისტიან კონსერვატიული პარტია</t>
  </si>
  <si>
    <t>თბილისი, ფანასკერტელის ქ. N20-ის მოპირდაპირე მხარეს</t>
  </si>
  <si>
    <t>01.10.17.008.036</t>
  </si>
  <si>
    <t>09/27/2016</t>
  </si>
  <si>
    <t>საოფისე ფართი</t>
  </si>
  <si>
    <t>მსუბუქი</t>
  </si>
  <si>
    <t>MERCEDES BENZ</t>
  </si>
  <si>
    <t>E320</t>
  </si>
  <si>
    <t>HPH 660</t>
  </si>
  <si>
    <t>ააიპ "ლიტერა"</t>
  </si>
  <si>
    <t>სანოტარო მომსხურების საზღაური</t>
  </si>
  <si>
    <t>თანხის მიმართვა საარჩევნო კამპანიის ფონდში</t>
  </si>
  <si>
    <t>დასახელება:</t>
  </si>
  <si>
    <t>GE09TB7642636080100006</t>
  </si>
  <si>
    <t>აშშ დოლარი</t>
  </si>
  <si>
    <t>06/01/2017-06/30/2016</t>
  </si>
  <si>
    <t>06/30/2016</t>
  </si>
  <si>
    <t>06/01/2017-06/30/2017</t>
  </si>
  <si>
    <t>სალომე</t>
  </si>
  <si>
    <t>სიგუა</t>
  </si>
  <si>
    <t>29001024464</t>
  </si>
  <si>
    <t>პრესსამსახური, მოწვეული სპეციალისტი</t>
  </si>
  <si>
    <t>თამაზ</t>
  </si>
  <si>
    <t>ქართველიშვილი</t>
  </si>
  <si>
    <t>57001055220</t>
  </si>
  <si>
    <t>მატერიალურ-ტექნიკურ სფეროში მოწვ. სპეციალისტი</t>
  </si>
  <si>
    <t>ილია</t>
  </si>
  <si>
    <t>პატარაია</t>
  </si>
  <si>
    <t>01015010055</t>
  </si>
  <si>
    <t>კოორდინატორი რეგიონალურ საკითხებში</t>
  </si>
  <si>
    <t>გიორგი</t>
  </si>
  <si>
    <t>მექოშვილი</t>
  </si>
  <si>
    <t>01017035795</t>
  </si>
  <si>
    <t>ოფისების მენეჯერი</t>
  </si>
  <si>
    <t>თორნიკე</t>
  </si>
  <si>
    <t>ბიკაშვილი</t>
  </si>
  <si>
    <t>01013028886</t>
  </si>
  <si>
    <t>იურისტი</t>
  </si>
  <si>
    <t>მაია</t>
  </si>
  <si>
    <t>ალექსიშვილი</t>
  </si>
  <si>
    <t>01008028114</t>
  </si>
  <si>
    <t>ბუღალტერი</t>
  </si>
  <si>
    <t>ზვიად</t>
  </si>
  <si>
    <t>მაცაბერიძე</t>
  </si>
  <si>
    <t>01011022462</t>
  </si>
  <si>
    <t>პრესსამსახური, მოწვეული სპეციალისტი*</t>
  </si>
  <si>
    <t>შოთა</t>
  </si>
  <si>
    <t>მალაშხია</t>
  </si>
  <si>
    <t>01020002238</t>
  </si>
  <si>
    <t>თავმჯდომარე</t>
  </si>
  <si>
    <t>ავთანდილ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</si>
  <si>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</si>
  <si>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</si>
  <si>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</si>
  <si>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</si>
  <si>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</si>
  <si>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</si>
  <si>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</si>
  <si>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</si>
  <si>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</si>
  <si>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</si>
  <si>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</si>
  <si>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</si>
  <si>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</si>
  <si>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მეხატიშვილი</t>
  </si>
  <si>
    <t>01009016996</t>
  </si>
  <si>
    <t>ზურაბ</t>
  </si>
  <si>
    <t>გარუჩავა</t>
  </si>
  <si>
    <t>01007004106</t>
  </si>
  <si>
    <t>მძღოლი</t>
  </si>
  <si>
    <t>ბერიძე</t>
  </si>
  <si>
    <t>01017003820</t>
  </si>
  <si>
    <t>ქეთევან</t>
  </si>
  <si>
    <t>კირთაძე</t>
  </si>
  <si>
    <t>01005043523</t>
  </si>
  <si>
    <t>პრესსამსახური, კონსულტანტი</t>
  </si>
  <si>
    <t>თეა</t>
  </si>
  <si>
    <t>ცეცხლაძე</t>
  </si>
  <si>
    <t>61004004419</t>
  </si>
  <si>
    <t>პრესსამსახური, კონსულტანტი მედია საკითხებში</t>
  </si>
  <si>
    <t>ალექსი</t>
  </si>
  <si>
    <t>მეარაყიშვილი</t>
  </si>
  <si>
    <t>43001016673</t>
  </si>
  <si>
    <t>ინფორმაციული ტექნოლოგიების სპეციალისტი</t>
  </si>
  <si>
    <t>შორენა</t>
  </si>
  <si>
    <t>კირვალიძე</t>
  </si>
  <si>
    <t>01015008459</t>
  </si>
  <si>
    <t>არასამთავრობო ორგანიზაციებთან ურთიერთ. კოორდინატორი</t>
  </si>
  <si>
    <t>ირაკლი</t>
  </si>
  <si>
    <t>ზაუტაშვილი</t>
  </si>
  <si>
    <t>01010008172</t>
  </si>
  <si>
    <t>ანზორ</t>
  </si>
  <si>
    <t>პირმისაშვილი</t>
  </si>
  <si>
    <t>01001003350</t>
  </si>
  <si>
    <t>გულნაზი</t>
  </si>
  <si>
    <t>კოკოშაშვილი</t>
  </si>
  <si>
    <t>01027000414</t>
  </si>
  <si>
    <t>დამლაგებელი</t>
  </si>
  <si>
    <t>ცისანა</t>
  </si>
  <si>
    <t>ჯოხაძე</t>
  </si>
  <si>
    <t>62005018854</t>
  </si>
  <si>
    <t>ჭიათურა, ნინოშვილის ქ. 6 ბ. 2</t>
  </si>
  <si>
    <t>01.03.2017 - 31.12.2017</t>
  </si>
  <si>
    <t>54001014760</t>
  </si>
  <si>
    <t>მერაბ</t>
  </si>
  <si>
    <t>აბჟანდაძე</t>
  </si>
  <si>
    <t>ხონი, თავისუფლების მოედანი N12</t>
  </si>
  <si>
    <t>10.03.2017 - 31.12.2017</t>
  </si>
  <si>
    <t>55001007224</t>
  </si>
  <si>
    <t>ირმა</t>
  </si>
  <si>
    <t>ქუთათელაძე</t>
  </si>
  <si>
    <t>სენაკი, დავით ვახანიას ქ. 2</t>
  </si>
  <si>
    <t>39001021387</t>
  </si>
  <si>
    <t>ვალერიანე</t>
  </si>
  <si>
    <t>კუჭავა</t>
  </si>
  <si>
    <t>ფოთი, აღმაშენებლის ქ. 17</t>
  </si>
  <si>
    <t>42001003756</t>
  </si>
  <si>
    <t>მილორავა</t>
  </si>
  <si>
    <t>აბაშა, თავისუფლების ქ. 91</t>
  </si>
  <si>
    <t>01.04.2017 - 31.12.2017</t>
  </si>
  <si>
    <t>222438271</t>
  </si>
  <si>
    <t>შპს "ნიკე"</t>
  </si>
  <si>
    <t>მესტია, დაბა მესტია, სტალინის ქ. 116</t>
  </si>
  <si>
    <t>20.06.2017 - 31.12.2017</t>
  </si>
  <si>
    <t>62006055086</t>
  </si>
  <si>
    <t>სლავა</t>
  </si>
  <si>
    <t>რატიანი</t>
  </si>
  <si>
    <t xml:space="preserve">ლენტეხი, სტალინის ქ. 12 </t>
  </si>
  <si>
    <t>27001003070</t>
  </si>
  <si>
    <t>ნინო</t>
  </si>
  <si>
    <t>ტვილდიანი</t>
  </si>
  <si>
    <t>ცაგერი, რუსთაველის ქ. მე-2 შეს. N3</t>
  </si>
  <si>
    <t>მესხაძე</t>
  </si>
  <si>
    <t>ლანჩხუთი, ჟორდანიას ქ. №114</t>
  </si>
  <si>
    <t>26001008890</t>
  </si>
  <si>
    <t>მანანა</t>
  </si>
  <si>
    <t>ჩხაიძე</t>
  </si>
  <si>
    <t>ახალციხე, კეცხოველის ქ. N1</t>
  </si>
  <si>
    <t>07601056604</t>
  </si>
  <si>
    <t>ემმა</t>
  </si>
  <si>
    <t>პირინჯიანი</t>
  </si>
  <si>
    <t>ბორჯომი, რუსთაველის (კიროვის) ქ. 26</t>
  </si>
  <si>
    <t>11001008640</t>
  </si>
  <si>
    <t>ლურსმანაშვილი</t>
  </si>
  <si>
    <t>ადიგენი, თამარ მეფის ქ. №3, 2 ოთახი</t>
  </si>
  <si>
    <t>03001001833</t>
  </si>
  <si>
    <t>ნათელა</t>
  </si>
  <si>
    <t>მაჭარაშვილი</t>
  </si>
  <si>
    <t>წალკა. არისტოტელეს N3</t>
  </si>
  <si>
    <t>01.04.2017 - 31.07.2017</t>
  </si>
  <si>
    <t>52001013863</t>
  </si>
  <si>
    <t>ნელი</t>
  </si>
  <si>
    <t>ხუციშვილი</t>
  </si>
  <si>
    <t>დმანისი, წმ. ნინოს ქ. №52 ბ. 8</t>
  </si>
  <si>
    <t>შპს „მარკშეიდერი“</t>
  </si>
  <si>
    <t>მარნეული, რუსთაველის 96</t>
  </si>
  <si>
    <t>28001033208</t>
  </si>
  <si>
    <t>აიატ</t>
  </si>
  <si>
    <t>სულეიმანოვი</t>
  </si>
  <si>
    <t>კასპი, მერაბ კოსტავას ქ. 10</t>
  </si>
  <si>
    <t>01030030249</t>
  </si>
  <si>
    <t>ქურდაძე</t>
  </si>
  <si>
    <t>გორი, ს. კარალეთი</t>
  </si>
  <si>
    <t>18001002488</t>
  </si>
  <si>
    <t>ფიქრია</t>
  </si>
  <si>
    <t>შველიძე</t>
  </si>
  <si>
    <t>გორი, გარსევანიშვილის ქ. 1</t>
  </si>
  <si>
    <t>59001049345</t>
  </si>
  <si>
    <t>თამარ</t>
  </si>
  <si>
    <t>ცერაძე</t>
  </si>
  <si>
    <t>ქარელი, სტალინის ქ. 35</t>
  </si>
  <si>
    <t>62007007010</t>
  </si>
  <si>
    <t>თეიმურაზ</t>
  </si>
  <si>
    <t>ხონელია</t>
  </si>
  <si>
    <t>საგარეჯო, დავით აღმაშენებლის ქ. 21</t>
  </si>
  <si>
    <t>ციცინო</t>
  </si>
  <si>
    <t>კოხტაშვილი</t>
  </si>
  <si>
    <t>დედოფლისწყარო, რუსთაველის ქ. №18</t>
  </si>
  <si>
    <t>14001017747</t>
  </si>
  <si>
    <t>ვალერი</t>
  </si>
  <si>
    <t>ჩიბუხაშვილი</t>
  </si>
  <si>
    <t>ახმეტა, რუსთაველის ქ. 56</t>
  </si>
  <si>
    <t>08001014947</t>
  </si>
  <si>
    <t>გივი</t>
  </si>
  <si>
    <t>შაშიაშვილი</t>
  </si>
  <si>
    <t>ლაგოდეხი, ჭავჭავაძის ქ. 2</t>
  </si>
  <si>
    <t>01.05.2017 - 31.12.2017</t>
  </si>
  <si>
    <t>25001049879</t>
  </si>
  <si>
    <t>მამაცაშვილი</t>
  </si>
  <si>
    <t>06/30/2017</t>
  </si>
  <si>
    <t>01.03.2017 წ.</t>
  </si>
  <si>
    <t>მერაბ აბჟანდაძე</t>
  </si>
  <si>
    <t>იჯარა</t>
  </si>
  <si>
    <t>10.03.2017 წ.</t>
  </si>
  <si>
    <t>ირმა ქუთათელაძე</t>
  </si>
  <si>
    <t>ვალერიანე კუჭავა</t>
  </si>
  <si>
    <t>ქეთევან მილორავა</t>
  </si>
  <si>
    <t>01.04.2017 წ.</t>
  </si>
  <si>
    <t>20.06.2017 წ.</t>
  </si>
  <si>
    <t>სლავა რატიანი</t>
  </si>
  <si>
    <t>ნინო ტვილდიანი</t>
  </si>
  <si>
    <t>შორენა მესხაძე</t>
  </si>
  <si>
    <t>მანანა ჩხაიძე</t>
  </si>
  <si>
    <t>ემმა პირინჯიანი</t>
  </si>
  <si>
    <t>ნინო ლურსმანაშვილი</t>
  </si>
  <si>
    <t>ნათელა მაჭარაშვილი</t>
  </si>
  <si>
    <t>ნელი ხუციშვილი</t>
  </si>
  <si>
    <t>228926062</t>
  </si>
  <si>
    <t>აიატ სულეიმანოვი</t>
  </si>
  <si>
    <t>გიორგი ქურდაძე</t>
  </si>
  <si>
    <t>ფიქრია შველიძე</t>
  </si>
  <si>
    <t>თამარ ცერაძე</t>
  </si>
  <si>
    <t>თეიმურაზ ხონელია</t>
  </si>
  <si>
    <t>ციცინო კოხტაშვილი</t>
  </si>
  <si>
    <t>ვალერი ჩიბუხაშვილი</t>
  </si>
  <si>
    <t>გივი შაშიაშვილი</t>
  </si>
  <si>
    <t>01.05.2017 წ.</t>
  </si>
  <si>
    <t>ნინო მამაცაშვილი</t>
  </si>
  <si>
    <t>GE36TB7642645067800002 საბარათე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</si>
</sst>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_(* #,##0.00_);_(* \(#,##0.00\);_(* &quot;-&quot;??_);_(@_)"/>
  </numFmts>
  <fonts count="37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84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169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03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2" fontId="17" fillId="0" borderId="1" xfId="2" applyNumberFormat="1" applyFont="1" applyFill="1" applyBorder="1" applyAlignment="1" applyProtection="1">
      <alignment horizontal="right" vertical="top"/>
      <protection locked="0"/>
    </xf>
    <xf numFmtId="2" fontId="17" fillId="0" borderId="1" xfId="2" applyNumberFormat="1" applyFont="1" applyFill="1" applyBorder="1" applyAlignment="1" applyProtection="1">
      <alignment horizontal="right" vertical="center"/>
      <protection locked="0"/>
    </xf>
    <xf numFmtId="2" fontId="17" fillId="0" borderId="1" xfId="2" applyNumberFormat="1" applyFont="1" applyFill="1" applyBorder="1" applyAlignment="1" applyProtection="1">
      <alignment horizontal="right"/>
      <protection locked="0"/>
    </xf>
    <xf numFmtId="1" fontId="22" fillId="5" borderId="1" xfId="0" applyNumberFormat="1" applyFont="1" applyFill="1" applyBorder="1" applyProtection="1"/>
    <xf numFmtId="0" fontId="17" fillId="5" borderId="0" xfId="1" applyFont="1" applyFill="1" applyAlignment="1" applyProtection="1">
      <alignment horizontal="center" vertical="center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16" fillId="0" borderId="1" xfId="0" applyFont="1" applyFill="1" applyBorder="1"/>
    <xf numFmtId="0" fontId="16" fillId="5" borderId="0" xfId="19" applyFont="1" applyFill="1" applyProtection="1"/>
    <xf numFmtId="0" fontId="11" fillId="5" borderId="0" xfId="19" applyFill="1" applyProtection="1"/>
    <xf numFmtId="0" fontId="11" fillId="5" borderId="0" xfId="19" applyFill="1" applyProtection="1">
      <protection locked="0"/>
    </xf>
    <xf numFmtId="0" fontId="11" fillId="0" borderId="0" xfId="19" applyProtection="1">
      <protection locked="0"/>
    </xf>
    <xf numFmtId="0" fontId="17" fillId="5" borderId="0" xfId="19" applyFont="1" applyFill="1" applyProtection="1">
      <protection locked="0"/>
    </xf>
    <xf numFmtId="0" fontId="17" fillId="5" borderId="0" xfId="19" applyFont="1" applyFill="1" applyProtection="1"/>
    <xf numFmtId="0" fontId="17" fillId="0" borderId="0" xfId="19" applyFont="1" applyProtection="1">
      <protection locked="0"/>
    </xf>
    <xf numFmtId="0" fontId="17" fillId="0" borderId="0" xfId="19" applyFont="1" applyFill="1" applyBorder="1" applyProtection="1"/>
    <xf numFmtId="0" fontId="11" fillId="5" borderId="0" xfId="19" applyFont="1" applyFill="1" applyProtection="1"/>
    <xf numFmtId="0" fontId="20" fillId="0" borderId="0" xfId="64" applyFont="1" applyProtection="1">
      <protection locked="0"/>
    </xf>
    <xf numFmtId="0" fontId="21" fillId="5" borderId="5" xfId="64" applyFont="1" applyFill="1" applyBorder="1" applyAlignment="1" applyProtection="1">
      <alignment horizontal="center" vertical="center" wrapText="1"/>
    </xf>
    <xf numFmtId="0" fontId="21" fillId="5" borderId="1" xfId="64" applyFont="1" applyFill="1" applyBorder="1" applyAlignment="1" applyProtection="1">
      <alignment horizontal="center" vertical="center" wrapText="1"/>
    </xf>
    <xf numFmtId="0" fontId="19" fillId="0" borderId="1" xfId="64" applyFont="1" applyBorder="1" applyAlignment="1" applyProtection="1">
      <alignment vertical="center" wrapText="1"/>
      <protection locked="0"/>
    </xf>
    <xf numFmtId="0" fontId="22" fillId="0" borderId="0" xfId="19" applyFont="1" applyAlignment="1" applyProtection="1">
      <alignment horizontal="center"/>
      <protection locked="0"/>
    </xf>
    <xf numFmtId="0" fontId="17" fillId="0" borderId="0" xfId="19" applyFont="1" applyAlignment="1" applyProtection="1">
      <alignment horizontal="center" vertical="center"/>
      <protection locked="0"/>
    </xf>
    <xf numFmtId="0" fontId="11" fillId="0" borderId="0" xfId="19"/>
    <xf numFmtId="0" fontId="17" fillId="0" borderId="3" xfId="19" applyFont="1" applyBorder="1" applyProtection="1">
      <protection locked="0"/>
    </xf>
    <xf numFmtId="0" fontId="11" fillId="0" borderId="3" xfId="19" applyBorder="1"/>
    <xf numFmtId="0" fontId="22" fillId="0" borderId="0" xfId="19" applyFont="1" applyProtection="1">
      <protection locked="0"/>
    </xf>
    <xf numFmtId="0" fontId="17" fillId="0" borderId="0" xfId="19" applyFont="1" applyBorder="1" applyProtection="1">
      <protection locked="0"/>
    </xf>
    <xf numFmtId="0" fontId="11" fillId="0" borderId="0" xfId="19" applyBorder="1"/>
    <xf numFmtId="0" fontId="16" fillId="0" borderId="0" xfId="19" applyFont="1"/>
    <xf numFmtId="0" fontId="11" fillId="5" borderId="0" xfId="19" applyFill="1" applyBorder="1" applyProtection="1">
      <protection locked="0"/>
    </xf>
    <xf numFmtId="0" fontId="11" fillId="0" borderId="0" xfId="19" applyBorder="1" applyProtection="1">
      <protection locked="0"/>
    </xf>
    <xf numFmtId="0" fontId="22" fillId="0" borderId="0" xfId="19" applyFont="1" applyFill="1" applyBorder="1" applyAlignment="1" applyProtection="1">
      <alignment horizontal="left"/>
    </xf>
    <xf numFmtId="0" fontId="11" fillId="0" borderId="0" xfId="19" applyFill="1" applyBorder="1" applyProtection="1"/>
    <xf numFmtId="0" fontId="11" fillId="0" borderId="0" xfId="19" applyFill="1" applyProtection="1"/>
    <xf numFmtId="0" fontId="20" fillId="0" borderId="0" xfId="64" applyFont="1" applyBorder="1" applyProtection="1">
      <protection locked="0"/>
    </xf>
    <xf numFmtId="0" fontId="19" fillId="0" borderId="1" xfId="64" applyFont="1" applyBorder="1" applyAlignment="1" applyProtection="1">
      <alignment horizontal="center" wrapText="1"/>
      <protection locked="0"/>
    </xf>
    <xf numFmtId="0" fontId="19" fillId="0" borderId="1" xfId="64" applyFont="1" applyBorder="1" applyAlignment="1" applyProtection="1">
      <alignment wrapText="1"/>
      <protection locked="0"/>
    </xf>
    <xf numFmtId="14" fontId="19" fillId="0" borderId="2" xfId="117" applyNumberFormat="1" applyFont="1" applyBorder="1" applyAlignment="1" applyProtection="1">
      <alignment wrapText="1"/>
      <protection locked="0"/>
    </xf>
    <xf numFmtId="0" fontId="19" fillId="0" borderId="1" xfId="64" applyFont="1" applyBorder="1" applyAlignment="1" applyProtection="1">
      <alignment horizontal="center" vertical="center" wrapText="1"/>
      <protection locked="0"/>
    </xf>
    <xf numFmtId="14" fontId="27" fillId="0" borderId="2" xfId="117" applyNumberFormat="1" applyFont="1" applyBorder="1" applyAlignment="1" applyProtection="1">
      <alignment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1" fillId="5" borderId="5" xfId="64" applyFont="1" applyFill="1" applyBorder="1" applyAlignment="1" applyProtection="1">
      <alignment horizontal="left" vertical="center" wrapText="1"/>
    </xf>
    <xf numFmtId="0" fontId="19" fillId="0" borderId="2" xfId="64" applyFont="1" applyBorder="1" applyAlignment="1" applyProtection="1">
      <alignment vertical="center" wrapText="1"/>
      <protection locked="0"/>
    </xf>
    <xf numFmtId="0" fontId="20" fillId="2" borderId="0" xfId="64" applyFont="1" applyFill="1" applyProtection="1">
      <protection locked="0"/>
    </xf>
    <xf numFmtId="0" fontId="11" fillId="5" borderId="0" xfId="0" applyFont="1" applyFill="1"/>
    <xf numFmtId="168" fontId="34" fillId="2" borderId="2" xfId="158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58" applyNumberFormat="1" applyFont="1" applyFill="1" applyBorder="1" applyAlignment="1" applyProtection="1">
      <alignment vertical="center"/>
    </xf>
    <xf numFmtId="0" fontId="19" fillId="2" borderId="0" xfId="158" applyFont="1" applyFill="1" applyBorder="1" applyAlignment="1" applyProtection="1">
      <alignment vertical="center"/>
      <protection locked="0"/>
    </xf>
    <xf numFmtId="14" fontId="19" fillId="2" borderId="0" xfId="158" applyNumberFormat="1" applyFont="1" applyFill="1" applyBorder="1" applyAlignment="1" applyProtection="1">
      <alignment horizontal="center" vertical="center"/>
    </xf>
    <xf numFmtId="14" fontId="21" fillId="2" borderId="0" xfId="158" applyNumberFormat="1" applyFont="1" applyFill="1" applyBorder="1" applyAlignment="1" applyProtection="1">
      <alignment horizontal="center" vertical="center"/>
    </xf>
    <xf numFmtId="14" fontId="21" fillId="2" borderId="0" xfId="158" applyNumberFormat="1" applyFont="1" applyFill="1" applyBorder="1" applyAlignment="1" applyProtection="1">
      <alignment vertical="center"/>
    </xf>
    <xf numFmtId="14" fontId="21" fillId="2" borderId="0" xfId="158" applyNumberFormat="1" applyFont="1" applyFill="1" applyBorder="1" applyAlignment="1" applyProtection="1">
      <alignment vertical="center" wrapText="1"/>
    </xf>
    <xf numFmtId="0" fontId="27" fillId="0" borderId="2" xfId="117" applyFont="1" applyBorder="1" applyAlignment="1" applyProtection="1">
      <alignment wrapText="1"/>
      <protection locked="0"/>
    </xf>
    <xf numFmtId="0" fontId="19" fillId="0" borderId="0" xfId="9" applyFont="1" applyFill="1" applyBorder="1" applyAlignment="1" applyProtection="1">
      <alignment horizontal="center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2" fontId="17" fillId="0" borderId="1" xfId="0" applyNumberFormat="1" applyFont="1" applyBorder="1" applyProtection="1">
      <protection locked="0"/>
    </xf>
    <xf numFmtId="0" fontId="22" fillId="5" borderId="0" xfId="19" applyFont="1" applyFill="1" applyProtection="1"/>
    <xf numFmtId="0" fontId="17" fillId="5" borderId="0" xfId="19" applyFont="1" applyFill="1" applyBorder="1" applyProtection="1"/>
    <xf numFmtId="0" fontId="11" fillId="2" borderId="0" xfId="19" applyFill="1"/>
    <xf numFmtId="0" fontId="22" fillId="2" borderId="0" xfId="19" applyFont="1" applyFill="1" applyBorder="1" applyProtection="1"/>
    <xf numFmtId="0" fontId="17" fillId="2" borderId="0" xfId="19" applyFont="1" applyFill="1" applyBorder="1" applyProtection="1"/>
    <xf numFmtId="0" fontId="17" fillId="2" borderId="0" xfId="19" applyFont="1" applyFill="1" applyProtection="1"/>
    <xf numFmtId="0" fontId="11" fillId="2" borderId="0" xfId="19" applyFont="1" applyFill="1"/>
    <xf numFmtId="0" fontId="22" fillId="0" borderId="1" xfId="19" applyFont="1" applyFill="1" applyBorder="1" applyProtection="1">
      <protection locked="0"/>
    </xf>
    <xf numFmtId="3" fontId="22" fillId="5" borderId="1" xfId="19" applyNumberFormat="1" applyFont="1" applyFill="1" applyBorder="1" applyProtection="1"/>
    <xf numFmtId="0" fontId="22" fillId="2" borderId="0" xfId="19" applyFont="1" applyFill="1" applyAlignment="1" applyProtection="1">
      <alignment horizontal="left"/>
      <protection locked="0"/>
    </xf>
    <xf numFmtId="0" fontId="17" fillId="2" borderId="0" xfId="19" applyFont="1" applyFill="1" applyProtection="1">
      <protection locked="0"/>
    </xf>
    <xf numFmtId="0" fontId="17" fillId="2" borderId="0" xfId="19" applyFont="1" applyFill="1" applyAlignment="1" applyProtection="1">
      <alignment horizontal="left"/>
      <protection locked="0"/>
    </xf>
    <xf numFmtId="0" fontId="11" fillId="2" borderId="0" xfId="19" applyFill="1" applyProtection="1">
      <protection locked="0"/>
    </xf>
    <xf numFmtId="0" fontId="22" fillId="2" borderId="0" xfId="19" applyFont="1" applyFill="1" applyProtection="1">
      <protection locked="0"/>
    </xf>
    <xf numFmtId="0" fontId="17" fillId="2" borderId="3" xfId="19" applyFont="1" applyFill="1" applyBorder="1" applyProtection="1">
      <protection locked="0"/>
    </xf>
    <xf numFmtId="0" fontId="16" fillId="2" borderId="0" xfId="19" applyFont="1" applyFill="1"/>
    <xf numFmtId="14" fontId="19" fillId="0" borderId="42" xfId="158" applyNumberFormat="1" applyFont="1" applyBorder="1" applyAlignment="1" applyProtection="1">
      <alignment vertical="center"/>
      <protection locked="0"/>
    </xf>
    <xf numFmtId="0" fontId="11" fillId="5" borderId="0" xfId="19" applyFill="1" applyBorder="1" applyProtection="1"/>
    <xf numFmtId="0" fontId="22" fillId="2" borderId="0" xfId="19" applyFont="1" applyFill="1" applyBorder="1" applyAlignment="1" applyProtection="1">
      <alignment horizontal="left"/>
    </xf>
    <xf numFmtId="0" fontId="11" fillId="2" borderId="0" xfId="19" applyFill="1" applyBorder="1" applyProtection="1"/>
    <xf numFmtId="0" fontId="11" fillId="2" borderId="0" xfId="19" applyFill="1" applyProtection="1"/>
    <xf numFmtId="14" fontId="11" fillId="0" borderId="0" xfId="3" applyNumberFormat="1" applyBorder="1" applyProtection="1">
      <protection locked="0"/>
    </xf>
    <xf numFmtId="0" fontId="17" fillId="5" borderId="0" xfId="19" applyFont="1" applyFill="1" applyBorder="1" applyProtection="1">
      <protection locked="0"/>
    </xf>
    <xf numFmtId="0" fontId="17" fillId="2" borderId="0" xfId="19" applyFont="1" applyFill="1" applyBorder="1" applyProtection="1">
      <protection locked="0"/>
    </xf>
    <xf numFmtId="0" fontId="22" fillId="2" borderId="0" xfId="19" applyFont="1" applyFill="1" applyAlignment="1" applyProtection="1">
      <alignment horizontal="center"/>
      <protection locked="0"/>
    </xf>
    <xf numFmtId="0" fontId="17" fillId="2" borderId="0" xfId="19" applyFont="1" applyFill="1" applyAlignment="1" applyProtection="1">
      <alignment horizontal="center" vertical="center"/>
      <protection locked="0"/>
    </xf>
    <xf numFmtId="0" fontId="11" fillId="2" borderId="0" xfId="19" applyFill="1" applyBorder="1"/>
    <xf numFmtId="0" fontId="19" fillId="0" borderId="0" xfId="9" applyFont="1" applyFill="1" applyBorder="1" applyAlignment="1" applyProtection="1">
      <alignment horizontal="center" vertical="center"/>
      <protection locked="0"/>
    </xf>
    <xf numFmtId="0" fontId="19" fillId="0" borderId="42" xfId="9" applyFont="1" applyFill="1" applyBorder="1" applyAlignment="1" applyProtection="1">
      <alignment horizontal="center"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58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58" applyNumberFormat="1" applyFont="1" applyFill="1" applyBorder="1" applyAlignment="1" applyProtection="1">
      <alignment horizontal="left" vertical="center" wrapText="1"/>
    </xf>
    <xf numFmtId="14" fontId="21" fillId="2" borderId="38" xfId="158" applyNumberFormat="1" applyFont="1" applyFill="1" applyBorder="1" applyAlignment="1" applyProtection="1">
      <alignment horizontal="center" vertical="center"/>
    </xf>
    <xf numFmtId="14" fontId="21" fillId="2" borderId="38" xfId="158" applyNumberFormat="1" applyFont="1" applyFill="1" applyBorder="1" applyAlignment="1" applyProtection="1">
      <alignment horizontal="center" vertical="center" wrapText="1"/>
    </xf>
    <xf numFmtId="14" fontId="21" fillId="2" borderId="0" xfId="158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19" applyFont="1" applyBorder="1" applyAlignment="1" applyProtection="1">
      <alignment horizontal="center"/>
      <protection locked="0"/>
    </xf>
  </cellXfs>
  <cellStyles count="184">
    <cellStyle name="Comma 2" xfId="15"/>
    <cellStyle name="Normal" xfId="0" builtinId="0"/>
    <cellStyle name="Normal 10" xfId="16"/>
    <cellStyle name="Normal 11" xfId="17"/>
    <cellStyle name="Normal 12" xfId="18"/>
    <cellStyle name="Normal 13" xfId="19"/>
    <cellStyle name="Normal 13 10" xfId="20"/>
    <cellStyle name="Normal 13 11" xfId="21"/>
    <cellStyle name="Normal 13 2" xfId="22"/>
    <cellStyle name="Normal 13 3" xfId="23"/>
    <cellStyle name="Normal 13 4" xfId="24"/>
    <cellStyle name="Normal 13 5" xfId="25"/>
    <cellStyle name="Normal 13 6" xfId="26"/>
    <cellStyle name="Normal 13 7" xfId="27"/>
    <cellStyle name="Normal 13 8" xfId="28"/>
    <cellStyle name="Normal 13 9" xfId="29"/>
    <cellStyle name="Normal 14" xfId="30"/>
    <cellStyle name="Normal 14 10" xfId="31"/>
    <cellStyle name="Normal 14 11" xfId="32"/>
    <cellStyle name="Normal 14 2" xfId="33"/>
    <cellStyle name="Normal 14 3" xfId="34"/>
    <cellStyle name="Normal 14 4" xfId="35"/>
    <cellStyle name="Normal 14 5" xfId="36"/>
    <cellStyle name="Normal 14 6" xfId="37"/>
    <cellStyle name="Normal 14 7" xfId="38"/>
    <cellStyle name="Normal 14 8" xfId="39"/>
    <cellStyle name="Normal 14 9" xfId="40"/>
    <cellStyle name="Normal 15 10" xfId="41"/>
    <cellStyle name="Normal 15 2" xfId="42"/>
    <cellStyle name="Normal 15 3" xfId="43"/>
    <cellStyle name="Normal 15 4" xfId="44"/>
    <cellStyle name="Normal 15 5" xfId="45"/>
    <cellStyle name="Normal 15 6" xfId="46"/>
    <cellStyle name="Normal 15 7" xfId="47"/>
    <cellStyle name="Normal 15 8" xfId="48"/>
    <cellStyle name="Normal 15 9" xfId="49"/>
    <cellStyle name="Normal 16" xfId="50"/>
    <cellStyle name="Normal 2" xfId="2"/>
    <cellStyle name="Normal 2 10" xfId="51"/>
    <cellStyle name="Normal 2 11" xfId="52"/>
    <cellStyle name="Normal 2 12" xfId="53"/>
    <cellStyle name="Normal 2 13" xfId="54"/>
    <cellStyle name="Normal 2 2" xfId="55"/>
    <cellStyle name="Normal 2 3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_ფორმა N5" xfId="63"/>
    <cellStyle name="Normal 3" xfId="3"/>
    <cellStyle name="Normal 4" xfId="4"/>
    <cellStyle name="Normal 4 10" xfId="64"/>
    <cellStyle name="Normal 4 11" xfId="65"/>
    <cellStyle name="Normal 4 12" xfId="66"/>
    <cellStyle name="Normal 4 13" xfId="67"/>
    <cellStyle name="Normal 4 14" xfId="68"/>
    <cellStyle name="Normal 4 15" xfId="69"/>
    <cellStyle name="Normal 4 16" xfId="70"/>
    <cellStyle name="Normal 4 17" xfId="71"/>
    <cellStyle name="Normal 4 18" xfId="72"/>
    <cellStyle name="Normal 4 19" xfId="73"/>
    <cellStyle name="Normal 4 2" xfId="74"/>
    <cellStyle name="Normal 4 2 2" xfId="75"/>
    <cellStyle name="Normal 4 2 2 2" xfId="76"/>
    <cellStyle name="Normal 4 2 2 3" xfId="77"/>
    <cellStyle name="Normal 4 2 2 4" xfId="78"/>
    <cellStyle name="Normal 4 2 2 5" xfId="79"/>
    <cellStyle name="Normal 4 2 2_ფორმა N5" xfId="80"/>
    <cellStyle name="Normal 4 2 3" xfId="81"/>
    <cellStyle name="Normal 4 2 4" xfId="82"/>
    <cellStyle name="Normal 4 2 5" xfId="83"/>
    <cellStyle name="Normal 4 2 6" xfId="84"/>
    <cellStyle name="Normal 4 2 7" xfId="85"/>
    <cellStyle name="Normal 4 2 8" xfId="86"/>
    <cellStyle name="Normal 4 2_ფორმა N5" xfId="87"/>
    <cellStyle name="Normal 4 3" xfId="88"/>
    <cellStyle name="Normal 4 3 2" xfId="89"/>
    <cellStyle name="Normal 4 3 3" xfId="90"/>
    <cellStyle name="Normal 4 3 4" xfId="91"/>
    <cellStyle name="Normal 4 3_ფორმა N5" xfId="92"/>
    <cellStyle name="Normal 4 4" xfId="93"/>
    <cellStyle name="Normal 4 4 2" xfId="94"/>
    <cellStyle name="Normal 4 4 2 2" xfId="95"/>
    <cellStyle name="Normal 4 4 2 3" xfId="96"/>
    <cellStyle name="Normal 4 4 2 4" xfId="97"/>
    <cellStyle name="Normal 4 4 2 5" xfId="98"/>
    <cellStyle name="Normal 4 4 2_ფორმა N5" xfId="99"/>
    <cellStyle name="Normal 4 4 3" xfId="100"/>
    <cellStyle name="Normal 4 4 4" xfId="101"/>
    <cellStyle name="Normal 4 4 5" xfId="102"/>
    <cellStyle name="Normal 4 4 6" xfId="103"/>
    <cellStyle name="Normal 4 4_ფორმა N5" xfId="104"/>
    <cellStyle name="Normal 4 5" xfId="105"/>
    <cellStyle name="Normal 4 5 2" xfId="106"/>
    <cellStyle name="Normal 4 5 3" xfId="107"/>
    <cellStyle name="Normal 4 5 4" xfId="108"/>
    <cellStyle name="Normal 4 5_ფორმა N5" xfId="109"/>
    <cellStyle name="Normal 4 6" xfId="110"/>
    <cellStyle name="Normal 4 7" xfId="111"/>
    <cellStyle name="Normal 4 8" xfId="112"/>
    <cellStyle name="Normal 4 9" xfId="113"/>
    <cellStyle name="Normal 4 9 2" xfId="114"/>
    <cellStyle name="Normal 4 9_ფორმა N5" xfId="115"/>
    <cellStyle name="Normal 4_ფორმა N 8.1" xfId="116"/>
    <cellStyle name="Normal 5" xfId="5"/>
    <cellStyle name="Normal 5 10" xfId="117"/>
    <cellStyle name="Normal 5 11" xfId="118"/>
    <cellStyle name="Normal 5 12" xfId="119"/>
    <cellStyle name="Normal 5 13" xfId="120"/>
    <cellStyle name="Normal 5 14" xfId="121"/>
    <cellStyle name="Normal 5 15" xfId="122"/>
    <cellStyle name="Normal 5 16" xfId="123"/>
    <cellStyle name="Normal 5 17" xfId="124"/>
    <cellStyle name="Normal 5 18" xfId="125"/>
    <cellStyle name="Normal 5 19" xfId="126"/>
    <cellStyle name="Normal 5 2" xfId="6"/>
    <cellStyle name="Normal 5 2 10" xfId="127"/>
    <cellStyle name="Normal 5 2 11" xfId="128"/>
    <cellStyle name="Normal 5 2 12" xfId="129"/>
    <cellStyle name="Normal 5 2 13" xfId="130"/>
    <cellStyle name="Normal 5 2 14" xfId="131"/>
    <cellStyle name="Normal 5 2 15" xfId="132"/>
    <cellStyle name="Normal 5 2 16" xfId="133"/>
    <cellStyle name="Normal 5 2 2" xfId="7"/>
    <cellStyle name="Normal 5 2 2 10" xfId="134"/>
    <cellStyle name="Normal 5 2 2 11" xfId="135"/>
    <cellStyle name="Normal 5 2 2 12" xfId="136"/>
    <cellStyle name="Normal 5 2 2 13" xfId="137"/>
    <cellStyle name="Normal 5 2 2 14" xfId="138"/>
    <cellStyle name="Normal 5 2 2 2" xfId="14"/>
    <cellStyle name="Normal 5 2 2 3" xfId="139"/>
    <cellStyle name="Normal 5 2 2 4" xfId="140"/>
    <cellStyle name="Normal 5 2 2 5" xfId="141"/>
    <cellStyle name="Normal 5 2 2 6" xfId="142"/>
    <cellStyle name="Normal 5 2 2 7" xfId="143"/>
    <cellStyle name="Normal 5 2 2 8" xfId="144"/>
    <cellStyle name="Normal 5 2 2 9" xfId="145"/>
    <cellStyle name="Normal 5 2 2_ფორმა N5" xfId="146"/>
    <cellStyle name="Normal 5 2 3" xfId="8"/>
    <cellStyle name="Normal 5 2 3 2" xfId="11"/>
    <cellStyle name="Normal 5 2 3 3" xfId="147"/>
    <cellStyle name="Normal 5 2 3 4" xfId="148"/>
    <cellStyle name="Normal 5 2 3_ფორმა N5" xfId="149"/>
    <cellStyle name="Normal 5 2 4" xfId="150"/>
    <cellStyle name="Normal 5 2 5" xfId="151"/>
    <cellStyle name="Normal 5 2 6" xfId="152"/>
    <cellStyle name="Normal 5 2 7" xfId="153"/>
    <cellStyle name="Normal 5 2 8" xfId="154"/>
    <cellStyle name="Normal 5 2 9" xfId="155"/>
    <cellStyle name="Normal 5 2_ფორმა N 8.1" xfId="156"/>
    <cellStyle name="Normal 5 20" xfId="157"/>
    <cellStyle name="Normal 5 3" xfId="9"/>
    <cellStyle name="Normal 5 3 2" xfId="10"/>
    <cellStyle name="Normal 5 3 2 2" xfId="158"/>
    <cellStyle name="Normal 5 3 3" xfId="159"/>
    <cellStyle name="Normal 5 3 4" xfId="160"/>
    <cellStyle name="Normal 5 3_ფორმა N5" xfId="161"/>
    <cellStyle name="Normal 5 4" xfId="162"/>
    <cellStyle name="Normal 5 4 2" xfId="163"/>
    <cellStyle name="Normal 5 4 3" xfId="164"/>
    <cellStyle name="Normal 5 4 4" xfId="165"/>
    <cellStyle name="Normal 5 4_ფორმა N5" xfId="166"/>
    <cellStyle name="Normal 5 5" xfId="167"/>
    <cellStyle name="Normal 5 6" xfId="168"/>
    <cellStyle name="Normal 5 7" xfId="169"/>
    <cellStyle name="Normal 5 8" xfId="170"/>
    <cellStyle name="Normal 5 9" xfId="171"/>
    <cellStyle name="Normal 5_ფორმა N 8.1" xfId="172"/>
    <cellStyle name="Normal 6" xfId="12"/>
    <cellStyle name="Normal 6 2" xfId="173"/>
    <cellStyle name="Normal 6 3" xfId="174"/>
    <cellStyle name="Normal 6 4" xfId="175"/>
    <cellStyle name="Normal 7" xfId="13"/>
    <cellStyle name="Normal 7 2" xfId="176"/>
    <cellStyle name="Normal 7 3" xfId="177"/>
    <cellStyle name="Normal 7 4" xfId="178"/>
    <cellStyle name="Normal 8" xfId="179"/>
    <cellStyle name="Normal 8 2" xfId="180"/>
    <cellStyle name="Normal 8 3" xfId="181"/>
    <cellStyle name="Normal 8 4" xfId="182"/>
    <cellStyle name="Normal 9" xfId="18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171450</xdr:rowOff>
    </xdr:from>
    <xdr:to>
      <xdr:col>1</xdr:col>
      <xdr:colOff>1495425</xdr:colOff>
      <xdr:row>22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22</xdr:row>
      <xdr:rowOff>180975</xdr:rowOff>
    </xdr:from>
    <xdr:to>
      <xdr:col>2</xdr:col>
      <xdr:colOff>554556</xdr:colOff>
      <xdr:row>22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171450</xdr:rowOff>
    </xdr:from>
    <xdr:to>
      <xdr:col>2</xdr:col>
      <xdr:colOff>1495425</xdr:colOff>
      <xdr:row>46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11763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171450</xdr:rowOff>
    </xdr:from>
    <xdr:to>
      <xdr:col>1</xdr:col>
      <xdr:colOff>1495425</xdr:colOff>
      <xdr:row>18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19</xdr:row>
      <xdr:rowOff>4082</xdr:rowOff>
    </xdr:from>
    <xdr:to>
      <xdr:col>5</xdr:col>
      <xdr:colOff>110219</xdr:colOff>
      <xdr:row>19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-deklaraciis_formebi-2017%20wlis%20ivnisi-shualedur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_deklaraciis_formebi%20-%20qcp%20-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ttachments_201652/cliuri_deklaraciis_formebi_010116_310316_q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"საქართველოს ქრისტიან-კონსერვატიული პარტია"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  <row r="5">
          <cell r="A5" t="str">
            <v>”საქართველოს ქრისტიან-კონსერვატიული პარტია”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view="pageBreakPreview" zoomScale="80" zoomScaleNormal="100" zoomScaleSheetLayoutView="80" workbookViewId="0">
      <selection activeCell="K2" sqref="K2:L2"/>
    </sheetView>
  </sheetViews>
  <sheetFormatPr defaultRowHeight="15" x14ac:dyDescent="0.2"/>
  <cols>
    <col min="1" max="1" width="6.28515625" style="292" bestFit="1" customWidth="1"/>
    <col min="2" max="2" width="13.140625" style="292" customWidth="1"/>
    <col min="3" max="3" width="17.85546875" style="292" customWidth="1"/>
    <col min="4" max="4" width="15.140625" style="292" customWidth="1"/>
    <col min="5" max="5" width="24.5703125" style="292" customWidth="1"/>
    <col min="6" max="8" width="19.140625" style="293" customWidth="1"/>
    <col min="9" max="9" width="16.42578125" style="292" bestFit="1" customWidth="1"/>
    <col min="10" max="10" width="17.42578125" style="292" customWidth="1"/>
    <col min="11" max="11" width="13.140625" style="292" bestFit="1" customWidth="1"/>
    <col min="12" max="12" width="15.28515625" style="292" customWidth="1"/>
    <col min="13" max="16384" width="9.140625" style="292"/>
  </cols>
  <sheetData>
    <row r="1" spans="1:12" s="303" customFormat="1" x14ac:dyDescent="0.2">
      <c r="A1" s="371" t="s">
        <v>307</v>
      </c>
      <c r="B1" s="357"/>
      <c r="C1" s="357"/>
      <c r="D1" s="357"/>
      <c r="E1" s="358"/>
      <c r="F1" s="352"/>
      <c r="G1" s="358"/>
      <c r="H1" s="370"/>
      <c r="I1" s="357"/>
      <c r="J1" s="358"/>
      <c r="K1" s="358"/>
      <c r="L1" s="369" t="s">
        <v>109</v>
      </c>
    </row>
    <row r="2" spans="1:12" s="303" customFormat="1" x14ac:dyDescent="0.2">
      <c r="A2" s="368" t="s">
        <v>140</v>
      </c>
      <c r="B2" s="357"/>
      <c r="C2" s="357"/>
      <c r="D2" s="357"/>
      <c r="E2" s="358"/>
      <c r="F2" s="352"/>
      <c r="G2" s="358"/>
      <c r="H2" s="367"/>
      <c r="I2" s="357"/>
      <c r="J2" s="358"/>
      <c r="K2" s="479" t="s">
        <v>523</v>
      </c>
      <c r="L2" s="480"/>
    </row>
    <row r="3" spans="1:12" s="303" customFormat="1" x14ac:dyDescent="0.2">
      <c r="A3" s="366"/>
      <c r="B3" s="357"/>
      <c r="C3" s="365"/>
      <c r="D3" s="364"/>
      <c r="E3" s="358"/>
      <c r="F3" s="363"/>
      <c r="G3" s="358"/>
      <c r="H3" s="358"/>
      <c r="I3" s="352"/>
      <c r="J3" s="357"/>
      <c r="K3" s="357"/>
      <c r="L3" s="356"/>
    </row>
    <row r="4" spans="1:12" s="303" customFormat="1" x14ac:dyDescent="0.2">
      <c r="A4" s="386" t="s">
        <v>274</v>
      </c>
      <c r="B4" s="352"/>
      <c r="C4" s="352"/>
      <c r="D4" s="388" t="s">
        <v>508</v>
      </c>
      <c r="E4" s="378"/>
      <c r="F4" s="302"/>
      <c r="G4" s="295"/>
      <c r="H4" s="379"/>
      <c r="I4" s="378"/>
      <c r="J4" s="380"/>
      <c r="K4" s="295"/>
      <c r="L4" s="381"/>
    </row>
    <row r="5" spans="1:12" s="303" customFormat="1" ht="15.75" thickBot="1" x14ac:dyDescent="0.25">
      <c r="A5" s="362"/>
      <c r="B5" s="358"/>
      <c r="C5" s="361"/>
      <c r="D5" s="360"/>
      <c r="E5" s="358"/>
      <c r="F5" s="359"/>
      <c r="G5" s="359"/>
      <c r="H5" s="359"/>
      <c r="I5" s="358"/>
      <c r="J5" s="357"/>
      <c r="K5" s="357"/>
      <c r="L5" s="356"/>
    </row>
    <row r="6" spans="1:12" ht="15.75" thickBot="1" x14ac:dyDescent="0.25">
      <c r="A6" s="355"/>
      <c r="B6" s="354"/>
      <c r="C6" s="353"/>
      <c r="D6" s="353"/>
      <c r="E6" s="353"/>
      <c r="F6" s="352"/>
      <c r="G6" s="352"/>
      <c r="H6" s="352"/>
      <c r="I6" s="483" t="s">
        <v>475</v>
      </c>
      <c r="J6" s="484"/>
      <c r="K6" s="485"/>
      <c r="L6" s="351"/>
    </row>
    <row r="7" spans="1:12" s="339" customFormat="1" ht="51.75" thickBot="1" x14ac:dyDescent="0.25">
      <c r="A7" s="350" t="s">
        <v>64</v>
      </c>
      <c r="B7" s="349" t="s">
        <v>141</v>
      </c>
      <c r="C7" s="349" t="s">
        <v>474</v>
      </c>
      <c r="D7" s="348" t="s">
        <v>280</v>
      </c>
      <c r="E7" s="347" t="s">
        <v>473</v>
      </c>
      <c r="F7" s="346" t="s">
        <v>472</v>
      </c>
      <c r="G7" s="345" t="s">
        <v>228</v>
      </c>
      <c r="H7" s="344" t="s">
        <v>225</v>
      </c>
      <c r="I7" s="343" t="s">
        <v>471</v>
      </c>
      <c r="J7" s="342" t="s">
        <v>277</v>
      </c>
      <c r="K7" s="341" t="s">
        <v>229</v>
      </c>
      <c r="L7" s="340" t="s">
        <v>230</v>
      </c>
    </row>
    <row r="8" spans="1:12" s="333" customFormat="1" ht="15.75" thickBot="1" x14ac:dyDescent="0.25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 x14ac:dyDescent="0.2">
      <c r="A9" s="332">
        <v>1</v>
      </c>
      <c r="B9" s="323"/>
      <c r="C9" s="322"/>
      <c r="D9" s="331"/>
      <c r="E9" s="330"/>
      <c r="F9" s="319"/>
      <c r="G9" s="329"/>
      <c r="H9" s="329"/>
      <c r="I9" s="328"/>
      <c r="J9" s="327"/>
      <c r="K9" s="326"/>
      <c r="L9" s="325"/>
    </row>
    <row r="10" spans="1:12" x14ac:dyDescent="0.2">
      <c r="A10" s="324">
        <v>2</v>
      </c>
      <c r="B10" s="323"/>
      <c r="C10" s="322"/>
      <c r="D10" s="321"/>
      <c r="E10" s="320"/>
      <c r="F10" s="319"/>
      <c r="G10" s="319"/>
      <c r="H10" s="319"/>
      <c r="I10" s="318"/>
      <c r="J10" s="317"/>
      <c r="K10" s="316"/>
      <c r="L10" s="315"/>
    </row>
    <row r="11" spans="1:12" x14ac:dyDescent="0.2">
      <c r="A11" s="324">
        <v>3</v>
      </c>
      <c r="B11" s="323"/>
      <c r="C11" s="322"/>
      <c r="D11" s="321"/>
      <c r="E11" s="320"/>
      <c r="F11" s="359"/>
      <c r="G11" s="319"/>
      <c r="H11" s="319"/>
      <c r="I11" s="318"/>
      <c r="J11" s="317"/>
      <c r="K11" s="316"/>
      <c r="L11" s="315"/>
    </row>
    <row r="12" spans="1:12" x14ac:dyDescent="0.2">
      <c r="A12" s="324">
        <v>4</v>
      </c>
      <c r="B12" s="323"/>
      <c r="C12" s="322"/>
      <c r="D12" s="321"/>
      <c r="E12" s="320"/>
      <c r="F12" s="319"/>
      <c r="G12" s="319"/>
      <c r="H12" s="319"/>
      <c r="I12" s="318"/>
      <c r="J12" s="317"/>
      <c r="K12" s="316"/>
      <c r="L12" s="315"/>
    </row>
    <row r="13" spans="1:12" x14ac:dyDescent="0.2">
      <c r="A13" s="324">
        <v>5</v>
      </c>
      <c r="B13" s="323"/>
      <c r="C13" s="322"/>
      <c r="D13" s="321"/>
      <c r="E13" s="320"/>
      <c r="F13" s="319"/>
      <c r="G13" s="319"/>
      <c r="H13" s="319"/>
      <c r="I13" s="318"/>
      <c r="J13" s="317"/>
      <c r="K13" s="316"/>
      <c r="L13" s="315"/>
    </row>
    <row r="14" spans="1:12" x14ac:dyDescent="0.2">
      <c r="A14" s="324">
        <v>6</v>
      </c>
      <c r="B14" s="323"/>
      <c r="C14" s="322"/>
      <c r="D14" s="321"/>
      <c r="E14" s="320"/>
      <c r="F14" s="319"/>
      <c r="G14" s="319"/>
      <c r="H14" s="319"/>
      <c r="I14" s="318"/>
      <c r="J14" s="317"/>
      <c r="K14" s="316"/>
      <c r="L14" s="315"/>
    </row>
    <row r="15" spans="1:12" ht="15.75" thickBot="1" x14ac:dyDescent="0.25">
      <c r="A15" s="314" t="s">
        <v>276</v>
      </c>
      <c r="B15" s="313"/>
      <c r="C15" s="312"/>
      <c r="D15" s="311"/>
      <c r="E15" s="310"/>
      <c r="F15" s="309"/>
      <c r="G15" s="309"/>
      <c r="H15" s="309"/>
      <c r="I15" s="308"/>
      <c r="J15" s="307"/>
      <c r="K15" s="306"/>
      <c r="L15" s="305"/>
    </row>
    <row r="16" spans="1:12" x14ac:dyDescent="0.2">
      <c r="A16" s="295"/>
      <c r="B16" s="296"/>
      <c r="C16" s="295"/>
      <c r="D16" s="296"/>
      <c r="E16" s="295"/>
      <c r="F16" s="296"/>
      <c r="G16" s="295"/>
      <c r="H16" s="296"/>
      <c r="I16" s="295"/>
      <c r="J16" s="296"/>
      <c r="K16" s="295"/>
      <c r="L16" s="296"/>
    </row>
    <row r="17" spans="1:12" x14ac:dyDescent="0.2">
      <c r="A17" s="295"/>
      <c r="B17" s="302"/>
      <c r="C17" s="295"/>
      <c r="D17" s="302"/>
      <c r="E17" s="295"/>
      <c r="F17" s="302"/>
      <c r="G17" s="295"/>
      <c r="H17" s="302"/>
      <c r="I17" s="295"/>
      <c r="J17" s="302"/>
      <c r="K17" s="295"/>
      <c r="L17" s="302"/>
    </row>
    <row r="18" spans="1:12" s="303" customFormat="1" x14ac:dyDescent="0.2">
      <c r="A18" s="482" t="s">
        <v>433</v>
      </c>
      <c r="B18" s="482"/>
      <c r="C18" s="482"/>
      <c r="D18" s="482"/>
      <c r="E18" s="482"/>
      <c r="F18" s="482"/>
      <c r="G18" s="482"/>
      <c r="H18" s="482"/>
      <c r="I18" s="482"/>
      <c r="J18" s="482"/>
      <c r="K18" s="482"/>
      <c r="L18" s="482"/>
    </row>
    <row r="19" spans="1:12" s="304" customFormat="1" ht="12.75" x14ac:dyDescent="0.2">
      <c r="A19" s="482" t="s">
        <v>470</v>
      </c>
      <c r="B19" s="482"/>
      <c r="C19" s="482"/>
      <c r="D19" s="482"/>
      <c r="E19" s="482"/>
      <c r="F19" s="482"/>
      <c r="G19" s="482"/>
      <c r="H19" s="482"/>
      <c r="I19" s="482"/>
      <c r="J19" s="482"/>
      <c r="K19" s="482"/>
      <c r="L19" s="482"/>
    </row>
    <row r="20" spans="1:12" s="304" customFormat="1" ht="12.75" x14ac:dyDescent="0.2">
      <c r="A20" s="482"/>
      <c r="B20" s="482"/>
      <c r="C20" s="482"/>
      <c r="D20" s="482"/>
      <c r="E20" s="482"/>
      <c r="F20" s="482"/>
      <c r="G20" s="482"/>
      <c r="H20" s="482"/>
      <c r="I20" s="482"/>
      <c r="J20" s="482"/>
      <c r="K20" s="482"/>
      <c r="L20" s="482"/>
    </row>
    <row r="21" spans="1:12" s="303" customFormat="1" x14ac:dyDescent="0.2">
      <c r="A21" s="482" t="s">
        <v>469</v>
      </c>
      <c r="B21" s="482"/>
      <c r="C21" s="482"/>
      <c r="D21" s="482"/>
      <c r="E21" s="482"/>
      <c r="F21" s="482"/>
      <c r="G21" s="482"/>
      <c r="H21" s="482"/>
      <c r="I21" s="482"/>
      <c r="J21" s="482"/>
      <c r="K21" s="482"/>
      <c r="L21" s="482"/>
    </row>
    <row r="22" spans="1:12" s="303" customFormat="1" x14ac:dyDescent="0.2">
      <c r="A22" s="482"/>
      <c r="B22" s="482"/>
      <c r="C22" s="482"/>
      <c r="D22" s="482"/>
      <c r="E22" s="482"/>
      <c r="F22" s="482"/>
      <c r="G22" s="482"/>
      <c r="H22" s="482"/>
      <c r="I22" s="482"/>
      <c r="J22" s="482"/>
      <c r="K22" s="482"/>
      <c r="L22" s="482"/>
    </row>
    <row r="23" spans="1:12" s="303" customFormat="1" x14ac:dyDescent="0.2">
      <c r="A23" s="482" t="s">
        <v>468</v>
      </c>
      <c r="B23" s="482"/>
      <c r="C23" s="482"/>
      <c r="D23" s="482"/>
      <c r="E23" s="482"/>
      <c r="F23" s="482"/>
      <c r="G23" s="482"/>
      <c r="H23" s="482"/>
      <c r="I23" s="482"/>
      <c r="J23" s="482"/>
      <c r="K23" s="482"/>
      <c r="L23" s="482"/>
    </row>
    <row r="24" spans="1:12" s="303" customFormat="1" x14ac:dyDescent="0.2">
      <c r="A24" s="295"/>
      <c r="B24" s="296"/>
      <c r="C24" s="295"/>
      <c r="D24" s="296"/>
      <c r="E24" s="295"/>
      <c r="F24" s="296"/>
      <c r="G24" s="295"/>
      <c r="H24" s="296"/>
      <c r="I24" s="295"/>
      <c r="J24" s="296"/>
      <c r="K24" s="295"/>
      <c r="L24" s="296"/>
    </row>
    <row r="25" spans="1:12" s="303" customFormat="1" x14ac:dyDescent="0.2">
      <c r="A25" s="295"/>
      <c r="B25" s="302"/>
      <c r="C25" s="295"/>
      <c r="D25" s="302"/>
      <c r="E25" s="295"/>
      <c r="F25" s="302"/>
      <c r="G25" s="295"/>
      <c r="H25" s="302"/>
      <c r="I25" s="295"/>
      <c r="J25" s="302"/>
      <c r="K25" s="295"/>
      <c r="L25" s="302"/>
    </row>
    <row r="26" spans="1:12" s="303" customFormat="1" x14ac:dyDescent="0.2">
      <c r="A26" s="295"/>
      <c r="B26" s="296"/>
      <c r="C26" s="295"/>
      <c r="D26" s="296"/>
      <c r="E26" s="295"/>
      <c r="F26" s="296"/>
      <c r="G26" s="295"/>
      <c r="H26" s="296"/>
      <c r="I26" s="295"/>
      <c r="J26" s="296"/>
      <c r="K26" s="295"/>
      <c r="L26" s="296"/>
    </row>
    <row r="27" spans="1:12" x14ac:dyDescent="0.2">
      <c r="A27" s="295"/>
      <c r="B27" s="302"/>
      <c r="C27" s="295"/>
      <c r="D27" s="302"/>
      <c r="E27" s="295"/>
      <c r="F27" s="302"/>
      <c r="G27" s="295"/>
      <c r="H27" s="302"/>
      <c r="I27" s="295"/>
      <c r="J27" s="302"/>
      <c r="K27" s="295"/>
      <c r="L27" s="302"/>
    </row>
    <row r="28" spans="1:12" s="297" customFormat="1" x14ac:dyDescent="0.2">
      <c r="A28" s="488" t="s">
        <v>107</v>
      </c>
      <c r="B28" s="488"/>
      <c r="C28" s="296"/>
      <c r="D28" s="295"/>
      <c r="E28" s="296"/>
      <c r="F28" s="296"/>
      <c r="G28" s="295"/>
      <c r="H28" s="296"/>
      <c r="I28" s="296"/>
      <c r="J28" s="295"/>
      <c r="K28" s="296"/>
      <c r="L28" s="295"/>
    </row>
    <row r="29" spans="1:12" s="297" customFormat="1" x14ac:dyDescent="0.2">
      <c r="A29" s="296"/>
      <c r="B29" s="295"/>
      <c r="C29" s="300"/>
      <c r="D29" s="301"/>
      <c r="E29" s="300"/>
      <c r="F29" s="296"/>
      <c r="G29" s="295"/>
      <c r="H29" s="299"/>
      <c r="I29" s="296"/>
      <c r="J29" s="295"/>
      <c r="K29" s="296"/>
      <c r="L29" s="295"/>
    </row>
    <row r="30" spans="1:12" s="297" customFormat="1" ht="15" customHeight="1" x14ac:dyDescent="0.2">
      <c r="A30" s="296"/>
      <c r="B30" s="295"/>
      <c r="C30" s="481" t="s">
        <v>268</v>
      </c>
      <c r="D30" s="481"/>
      <c r="E30" s="481"/>
      <c r="F30" s="296"/>
      <c r="G30" s="295"/>
      <c r="H30" s="486" t="s">
        <v>467</v>
      </c>
      <c r="I30" s="298"/>
      <c r="J30" s="295"/>
      <c r="K30" s="296"/>
      <c r="L30" s="295"/>
    </row>
    <row r="31" spans="1:12" s="297" customFormat="1" x14ac:dyDescent="0.2">
      <c r="A31" s="296"/>
      <c r="B31" s="295"/>
      <c r="C31" s="296"/>
      <c r="D31" s="295"/>
      <c r="E31" s="296"/>
      <c r="F31" s="296"/>
      <c r="G31" s="295"/>
      <c r="H31" s="487"/>
      <c r="I31" s="298"/>
      <c r="J31" s="295"/>
      <c r="K31" s="296"/>
      <c r="L31" s="295"/>
    </row>
    <row r="32" spans="1:12" s="294" customFormat="1" x14ac:dyDescent="0.2">
      <c r="A32" s="296"/>
      <c r="B32" s="295"/>
      <c r="C32" s="481" t="s">
        <v>139</v>
      </c>
      <c r="D32" s="481"/>
      <c r="E32" s="481"/>
      <c r="F32" s="296"/>
      <c r="G32" s="295"/>
      <c r="H32" s="296"/>
      <c r="I32" s="296"/>
      <c r="J32" s="295"/>
      <c r="K32" s="296"/>
      <c r="L32" s="295"/>
    </row>
    <row r="33" spans="5:5" s="294" customFormat="1" x14ac:dyDescent="0.2">
      <c r="E33" s="292"/>
    </row>
    <row r="34" spans="5:5" s="294" customFormat="1" x14ac:dyDescent="0.2">
      <c r="E34" s="292"/>
    </row>
    <row r="35" spans="5:5" s="294" customFormat="1" x14ac:dyDescent="0.2">
      <c r="E35" s="292"/>
    </row>
    <row r="36" spans="5:5" s="294" customFormat="1" x14ac:dyDescent="0.2">
      <c r="E36" s="292"/>
    </row>
    <row r="37" spans="5:5" s="294" customFormat="1" x14ac:dyDescent="0.2"/>
  </sheetData>
  <mergeCells count="10">
    <mergeCell ref="K2:L2"/>
    <mergeCell ref="C32:E32"/>
    <mergeCell ref="A19:L20"/>
    <mergeCell ref="A21:L22"/>
    <mergeCell ref="A23:L23"/>
    <mergeCell ref="I6:K6"/>
    <mergeCell ref="H30:H31"/>
    <mergeCell ref="A28:B28"/>
    <mergeCell ref="A18:L18"/>
    <mergeCell ref="C30:E3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5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302</v>
      </c>
      <c r="B1" s="116"/>
      <c r="C1" s="489" t="s">
        <v>109</v>
      </c>
      <c r="D1" s="489"/>
      <c r="E1" s="155"/>
    </row>
    <row r="2" spans="1:12" x14ac:dyDescent="0.3">
      <c r="A2" s="78" t="s">
        <v>140</v>
      </c>
      <c r="B2" s="116"/>
      <c r="C2" s="479" t="s">
        <v>523</v>
      </c>
      <c r="D2" s="480"/>
      <c r="E2" s="155"/>
    </row>
    <row r="3" spans="1:12" x14ac:dyDescent="0.3">
      <c r="A3" s="78"/>
      <c r="B3" s="116"/>
      <c r="C3" s="373"/>
      <c r="D3" s="373"/>
      <c r="E3" s="155"/>
    </row>
    <row r="4" spans="1:12" s="2" customFormat="1" x14ac:dyDescent="0.3">
      <c r="A4" s="79" t="s">
        <v>274</v>
      </c>
      <c r="B4" s="79"/>
      <c r="C4" s="78"/>
      <c r="D4" s="78"/>
      <c r="E4" s="110"/>
      <c r="L4" s="21"/>
    </row>
    <row r="5" spans="1:12" s="2" customFormat="1" x14ac:dyDescent="0.3">
      <c r="A5" s="121" t="str">
        <f>'ფორმა N1'!D4</f>
        <v>საქართველოს ქრისტიან კონსერვატიული პარტია</v>
      </c>
      <c r="B5" s="113"/>
      <c r="C5" s="60"/>
      <c r="D5" s="60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72"/>
      <c r="B7" s="372"/>
      <c r="C7" s="80"/>
      <c r="D7" s="80"/>
      <c r="E7" s="156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 x14ac:dyDescent="0.3">
      <c r="A18" s="17" t="s">
        <v>12</v>
      </c>
      <c r="B18" s="17" t="s">
        <v>250</v>
      </c>
      <c r="C18" s="38"/>
      <c r="D18" s="39"/>
      <c r="E18" s="155"/>
    </row>
    <row r="19" spans="1:5" x14ac:dyDescent="0.3">
      <c r="A19" s="17" t="s">
        <v>13</v>
      </c>
      <c r="B19" s="17" t="s">
        <v>14</v>
      </c>
      <c r="C19" s="38"/>
      <c r="D19" s="40"/>
      <c r="E19" s="155"/>
    </row>
    <row r="20" spans="1:5" ht="30" x14ac:dyDescent="0.3">
      <c r="A20" s="17" t="s">
        <v>281</v>
      </c>
      <c r="B20" s="17" t="s">
        <v>22</v>
      </c>
      <c r="C20" s="38"/>
      <c r="D20" s="41"/>
      <c r="E20" s="155"/>
    </row>
    <row r="21" spans="1:5" x14ac:dyDescent="0.3">
      <c r="A21" s="17" t="s">
        <v>282</v>
      </c>
      <c r="B21" s="17" t="s">
        <v>15</v>
      </c>
      <c r="C21" s="38"/>
      <c r="D21" s="41"/>
      <c r="E21" s="155"/>
    </row>
    <row r="22" spans="1:5" x14ac:dyDescent="0.3">
      <c r="A22" s="17" t="s">
        <v>283</v>
      </c>
      <c r="B22" s="17" t="s">
        <v>16</v>
      </c>
      <c r="C22" s="38"/>
      <c r="D22" s="41"/>
      <c r="E22" s="155"/>
    </row>
    <row r="23" spans="1:5" x14ac:dyDescent="0.3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5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5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5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5"/>
    </row>
    <row r="28" spans="1:5" x14ac:dyDescent="0.3">
      <c r="A28" s="17" t="s">
        <v>289</v>
      </c>
      <c r="B28" s="17" t="s">
        <v>21</v>
      </c>
      <c r="C28" s="38"/>
      <c r="D28" s="42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 x14ac:dyDescent="0.3">
      <c r="A33" s="17" t="s">
        <v>290</v>
      </c>
      <c r="B33" s="17" t="s">
        <v>56</v>
      </c>
      <c r="C33" s="34"/>
      <c r="D33" s="35"/>
      <c r="E33" s="155"/>
    </row>
    <row r="34" spans="1:5" x14ac:dyDescent="0.3">
      <c r="A34" s="17" t="s">
        <v>291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/>
      <c r="D35" s="35"/>
      <c r="E35" s="155"/>
    </row>
    <row r="36" spans="1:5" x14ac:dyDescent="0.3">
      <c r="A36" s="16" t="s">
        <v>39</v>
      </c>
      <c r="B36" s="16" t="s">
        <v>358</v>
      </c>
      <c r="C36" s="85">
        <f>SUM(C37:C42)</f>
        <v>0</v>
      </c>
      <c r="D36" s="85">
        <f>SUM(D37:D42)</f>
        <v>0</v>
      </c>
      <c r="E36" s="155"/>
    </row>
    <row r="37" spans="1:5" x14ac:dyDescent="0.3">
      <c r="A37" s="17" t="s">
        <v>355</v>
      </c>
      <c r="B37" s="17" t="s">
        <v>359</v>
      </c>
      <c r="C37" s="34"/>
      <c r="D37" s="34"/>
      <c r="E37" s="155"/>
    </row>
    <row r="38" spans="1:5" x14ac:dyDescent="0.3">
      <c r="A38" s="17" t="s">
        <v>356</v>
      </c>
      <c r="B38" s="17" t="s">
        <v>360</v>
      </c>
      <c r="C38" s="34"/>
      <c r="D38" s="34"/>
      <c r="E38" s="155"/>
    </row>
    <row r="39" spans="1:5" x14ac:dyDescent="0.3">
      <c r="A39" s="17" t="s">
        <v>357</v>
      </c>
      <c r="B39" s="17" t="s">
        <v>363</v>
      </c>
      <c r="C39" s="34"/>
      <c r="D39" s="35"/>
      <c r="E39" s="155"/>
    </row>
    <row r="40" spans="1:5" x14ac:dyDescent="0.3">
      <c r="A40" s="17" t="s">
        <v>362</v>
      </c>
      <c r="B40" s="17" t="s">
        <v>364</v>
      </c>
      <c r="C40" s="34"/>
      <c r="D40" s="35"/>
      <c r="E40" s="155"/>
    </row>
    <row r="41" spans="1:5" x14ac:dyDescent="0.3">
      <c r="A41" s="17" t="s">
        <v>365</v>
      </c>
      <c r="B41" s="17" t="s">
        <v>492</v>
      </c>
      <c r="C41" s="34"/>
      <c r="D41" s="35"/>
      <c r="E41" s="155"/>
    </row>
    <row r="42" spans="1:5" x14ac:dyDescent="0.3">
      <c r="A42" s="17" t="s">
        <v>493</v>
      </c>
      <c r="B42" s="17" t="s">
        <v>361</v>
      </c>
      <c r="C42" s="34"/>
      <c r="D42" s="35"/>
      <c r="E42" s="155"/>
    </row>
    <row r="43" spans="1:5" ht="30" x14ac:dyDescent="0.3">
      <c r="A43" s="16" t="s">
        <v>40</v>
      </c>
      <c r="B43" s="16" t="s">
        <v>28</v>
      </c>
      <c r="C43" s="34"/>
      <c r="D43" s="35"/>
      <c r="E43" s="155"/>
    </row>
    <row r="44" spans="1:5" x14ac:dyDescent="0.3">
      <c r="A44" s="16" t="s">
        <v>41</v>
      </c>
      <c r="B44" s="16" t="s">
        <v>24</v>
      </c>
      <c r="C44" s="34"/>
      <c r="D44" s="35"/>
      <c r="E44" s="155"/>
    </row>
    <row r="45" spans="1:5" x14ac:dyDescent="0.3">
      <c r="A45" s="16" t="s">
        <v>42</v>
      </c>
      <c r="B45" s="16" t="s">
        <v>25</v>
      </c>
      <c r="C45" s="34"/>
      <c r="D45" s="35"/>
      <c r="E45" s="155"/>
    </row>
    <row r="46" spans="1:5" x14ac:dyDescent="0.3">
      <c r="A46" s="16" t="s">
        <v>43</v>
      </c>
      <c r="B46" s="16" t="s">
        <v>26</v>
      </c>
      <c r="C46" s="34"/>
      <c r="D46" s="35"/>
      <c r="E46" s="155"/>
    </row>
    <row r="47" spans="1:5" x14ac:dyDescent="0.3">
      <c r="A47" s="16" t="s">
        <v>44</v>
      </c>
      <c r="B47" s="16" t="s">
        <v>296</v>
      </c>
      <c r="C47" s="85">
        <f>SUM(C48:C50)</f>
        <v>0</v>
      </c>
      <c r="D47" s="85">
        <f>SUM(D48:D50)</f>
        <v>0</v>
      </c>
      <c r="E47" s="155"/>
    </row>
    <row r="48" spans="1:5" x14ac:dyDescent="0.3">
      <c r="A48" s="99" t="s">
        <v>371</v>
      </c>
      <c r="B48" s="99" t="s">
        <v>374</v>
      </c>
      <c r="C48" s="34"/>
      <c r="D48" s="35"/>
      <c r="E48" s="155"/>
    </row>
    <row r="49" spans="1:5" x14ac:dyDescent="0.3">
      <c r="A49" s="99" t="s">
        <v>372</v>
      </c>
      <c r="B49" s="99" t="s">
        <v>373</v>
      </c>
      <c r="C49" s="34"/>
      <c r="D49" s="35"/>
      <c r="E49" s="155"/>
    </row>
    <row r="50" spans="1:5" x14ac:dyDescent="0.3">
      <c r="A50" s="99" t="s">
        <v>375</v>
      </c>
      <c r="B50" s="99" t="s">
        <v>376</v>
      </c>
      <c r="C50" s="34"/>
      <c r="D50" s="35"/>
      <c r="E50" s="155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5"/>
    </row>
    <row r="52" spans="1:5" x14ac:dyDescent="0.3">
      <c r="A52" s="16" t="s">
        <v>46</v>
      </c>
      <c r="B52" s="16" t="s">
        <v>6</v>
      </c>
      <c r="C52" s="34"/>
      <c r="D52" s="35"/>
      <c r="E52" s="155"/>
    </row>
    <row r="53" spans="1:5" ht="30" x14ac:dyDescent="0.3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5"/>
    </row>
    <row r="54" spans="1:5" ht="30" x14ac:dyDescent="0.3">
      <c r="A54" s="16" t="s">
        <v>50</v>
      </c>
      <c r="B54" s="16" t="s">
        <v>48</v>
      </c>
      <c r="C54" s="34"/>
      <c r="D54" s="35"/>
      <c r="E54" s="155"/>
    </row>
    <row r="55" spans="1:5" x14ac:dyDescent="0.3">
      <c r="A55" s="16" t="s">
        <v>51</v>
      </c>
      <c r="B55" s="16" t="s">
        <v>47</v>
      </c>
      <c r="C55" s="34"/>
      <c r="D55" s="35"/>
      <c r="E55" s="155"/>
    </row>
    <row r="56" spans="1:5" x14ac:dyDescent="0.3">
      <c r="A56" s="14">
        <v>1.4</v>
      </c>
      <c r="B56" s="14" t="s">
        <v>417</v>
      </c>
      <c r="C56" s="34"/>
      <c r="D56" s="35"/>
      <c r="E56" s="155"/>
    </row>
    <row r="57" spans="1:5" x14ac:dyDescent="0.3">
      <c r="A57" s="14">
        <v>1.5</v>
      </c>
      <c r="B57" s="14" t="s">
        <v>7</v>
      </c>
      <c r="C57" s="38"/>
      <c r="D57" s="41"/>
      <c r="E57" s="155"/>
    </row>
    <row r="58" spans="1:5" x14ac:dyDescent="0.3">
      <c r="A58" s="14">
        <v>1.6</v>
      </c>
      <c r="B58" s="46" t="s">
        <v>8</v>
      </c>
      <c r="C58" s="86">
        <f>SUM(C59:C63)</f>
        <v>0</v>
      </c>
      <c r="D58" s="86">
        <f>SUM(D59:D63)</f>
        <v>0</v>
      </c>
      <c r="E58" s="155"/>
    </row>
    <row r="59" spans="1:5" x14ac:dyDescent="0.3">
      <c r="A59" s="16" t="s">
        <v>297</v>
      </c>
      <c r="B59" s="47" t="s">
        <v>52</v>
      </c>
      <c r="C59" s="38"/>
      <c r="D59" s="41"/>
      <c r="E59" s="155"/>
    </row>
    <row r="60" spans="1:5" ht="30" x14ac:dyDescent="0.3">
      <c r="A60" s="16" t="s">
        <v>298</v>
      </c>
      <c r="B60" s="47" t="s">
        <v>54</v>
      </c>
      <c r="C60" s="38"/>
      <c r="D60" s="41"/>
      <c r="E60" s="155"/>
    </row>
    <row r="61" spans="1:5" x14ac:dyDescent="0.3">
      <c r="A61" s="16" t="s">
        <v>299</v>
      </c>
      <c r="B61" s="47" t="s">
        <v>53</v>
      </c>
      <c r="C61" s="41"/>
      <c r="D61" s="41"/>
      <c r="E61" s="155"/>
    </row>
    <row r="62" spans="1:5" x14ac:dyDescent="0.3">
      <c r="A62" s="16" t="s">
        <v>300</v>
      </c>
      <c r="B62" s="47" t="s">
        <v>27</v>
      </c>
      <c r="C62" s="38"/>
      <c r="D62" s="41"/>
      <c r="E62" s="155"/>
    </row>
    <row r="63" spans="1:5" x14ac:dyDescent="0.3">
      <c r="A63" s="16" t="s">
        <v>337</v>
      </c>
      <c r="B63" s="222" t="s">
        <v>338</v>
      </c>
      <c r="C63" s="38"/>
      <c r="D63" s="223"/>
      <c r="E63" s="155"/>
    </row>
    <row r="64" spans="1:5" x14ac:dyDescent="0.3">
      <c r="A64" s="13">
        <v>2</v>
      </c>
      <c r="B64" s="48" t="s">
        <v>106</v>
      </c>
      <c r="C64" s="286"/>
      <c r="D64" s="120">
        <f>SUM(D65:D70)</f>
        <v>0</v>
      </c>
      <c r="E64" s="155"/>
    </row>
    <row r="65" spans="1:5" x14ac:dyDescent="0.3">
      <c r="A65" s="15">
        <v>2.1</v>
      </c>
      <c r="B65" s="49" t="s">
        <v>100</v>
      </c>
      <c r="C65" s="286"/>
      <c r="D65" s="43"/>
      <c r="E65" s="155"/>
    </row>
    <row r="66" spans="1:5" x14ac:dyDescent="0.3">
      <c r="A66" s="15">
        <v>2.2000000000000002</v>
      </c>
      <c r="B66" s="49" t="s">
        <v>104</v>
      </c>
      <c r="C66" s="288"/>
      <c r="D66" s="44"/>
      <c r="E66" s="155"/>
    </row>
    <row r="67" spans="1:5" x14ac:dyDescent="0.3">
      <c r="A67" s="15">
        <v>2.2999999999999998</v>
      </c>
      <c r="B67" s="49" t="s">
        <v>103</v>
      </c>
      <c r="C67" s="288"/>
      <c r="D67" s="44"/>
      <c r="E67" s="155"/>
    </row>
    <row r="68" spans="1:5" x14ac:dyDescent="0.3">
      <c r="A68" s="15">
        <v>2.4</v>
      </c>
      <c r="B68" s="49" t="s">
        <v>105</v>
      </c>
      <c r="C68" s="288"/>
      <c r="D68" s="44"/>
      <c r="E68" s="155"/>
    </row>
    <row r="69" spans="1:5" x14ac:dyDescent="0.3">
      <c r="A69" s="15">
        <v>2.5</v>
      </c>
      <c r="B69" s="49" t="s">
        <v>101</v>
      </c>
      <c r="C69" s="288"/>
      <c r="D69" s="44"/>
      <c r="E69" s="155"/>
    </row>
    <row r="70" spans="1:5" x14ac:dyDescent="0.3">
      <c r="A70" s="15">
        <v>2.6</v>
      </c>
      <c r="B70" s="49" t="s">
        <v>102</v>
      </c>
      <c r="C70" s="288"/>
      <c r="D70" s="44"/>
      <c r="E70" s="155"/>
    </row>
    <row r="71" spans="1:5" s="2" customFormat="1" x14ac:dyDescent="0.3">
      <c r="A71" s="13">
        <v>3</v>
      </c>
      <c r="B71" s="284" t="s">
        <v>451</v>
      </c>
      <c r="C71" s="287"/>
      <c r="D71" s="285"/>
      <c r="E71" s="107"/>
    </row>
    <row r="72" spans="1:5" s="2" customFormat="1" x14ac:dyDescent="0.3">
      <c r="A72" s="13">
        <v>4</v>
      </c>
      <c r="B72" s="13" t="s">
        <v>252</v>
      </c>
      <c r="C72" s="287">
        <f>SUM(C73:C74)</f>
        <v>0</v>
      </c>
      <c r="D72" s="87">
        <f>SUM(D73:D74)</f>
        <v>0</v>
      </c>
      <c r="E72" s="107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7"/>
    </row>
    <row r="74" spans="1:5" s="2" customFormat="1" x14ac:dyDescent="0.3">
      <c r="A74" s="15">
        <v>4.2</v>
      </c>
      <c r="B74" s="15" t="s">
        <v>254</v>
      </c>
      <c r="C74" s="8"/>
      <c r="D74" s="8"/>
      <c r="E74" s="107"/>
    </row>
    <row r="75" spans="1:5" s="2" customFormat="1" x14ac:dyDescent="0.3">
      <c r="A75" s="13">
        <v>5</v>
      </c>
      <c r="B75" s="282" t="s">
        <v>279</v>
      </c>
      <c r="C75" s="8"/>
      <c r="D75" s="87"/>
      <c r="E75" s="107"/>
    </row>
    <row r="76" spans="1:5" s="2" customFormat="1" x14ac:dyDescent="0.3">
      <c r="A76" s="374"/>
      <c r="B76" s="374"/>
      <c r="C76" s="12"/>
      <c r="D76" s="12"/>
      <c r="E76" s="107"/>
    </row>
    <row r="77" spans="1:5" s="2" customFormat="1" x14ac:dyDescent="0.3">
      <c r="A77" s="490" t="s">
        <v>494</v>
      </c>
      <c r="B77" s="490"/>
      <c r="C77" s="490"/>
      <c r="D77" s="490"/>
      <c r="E77" s="107"/>
    </row>
    <row r="78" spans="1:5" s="2" customFormat="1" x14ac:dyDescent="0.3">
      <c r="A78" s="374"/>
      <c r="B78" s="374"/>
      <c r="C78" s="12"/>
      <c r="D78" s="12"/>
      <c r="E78" s="107"/>
    </row>
    <row r="79" spans="1:5" s="23" customFormat="1" ht="12.75" x14ac:dyDescent="0.2"/>
    <row r="80" spans="1:5" s="2" customFormat="1" x14ac:dyDescent="0.3">
      <c r="A80" s="71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495</v>
      </c>
      <c r="D83" s="12"/>
      <c r="E83"/>
      <c r="F83"/>
      <c r="G83"/>
      <c r="H83"/>
      <c r="I83"/>
    </row>
    <row r="84" spans="1:9" s="2" customFormat="1" x14ac:dyDescent="0.3">
      <c r="A84"/>
      <c r="B84" s="498" t="s">
        <v>496</v>
      </c>
      <c r="C84" s="498"/>
      <c r="D84" s="498"/>
      <c r="E84"/>
      <c r="F84"/>
      <c r="G84"/>
      <c r="H84"/>
      <c r="I84"/>
    </row>
    <row r="85" spans="1:9" customFormat="1" ht="12.75" x14ac:dyDescent="0.2">
      <c r="B85" s="67" t="s">
        <v>497</v>
      </c>
    </row>
    <row r="86" spans="1:9" s="2" customFormat="1" x14ac:dyDescent="0.3">
      <c r="A86" s="11"/>
      <c r="B86" s="498" t="s">
        <v>498</v>
      </c>
      <c r="C86" s="498"/>
      <c r="D86" s="498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334</v>
      </c>
      <c r="B1" s="79"/>
      <c r="C1" s="489" t="s">
        <v>109</v>
      </c>
      <c r="D1" s="489"/>
      <c r="E1" s="93"/>
    </row>
    <row r="2" spans="1:5" s="6" customFormat="1" x14ac:dyDescent="0.3">
      <c r="A2" s="76" t="s">
        <v>328</v>
      </c>
      <c r="B2" s="79"/>
      <c r="C2" s="479" t="s">
        <v>523</v>
      </c>
      <c r="D2" s="480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1" t="s">
        <v>420</v>
      </c>
    </row>
    <row r="30" spans="1:5" x14ac:dyDescent="0.3">
      <c r="A30" s="221"/>
    </row>
    <row r="31" spans="1:5" x14ac:dyDescent="0.3">
      <c r="A31" s="221" t="s">
        <v>352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139</v>
      </c>
    </row>
    <row r="3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458</v>
      </c>
      <c r="B1" s="78"/>
      <c r="C1" s="499" t="s">
        <v>109</v>
      </c>
      <c r="D1" s="499"/>
    </row>
    <row r="2" spans="1:5" x14ac:dyDescent="0.3">
      <c r="A2" s="76" t="s">
        <v>459</v>
      </c>
      <c r="B2" s="78"/>
      <c r="C2" s="479" t="s">
        <v>523</v>
      </c>
      <c r="D2" s="480"/>
    </row>
    <row r="3" spans="1:5" x14ac:dyDescent="0.3">
      <c r="A3" s="78" t="s">
        <v>140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1" t="str">
        <f>'ფორმა N1'!D4</f>
        <v>საქართველოს ქრისტიან კონსერვატიული პარტია</v>
      </c>
      <c r="B6" s="122"/>
      <c r="C6" s="122"/>
      <c r="D6" s="60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7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B12" sqref="B1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460</v>
      </c>
      <c r="B1" s="79"/>
      <c r="C1" s="489" t="s">
        <v>109</v>
      </c>
      <c r="D1" s="489"/>
      <c r="E1" s="93"/>
    </row>
    <row r="2" spans="1:5" s="6" customFormat="1" x14ac:dyDescent="0.3">
      <c r="A2" s="76" t="s">
        <v>457</v>
      </c>
      <c r="B2" s="79"/>
      <c r="C2" s="479" t="s">
        <v>523</v>
      </c>
      <c r="D2" s="480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297</v>
      </c>
      <c r="B10" s="100"/>
      <c r="C10" s="4"/>
      <c r="D10" s="4"/>
      <c r="E10" s="95"/>
    </row>
    <row r="11" spans="1:5" s="10" customFormat="1" x14ac:dyDescent="0.2">
      <c r="A11" s="100" t="s">
        <v>298</v>
      </c>
      <c r="B11" s="100"/>
      <c r="C11" s="4"/>
      <c r="D11" s="4"/>
      <c r="E11" s="96"/>
    </row>
    <row r="12" spans="1:5" s="10" customFormat="1" x14ac:dyDescent="0.2">
      <c r="A12" s="100" t="s">
        <v>299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9" x14ac:dyDescent="0.3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1"/>
    </row>
    <row r="22" spans="1:9" x14ac:dyDescent="0.3">
      <c r="A22" s="221" t="s">
        <v>403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139</v>
      </c>
    </row>
    <row r="30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zoomScaleNormal="100" zoomScaleSheetLayoutView="80" workbookViewId="0">
      <selection activeCell="G8" sqref="G8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224</v>
      </c>
      <c r="B1" s="123"/>
      <c r="C1" s="500" t="s">
        <v>198</v>
      </c>
      <c r="D1" s="500"/>
      <c r="E1" s="107"/>
    </row>
    <row r="2" spans="1:5" x14ac:dyDescent="0.3">
      <c r="A2" s="78" t="s">
        <v>140</v>
      </c>
      <c r="B2" s="123"/>
      <c r="C2" s="107"/>
      <c r="D2" s="447" t="s">
        <v>524</v>
      </c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60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5" x14ac:dyDescent="0.3">
      <c r="A9" s="50"/>
      <c r="B9" s="51"/>
      <c r="C9" s="160"/>
      <c r="D9" s="160"/>
      <c r="E9" s="107"/>
    </row>
    <row r="10" spans="1:5" x14ac:dyDescent="0.3">
      <c r="A10" s="52" t="s">
        <v>191</v>
      </c>
      <c r="B10" s="53"/>
      <c r="C10" s="127">
        <f>SUM(C11,C34)</f>
        <v>464390.89</v>
      </c>
      <c r="D10" s="127">
        <f>SUM(D11,D34)</f>
        <v>464495.03</v>
      </c>
      <c r="E10" s="107"/>
    </row>
    <row r="11" spans="1:5" x14ac:dyDescent="0.3">
      <c r="A11" s="54" t="s">
        <v>192</v>
      </c>
      <c r="B11" s="55"/>
      <c r="C11" s="87">
        <f>SUM(C12:C32)</f>
        <v>199095.37</v>
      </c>
      <c r="D11" s="87">
        <f>SUM(D12:D32)</f>
        <v>196690.51</v>
      </c>
      <c r="E11" s="107"/>
    </row>
    <row r="12" spans="1:5" x14ac:dyDescent="0.3">
      <c r="A12" s="58">
        <v>1110</v>
      </c>
      <c r="B12" s="57" t="s">
        <v>142</v>
      </c>
      <c r="C12" s="8"/>
      <c r="D12" s="8"/>
      <c r="E12" s="107"/>
    </row>
    <row r="13" spans="1:5" x14ac:dyDescent="0.3">
      <c r="A13" s="58">
        <v>1120</v>
      </c>
      <c r="B13" s="57" t="s">
        <v>143</v>
      </c>
      <c r="C13" s="8"/>
      <c r="D13" s="8"/>
      <c r="E13" s="107"/>
    </row>
    <row r="14" spans="1:5" x14ac:dyDescent="0.3">
      <c r="A14" s="58">
        <v>1211</v>
      </c>
      <c r="B14" s="57" t="s">
        <v>144</v>
      </c>
      <c r="C14" s="8">
        <v>41586.639999999999</v>
      </c>
      <c r="D14" s="8">
        <v>36993.57</v>
      </c>
      <c r="E14" s="107"/>
    </row>
    <row r="15" spans="1:5" x14ac:dyDescent="0.3">
      <c r="A15" s="58">
        <v>1212</v>
      </c>
      <c r="B15" s="57" t="s">
        <v>145</v>
      </c>
      <c r="C15" s="451">
        <v>121204.1</v>
      </c>
      <c r="D15" s="8">
        <v>120657.75</v>
      </c>
      <c r="E15" s="107"/>
    </row>
    <row r="16" spans="1:5" x14ac:dyDescent="0.3">
      <c r="A16" s="58">
        <v>1213</v>
      </c>
      <c r="B16" s="57" t="s">
        <v>146</v>
      </c>
      <c r="C16" s="8"/>
      <c r="D16" s="8"/>
      <c r="E16" s="107"/>
    </row>
    <row r="17" spans="1:5" x14ac:dyDescent="0.3">
      <c r="A17" s="58">
        <v>1214</v>
      </c>
      <c r="B17" s="57" t="s">
        <v>147</v>
      </c>
      <c r="C17" s="8"/>
      <c r="D17" s="8"/>
      <c r="E17" s="107"/>
    </row>
    <row r="18" spans="1:5" x14ac:dyDescent="0.3">
      <c r="A18" s="58">
        <v>1215</v>
      </c>
      <c r="B18" s="57" t="s">
        <v>148</v>
      </c>
      <c r="C18" s="8"/>
      <c r="D18" s="8"/>
      <c r="E18" s="107"/>
    </row>
    <row r="19" spans="1:5" x14ac:dyDescent="0.3">
      <c r="A19" s="58">
        <v>1300</v>
      </c>
      <c r="B19" s="57" t="s">
        <v>149</v>
      </c>
      <c r="C19" s="8"/>
      <c r="D19" s="8"/>
      <c r="E19" s="107"/>
    </row>
    <row r="20" spans="1:5" x14ac:dyDescent="0.3">
      <c r="A20" s="58">
        <v>1410</v>
      </c>
      <c r="B20" s="57" t="s">
        <v>150</v>
      </c>
      <c r="C20" s="8"/>
      <c r="D20" s="8"/>
      <c r="E20" s="107"/>
    </row>
    <row r="21" spans="1:5" x14ac:dyDescent="0.3">
      <c r="A21" s="58">
        <v>1421</v>
      </c>
      <c r="B21" s="57" t="s">
        <v>151</v>
      </c>
      <c r="C21" s="8"/>
      <c r="D21" s="8"/>
      <c r="E21" s="107"/>
    </row>
    <row r="22" spans="1:5" x14ac:dyDescent="0.3">
      <c r="A22" s="58">
        <v>1422</v>
      </c>
      <c r="B22" s="57" t="s">
        <v>152</v>
      </c>
      <c r="C22" s="8"/>
      <c r="D22" s="8"/>
      <c r="E22" s="107"/>
    </row>
    <row r="23" spans="1:5" x14ac:dyDescent="0.3">
      <c r="A23" s="58">
        <v>1423</v>
      </c>
      <c r="B23" s="57" t="s">
        <v>153</v>
      </c>
      <c r="C23" s="8"/>
      <c r="D23" s="8"/>
      <c r="E23" s="107"/>
    </row>
    <row r="24" spans="1:5" x14ac:dyDescent="0.3">
      <c r="A24" s="58">
        <v>1431</v>
      </c>
      <c r="B24" s="57" t="s">
        <v>154</v>
      </c>
      <c r="C24" s="8"/>
      <c r="D24" s="8"/>
      <c r="E24" s="107"/>
    </row>
    <row r="25" spans="1:5" x14ac:dyDescent="0.3">
      <c r="A25" s="58">
        <v>1432</v>
      </c>
      <c r="B25" s="57" t="s">
        <v>155</v>
      </c>
      <c r="C25" s="8"/>
      <c r="D25" s="8"/>
      <c r="E25" s="107"/>
    </row>
    <row r="26" spans="1:5" x14ac:dyDescent="0.3">
      <c r="A26" s="58">
        <v>1433</v>
      </c>
      <c r="B26" s="57" t="s">
        <v>156</v>
      </c>
      <c r="C26" s="8"/>
      <c r="D26" s="8"/>
      <c r="E26" s="107"/>
    </row>
    <row r="27" spans="1:5" x14ac:dyDescent="0.3">
      <c r="A27" s="58">
        <v>1441</v>
      </c>
      <c r="B27" s="57" t="s">
        <v>157</v>
      </c>
      <c r="C27" s="8"/>
      <c r="D27" s="8"/>
      <c r="E27" s="107"/>
    </row>
    <row r="28" spans="1:5" x14ac:dyDescent="0.3">
      <c r="A28" s="58">
        <v>1442</v>
      </c>
      <c r="B28" s="57" t="s">
        <v>158</v>
      </c>
      <c r="C28" s="8">
        <v>36304.629999999997</v>
      </c>
      <c r="D28" s="8">
        <v>39039.19</v>
      </c>
      <c r="E28" s="107"/>
    </row>
    <row r="29" spans="1:5" x14ac:dyDescent="0.3">
      <c r="A29" s="58">
        <v>1443</v>
      </c>
      <c r="B29" s="57" t="s">
        <v>159</v>
      </c>
      <c r="C29" s="8"/>
      <c r="D29" s="8"/>
      <c r="E29" s="107"/>
    </row>
    <row r="30" spans="1:5" x14ac:dyDescent="0.3">
      <c r="A30" s="58">
        <v>1444</v>
      </c>
      <c r="B30" s="57" t="s">
        <v>160</v>
      </c>
      <c r="C30" s="8"/>
      <c r="D30" s="8"/>
      <c r="E30" s="107"/>
    </row>
    <row r="31" spans="1:5" x14ac:dyDescent="0.3">
      <c r="A31" s="58">
        <v>1445</v>
      </c>
      <c r="B31" s="57" t="s">
        <v>161</v>
      </c>
      <c r="C31" s="8"/>
      <c r="D31" s="8"/>
      <c r="E31" s="107"/>
    </row>
    <row r="32" spans="1:5" x14ac:dyDescent="0.3">
      <c r="A32" s="58">
        <v>1446</v>
      </c>
      <c r="B32" s="57" t="s">
        <v>162</v>
      </c>
      <c r="C32" s="8"/>
      <c r="D32" s="8"/>
      <c r="E32" s="107"/>
    </row>
    <row r="33" spans="1:5" x14ac:dyDescent="0.3">
      <c r="A33" s="31"/>
      <c r="E33" s="107"/>
    </row>
    <row r="34" spans="1:5" x14ac:dyDescent="0.3">
      <c r="A34" s="59" t="s">
        <v>193</v>
      </c>
      <c r="B34" s="57"/>
      <c r="C34" s="87">
        <f>SUM(C35:C42)</f>
        <v>265295.52</v>
      </c>
      <c r="D34" s="87">
        <f>SUM(D35:D42)</f>
        <v>267804.52</v>
      </c>
      <c r="E34" s="107"/>
    </row>
    <row r="35" spans="1:5" x14ac:dyDescent="0.3">
      <c r="A35" s="58">
        <v>2110</v>
      </c>
      <c r="B35" s="57" t="s">
        <v>100</v>
      </c>
      <c r="C35" s="8"/>
      <c r="D35" s="8"/>
      <c r="E35" s="107"/>
    </row>
    <row r="36" spans="1:5" x14ac:dyDescent="0.3">
      <c r="A36" s="58">
        <v>2120</v>
      </c>
      <c r="B36" s="57" t="s">
        <v>163</v>
      </c>
      <c r="C36" s="8">
        <v>32295.52</v>
      </c>
      <c r="D36" s="8">
        <v>34804.520000000004</v>
      </c>
      <c r="E36" s="107"/>
    </row>
    <row r="37" spans="1:5" x14ac:dyDescent="0.3">
      <c r="A37" s="58">
        <v>2130</v>
      </c>
      <c r="B37" s="57" t="s">
        <v>101</v>
      </c>
      <c r="C37" s="8">
        <v>233000</v>
      </c>
      <c r="D37" s="8">
        <v>233000</v>
      </c>
      <c r="E37" s="107"/>
    </row>
    <row r="38" spans="1:5" x14ac:dyDescent="0.3">
      <c r="A38" s="58">
        <v>2140</v>
      </c>
      <c r="B38" s="57" t="s">
        <v>412</v>
      </c>
      <c r="C38" s="8"/>
      <c r="D38" s="8"/>
      <c r="E38" s="107"/>
    </row>
    <row r="39" spans="1:5" x14ac:dyDescent="0.3">
      <c r="A39" s="58">
        <v>2150</v>
      </c>
      <c r="B39" s="57" t="s">
        <v>416</v>
      </c>
      <c r="C39" s="8"/>
      <c r="D39" s="8"/>
      <c r="E39" s="107"/>
    </row>
    <row r="40" spans="1:5" x14ac:dyDescent="0.3">
      <c r="A40" s="58">
        <v>2220</v>
      </c>
      <c r="B40" s="57" t="s">
        <v>102</v>
      </c>
      <c r="C40" s="8"/>
      <c r="D40" s="8"/>
      <c r="E40" s="107"/>
    </row>
    <row r="41" spans="1:5" x14ac:dyDescent="0.3">
      <c r="A41" s="58">
        <v>2300</v>
      </c>
      <c r="B41" s="57" t="s">
        <v>164</v>
      </c>
      <c r="C41" s="8"/>
      <c r="D41" s="8"/>
      <c r="E41" s="107"/>
    </row>
    <row r="42" spans="1:5" x14ac:dyDescent="0.3">
      <c r="A42" s="58">
        <v>2400</v>
      </c>
      <c r="B42" s="57" t="s">
        <v>165</v>
      </c>
      <c r="C42" s="8"/>
      <c r="D42" s="8"/>
      <c r="E42" s="107"/>
    </row>
    <row r="43" spans="1:5" x14ac:dyDescent="0.3">
      <c r="A43" s="32"/>
      <c r="E43" s="107"/>
    </row>
    <row r="44" spans="1:5" x14ac:dyDescent="0.3">
      <c r="A44" s="56" t="s">
        <v>197</v>
      </c>
      <c r="B44" s="57"/>
      <c r="C44" s="87">
        <f>SUM(C45,C64)</f>
        <v>464390.89</v>
      </c>
      <c r="D44" s="87">
        <f>SUM(D45,D64)</f>
        <v>464495.03</v>
      </c>
      <c r="E44" s="107"/>
    </row>
    <row r="45" spans="1:5" x14ac:dyDescent="0.3">
      <c r="A45" s="59" t="s">
        <v>194</v>
      </c>
      <c r="B45" s="57"/>
      <c r="C45" s="87">
        <f>SUM(C46:C61)</f>
        <v>13648.38</v>
      </c>
      <c r="D45" s="87">
        <f>SUM(D46:D61)</f>
        <v>14531.630000000001</v>
      </c>
      <c r="E45" s="107"/>
    </row>
    <row r="46" spans="1:5" x14ac:dyDescent="0.3">
      <c r="A46" s="58">
        <v>3100</v>
      </c>
      <c r="B46" s="57" t="s">
        <v>166</v>
      </c>
      <c r="C46" s="8"/>
      <c r="D46" s="8"/>
      <c r="E46" s="107"/>
    </row>
    <row r="47" spans="1:5" x14ac:dyDescent="0.3">
      <c r="A47" s="58">
        <v>3210</v>
      </c>
      <c r="B47" s="57" t="s">
        <v>167</v>
      </c>
      <c r="C47" s="8">
        <v>13648.38</v>
      </c>
      <c r="D47" s="8">
        <v>14531.630000000001</v>
      </c>
      <c r="E47" s="107"/>
    </row>
    <row r="48" spans="1:5" x14ac:dyDescent="0.3">
      <c r="A48" s="58">
        <v>3221</v>
      </c>
      <c r="B48" s="57" t="s">
        <v>168</v>
      </c>
      <c r="C48" s="8"/>
      <c r="D48" s="8"/>
      <c r="E48" s="107"/>
    </row>
    <row r="49" spans="1:5" x14ac:dyDescent="0.3">
      <c r="A49" s="58">
        <v>3222</v>
      </c>
      <c r="B49" s="57" t="s">
        <v>169</v>
      </c>
      <c r="C49" s="8"/>
      <c r="D49" s="8"/>
      <c r="E49" s="107"/>
    </row>
    <row r="50" spans="1:5" x14ac:dyDescent="0.3">
      <c r="A50" s="58">
        <v>3223</v>
      </c>
      <c r="B50" s="57" t="s">
        <v>170</v>
      </c>
      <c r="C50" s="8"/>
      <c r="D50" s="8"/>
      <c r="E50" s="107"/>
    </row>
    <row r="51" spans="1:5" x14ac:dyDescent="0.3">
      <c r="A51" s="58">
        <v>3224</v>
      </c>
      <c r="B51" s="57" t="s">
        <v>171</v>
      </c>
      <c r="C51" s="8"/>
      <c r="D51" s="8"/>
      <c r="E51" s="107"/>
    </row>
    <row r="52" spans="1:5" x14ac:dyDescent="0.3">
      <c r="A52" s="58">
        <v>3231</v>
      </c>
      <c r="B52" s="57" t="s">
        <v>172</v>
      </c>
      <c r="C52" s="8"/>
      <c r="D52" s="8"/>
      <c r="E52" s="107"/>
    </row>
    <row r="53" spans="1:5" x14ac:dyDescent="0.3">
      <c r="A53" s="58">
        <v>3232</v>
      </c>
      <c r="B53" s="57" t="s">
        <v>173</v>
      </c>
      <c r="C53" s="8"/>
      <c r="D53" s="8"/>
      <c r="E53" s="107"/>
    </row>
    <row r="54" spans="1:5" x14ac:dyDescent="0.3">
      <c r="A54" s="58">
        <v>3234</v>
      </c>
      <c r="B54" s="57" t="s">
        <v>174</v>
      </c>
      <c r="C54" s="8"/>
      <c r="D54" s="8"/>
      <c r="E54" s="107"/>
    </row>
    <row r="55" spans="1:5" ht="30" x14ac:dyDescent="0.3">
      <c r="A55" s="58">
        <v>3236</v>
      </c>
      <c r="B55" s="57" t="s">
        <v>189</v>
      </c>
      <c r="C55" s="8"/>
      <c r="D55" s="8"/>
      <c r="E55" s="107"/>
    </row>
    <row r="56" spans="1:5" ht="45" x14ac:dyDescent="0.3">
      <c r="A56" s="58">
        <v>3237</v>
      </c>
      <c r="B56" s="57" t="s">
        <v>175</v>
      </c>
      <c r="C56" s="8"/>
      <c r="D56" s="8"/>
      <c r="E56" s="107"/>
    </row>
    <row r="57" spans="1:5" x14ac:dyDescent="0.3">
      <c r="A57" s="58">
        <v>3241</v>
      </c>
      <c r="B57" s="57" t="s">
        <v>176</v>
      </c>
      <c r="C57" s="8"/>
      <c r="D57" s="8"/>
      <c r="E57" s="107"/>
    </row>
    <row r="58" spans="1:5" x14ac:dyDescent="0.3">
      <c r="A58" s="58">
        <v>3242</v>
      </c>
      <c r="B58" s="57" t="s">
        <v>177</v>
      </c>
      <c r="C58" s="8"/>
      <c r="D58" s="8"/>
      <c r="E58" s="107"/>
    </row>
    <row r="59" spans="1:5" x14ac:dyDescent="0.3">
      <c r="A59" s="58">
        <v>3243</v>
      </c>
      <c r="B59" s="57" t="s">
        <v>178</v>
      </c>
      <c r="C59" s="8"/>
      <c r="D59" s="8"/>
      <c r="E59" s="107"/>
    </row>
    <row r="60" spans="1:5" x14ac:dyDescent="0.3">
      <c r="A60" s="58">
        <v>3245</v>
      </c>
      <c r="B60" s="57" t="s">
        <v>179</v>
      </c>
      <c r="C60" s="8"/>
      <c r="D60" s="8"/>
      <c r="E60" s="107"/>
    </row>
    <row r="61" spans="1:5" x14ac:dyDescent="0.3">
      <c r="A61" s="58">
        <v>3246</v>
      </c>
      <c r="B61" s="57" t="s">
        <v>180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9" t="s">
        <v>195</v>
      </c>
      <c r="B64" s="57"/>
      <c r="C64" s="87">
        <f>SUM(C65:C67)</f>
        <v>450742.51</v>
      </c>
      <c r="D64" s="87">
        <f>SUM(D65:D67)</f>
        <v>449963.4</v>
      </c>
      <c r="E64" s="107"/>
    </row>
    <row r="65" spans="1:5" x14ac:dyDescent="0.3">
      <c r="A65" s="58">
        <v>5100</v>
      </c>
      <c r="B65" s="57" t="s">
        <v>255</v>
      </c>
      <c r="C65" s="8"/>
      <c r="D65" s="8"/>
      <c r="E65" s="107"/>
    </row>
    <row r="66" spans="1:5" x14ac:dyDescent="0.3">
      <c r="A66" s="58">
        <v>5220</v>
      </c>
      <c r="B66" s="57" t="s">
        <v>436</v>
      </c>
      <c r="C66" s="8">
        <v>450742.51</v>
      </c>
      <c r="D66" s="8">
        <v>449963.4</v>
      </c>
      <c r="E66" s="107"/>
    </row>
    <row r="67" spans="1:5" x14ac:dyDescent="0.3">
      <c r="A67" s="58">
        <v>5230</v>
      </c>
      <c r="B67" s="57" t="s">
        <v>437</v>
      </c>
      <c r="C67" s="8"/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6" t="s">
        <v>196</v>
      </c>
      <c r="B70" s="57"/>
      <c r="C70" s="8"/>
      <c r="D70" s="8"/>
      <c r="E70" s="107"/>
    </row>
    <row r="71" spans="1:5" ht="30" x14ac:dyDescent="0.3">
      <c r="A71" s="58">
        <v>1</v>
      </c>
      <c r="B71" s="57" t="s">
        <v>181</v>
      </c>
      <c r="C71" s="8"/>
      <c r="D71" s="8"/>
      <c r="E71" s="107"/>
    </row>
    <row r="72" spans="1:5" x14ac:dyDescent="0.3">
      <c r="A72" s="58">
        <v>2</v>
      </c>
      <c r="B72" s="57" t="s">
        <v>182</v>
      </c>
      <c r="C72" s="8"/>
      <c r="D72" s="8"/>
      <c r="E72" s="107"/>
    </row>
    <row r="73" spans="1:5" x14ac:dyDescent="0.3">
      <c r="A73" s="58">
        <v>3</v>
      </c>
      <c r="B73" s="57" t="s">
        <v>183</v>
      </c>
      <c r="C73" s="8"/>
      <c r="D73" s="8"/>
      <c r="E73" s="107"/>
    </row>
    <row r="74" spans="1:5" x14ac:dyDescent="0.3">
      <c r="A74" s="58">
        <v>4</v>
      </c>
      <c r="B74" s="57" t="s">
        <v>367</v>
      </c>
      <c r="C74" s="8"/>
      <c r="D74" s="8"/>
      <c r="E74" s="107"/>
    </row>
    <row r="75" spans="1:5" x14ac:dyDescent="0.3">
      <c r="A75" s="58">
        <v>5</v>
      </c>
      <c r="B75" s="57" t="s">
        <v>184</v>
      </c>
      <c r="C75" s="8"/>
      <c r="D75" s="8"/>
      <c r="E75" s="107"/>
    </row>
    <row r="76" spans="1:5" x14ac:dyDescent="0.3">
      <c r="A76" s="58">
        <v>6</v>
      </c>
      <c r="B76" s="57" t="s">
        <v>185</v>
      </c>
      <c r="C76" s="8"/>
      <c r="D76" s="8"/>
      <c r="E76" s="107"/>
    </row>
    <row r="77" spans="1:5" x14ac:dyDescent="0.3">
      <c r="A77" s="58">
        <v>7</v>
      </c>
      <c r="B77" s="57" t="s">
        <v>186</v>
      </c>
      <c r="C77" s="8"/>
      <c r="D77" s="8"/>
      <c r="E77" s="107"/>
    </row>
    <row r="78" spans="1:5" x14ac:dyDescent="0.3">
      <c r="A78" s="58">
        <v>8</v>
      </c>
      <c r="B78" s="57" t="s">
        <v>187</v>
      </c>
      <c r="C78" s="8"/>
      <c r="D78" s="8"/>
      <c r="E78" s="107"/>
    </row>
    <row r="79" spans="1:5" x14ac:dyDescent="0.3">
      <c r="A79" s="58">
        <v>9</v>
      </c>
      <c r="B79" s="57" t="s">
        <v>188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0" orientation="portrait" r:id="rId1"/>
  <rowBreaks count="1" manualBreakCount="1">
    <brk id="43" max="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tabSelected="1" zoomScaleNormal="100" zoomScaleSheetLayoutView="80" workbookViewId="0">
      <selection activeCell="C11" sqref="C11"/>
    </sheetView>
  </sheetViews>
  <sheetFormatPr defaultRowHeight="15" x14ac:dyDescent="0.3"/>
  <cols>
    <col min="1" max="1" width="4.85546875" style="2" customWidth="1"/>
    <col min="2" max="2" width="17.5703125" style="2" customWidth="1"/>
    <col min="3" max="3" width="33.85546875" style="2" customWidth="1"/>
    <col min="4" max="4" width="13.28515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454</v>
      </c>
      <c r="B1" s="78"/>
      <c r="C1" s="78"/>
      <c r="D1" s="78"/>
      <c r="E1" s="78"/>
      <c r="F1" s="78"/>
      <c r="G1" s="78"/>
      <c r="H1" s="78"/>
      <c r="I1" s="489" t="s">
        <v>109</v>
      </c>
      <c r="J1" s="489"/>
      <c r="K1" s="107"/>
    </row>
    <row r="2" spans="1:11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79" t="s">
        <v>523</v>
      </c>
      <c r="J2" s="480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28" t="str">
        <f>'ფორმა N1'!D4</f>
        <v>საქართველოს ქრისტიან კონსერვატიული პარტია</v>
      </c>
      <c r="B5" s="384"/>
      <c r="C5" s="384"/>
      <c r="D5" s="384"/>
      <c r="E5" s="384"/>
      <c r="F5" s="385"/>
      <c r="G5" s="384"/>
      <c r="H5" s="384"/>
      <c r="I5" s="384"/>
      <c r="J5" s="384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15.75" x14ac:dyDescent="0.3">
      <c r="A10" s="161">
        <v>1</v>
      </c>
      <c r="B10" s="446" t="s">
        <v>506</v>
      </c>
      <c r="C10" s="162" t="s">
        <v>521</v>
      </c>
      <c r="D10" s="163" t="s">
        <v>221</v>
      </c>
      <c r="E10" s="159"/>
      <c r="F10" s="28">
        <v>41586.639999999999</v>
      </c>
      <c r="G10" s="28">
        <v>49892</v>
      </c>
      <c r="H10" s="28">
        <v>54485.07</v>
      </c>
      <c r="I10" s="28">
        <f>F10+G10-H10</f>
        <v>36993.57</v>
      </c>
      <c r="J10" s="28"/>
      <c r="K10" s="107"/>
    </row>
    <row r="11" spans="1:11" ht="15.75" x14ac:dyDescent="0.3">
      <c r="A11" s="161">
        <v>2</v>
      </c>
      <c r="B11" s="446" t="s">
        <v>506</v>
      </c>
      <c r="C11" s="162" t="s">
        <v>726</v>
      </c>
      <c r="D11" s="163" t="s">
        <v>522</v>
      </c>
      <c r="E11" s="159"/>
      <c r="F11" s="28">
        <v>50123.69</v>
      </c>
      <c r="G11" s="28">
        <v>0</v>
      </c>
      <c r="H11" s="28">
        <v>0</v>
      </c>
      <c r="I11" s="28">
        <f>F11+G11-H11</f>
        <v>50123.69</v>
      </c>
      <c r="J11" s="28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38" t="s">
        <v>107</v>
      </c>
      <c r="C15" s="106"/>
      <c r="D15" s="106"/>
      <c r="E15" s="106"/>
      <c r="F15" s="239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0"/>
      <c r="D17" s="106"/>
      <c r="E17" s="106"/>
      <c r="F17" s="290"/>
      <c r="G17" s="291"/>
      <c r="H17" s="291"/>
      <c r="I17" s="103"/>
      <c r="J17" s="103"/>
    </row>
    <row r="18" spans="1:10" x14ac:dyDescent="0.3">
      <c r="A18" s="103"/>
      <c r="B18" s="106"/>
      <c r="C18" s="240" t="s">
        <v>268</v>
      </c>
      <c r="D18" s="240"/>
      <c r="E18" s="106"/>
      <c r="F18" s="106" t="s">
        <v>273</v>
      </c>
      <c r="G18" s="103"/>
      <c r="H18" s="103"/>
      <c r="I18" s="103"/>
      <c r="J18" s="103"/>
    </row>
    <row r="19" spans="1:10" x14ac:dyDescent="0.3">
      <c r="A19" s="103"/>
      <c r="B19" s="106"/>
      <c r="C19" s="241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1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ageMargins left="0.25" right="0.25" top="0.75" bottom="0.75" header="0.3" footer="0.3"/>
  <pageSetup paperSize="9" scale="95" fitToHeight="0" orientation="landscape" r:id="rId1"/>
  <ignoredErrors>
    <ignoredError sqref="I10:I11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 x14ac:dyDescent="0.3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 x14ac:dyDescent="0.3">
      <c r="A2" s="78" t="s">
        <v>140</v>
      </c>
      <c r="B2" s="78"/>
      <c r="C2" s="78"/>
      <c r="D2" s="78"/>
      <c r="E2" s="78"/>
      <c r="F2" s="78"/>
      <c r="G2" s="479" t="s">
        <v>523</v>
      </c>
      <c r="H2" s="480"/>
    </row>
    <row r="3" spans="1:8" x14ac:dyDescent="0.3">
      <c r="A3" s="78"/>
      <c r="B3" s="78"/>
      <c r="C3" s="78"/>
      <c r="D3" s="78"/>
      <c r="E3" s="78"/>
      <c r="F3" s="78"/>
      <c r="G3" s="104"/>
      <c r="H3" s="171"/>
    </row>
    <row r="4" spans="1:8" x14ac:dyDescent="0.3">
      <c r="A4" s="79" t="str">
        <f>'[3]ფორმა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28" t="str">
        <f>'ფორმა N1'!D4</f>
        <v>საქართველოს ქრისტიან კონსერვატიული პარტია</v>
      </c>
      <c r="B5" s="228"/>
      <c r="C5" s="228"/>
      <c r="D5" s="228"/>
      <c r="E5" s="228"/>
      <c r="F5" s="228"/>
      <c r="G5" s="228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 x14ac:dyDescent="0.3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 x14ac:dyDescent="0.3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 x14ac:dyDescent="0.3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 x14ac:dyDescent="0.3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 x14ac:dyDescent="0.3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 x14ac:dyDescent="0.3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 x14ac:dyDescent="0.3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 x14ac:dyDescent="0.3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 x14ac:dyDescent="0.3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 x14ac:dyDescent="0.3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 x14ac:dyDescent="0.3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 x14ac:dyDescent="0.3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 x14ac:dyDescent="0.3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 x14ac:dyDescent="0.3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 x14ac:dyDescent="0.3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 x14ac:dyDescent="0.3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 x14ac:dyDescent="0.3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 x14ac:dyDescent="0.3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 x14ac:dyDescent="0.3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 x14ac:dyDescent="0.3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 x14ac:dyDescent="0.3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 x14ac:dyDescent="0.3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 x14ac:dyDescent="0.3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 x14ac:dyDescent="0.3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 x14ac:dyDescent="0.3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 x14ac:dyDescent="0.3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 x14ac:dyDescent="0.3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 x14ac:dyDescent="0.3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 x14ac:dyDescent="0.3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 x14ac:dyDescent="0.3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 x14ac:dyDescent="0.3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 x14ac:dyDescent="0.3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 x14ac:dyDescent="0.3">
      <c r="B44" s="192" t="s">
        <v>107</v>
      </c>
      <c r="F44" s="193"/>
    </row>
    <row r="45" spans="1:10" x14ac:dyDescent="0.3">
      <c r="F45" s="191"/>
      <c r="G45" s="191"/>
      <c r="H45" s="191"/>
      <c r="I45" s="191"/>
      <c r="J45" s="191"/>
    </row>
    <row r="46" spans="1:10" x14ac:dyDescent="0.3">
      <c r="C46" s="194"/>
      <c r="F46" s="194"/>
      <c r="G46" s="195"/>
      <c r="H46" s="191"/>
      <c r="I46" s="191"/>
      <c r="J46" s="191"/>
    </row>
    <row r="47" spans="1:10" x14ac:dyDescent="0.3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 x14ac:dyDescent="0.3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 x14ac:dyDescent="0.3">
      <c r="B49" s="190"/>
    </row>
    <row r="50" spans="2:2" s="191" customFormat="1" ht="12.75" x14ac:dyDescent="0.2"/>
    <row r="51" spans="2:2" s="191" customFormat="1" ht="12.75" x14ac:dyDescent="0.2"/>
    <row r="52" spans="2:2" s="191" customFormat="1" ht="12.75" x14ac:dyDescent="0.2"/>
    <row r="53" spans="2:2" s="19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304</v>
      </c>
      <c r="B1" s="140"/>
      <c r="C1" s="140"/>
      <c r="D1" s="140"/>
      <c r="E1" s="140"/>
      <c r="F1" s="80"/>
      <c r="G1" s="80"/>
      <c r="H1" s="80"/>
      <c r="I1" s="499" t="s">
        <v>109</v>
      </c>
      <c r="J1" s="499"/>
      <c r="K1" s="146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1"/>
      <c r="G2" s="142"/>
      <c r="H2" s="142"/>
      <c r="I2" s="479" t="s">
        <v>523</v>
      </c>
      <c r="J2" s="480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122"/>
      <c r="E5" s="122"/>
      <c r="F5" s="60"/>
      <c r="G5" s="60"/>
      <c r="H5" s="60"/>
      <c r="I5" s="134"/>
      <c r="J5" s="60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501" t="s">
        <v>220</v>
      </c>
      <c r="C7" s="501"/>
      <c r="D7" s="501" t="s">
        <v>292</v>
      </c>
      <c r="E7" s="501"/>
      <c r="F7" s="501" t="s">
        <v>293</v>
      </c>
      <c r="G7" s="501"/>
      <c r="H7" s="158" t="s">
        <v>279</v>
      </c>
      <c r="I7" s="501" t="s">
        <v>223</v>
      </c>
      <c r="J7" s="501"/>
      <c r="K7" s="147"/>
    </row>
    <row r="8" spans="1:12" ht="15" x14ac:dyDescent="0.2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 x14ac:dyDescent="0.2">
      <c r="A9" s="61" t="s">
        <v>116</v>
      </c>
      <c r="B9" s="84">
        <f>SUM(B10,B14,B17)</f>
        <v>0</v>
      </c>
      <c r="C9" s="84">
        <f>SUM(C10,C14,C17)</f>
        <v>32295.52</v>
      </c>
      <c r="D9" s="84">
        <f t="shared" ref="D9:J9" si="0">SUM(D10,D14,D17)</f>
        <v>1</v>
      </c>
      <c r="E9" s="84">
        <f>SUM(E10,E14,E17)</f>
        <v>235509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1</v>
      </c>
      <c r="J9" s="84">
        <f t="shared" si="0"/>
        <v>267804.52</v>
      </c>
      <c r="K9" s="147"/>
    </row>
    <row r="10" spans="1:12" ht="15" x14ac:dyDescent="0.2">
      <c r="A10" s="62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>
        <f>B11+D11-F11</f>
        <v>0</v>
      </c>
      <c r="J11" s="26">
        <f>C11+E11-G11-H11</f>
        <v>0</v>
      </c>
      <c r="K11" s="147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>
        <f t="shared" ref="I12:I13" si="2">B12+D12-F12</f>
        <v>0</v>
      </c>
      <c r="J12" s="26">
        <f>C12+E12-G12-H12</f>
        <v>0</v>
      </c>
      <c r="K12" s="147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>
        <f t="shared" si="2"/>
        <v>0</v>
      </c>
      <c r="J13" s="26">
        <f>C13+E13-G13-H13</f>
        <v>0</v>
      </c>
      <c r="K13" s="147"/>
    </row>
    <row r="14" spans="1:12" ht="15" x14ac:dyDescent="0.2">
      <c r="A14" s="62" t="s">
        <v>121</v>
      </c>
      <c r="B14" s="135">
        <f>SUM(B15:B16)</f>
        <v>0</v>
      </c>
      <c r="C14" s="135">
        <f>SUM(C15:C16)</f>
        <v>32295.52</v>
      </c>
      <c r="D14" s="135">
        <f t="shared" ref="D14:J14" si="3">SUM(D15:D16)</f>
        <v>0</v>
      </c>
      <c r="E14" s="135">
        <f>SUM(E15:E16)</f>
        <v>2509</v>
      </c>
      <c r="F14" s="135">
        <f t="shared" si="3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3"/>
        <v>34804.520000000004</v>
      </c>
      <c r="K14" s="147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>
        <f t="shared" ref="I15:I16" si="4">B15+D15-F15</f>
        <v>0</v>
      </c>
      <c r="J15" s="26">
        <f>C15+E15-G15-H15</f>
        <v>0</v>
      </c>
      <c r="K15" s="147"/>
    </row>
    <row r="16" spans="1:12" ht="15" x14ac:dyDescent="0.2">
      <c r="A16" s="62" t="s">
        <v>123</v>
      </c>
      <c r="B16" s="26"/>
      <c r="C16" s="26">
        <v>32295.52</v>
      </c>
      <c r="D16" s="26"/>
      <c r="E16" s="26">
        <v>2509</v>
      </c>
      <c r="F16" s="26"/>
      <c r="G16" s="26"/>
      <c r="H16" s="26"/>
      <c r="I16" s="26">
        <f t="shared" si="4"/>
        <v>0</v>
      </c>
      <c r="J16" s="26">
        <f>C16+E16-G16-H16</f>
        <v>34804.520000000004</v>
      </c>
      <c r="K16" s="147"/>
    </row>
    <row r="17" spans="1:11" ht="15" x14ac:dyDescent="0.2">
      <c r="A17" s="62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5">SUM(D18:D19,D22,D23)</f>
        <v>1</v>
      </c>
      <c r="E17" s="135">
        <f>SUM(E18:E19,E22,E23)</f>
        <v>233000</v>
      </c>
      <c r="F17" s="135">
        <f t="shared" si="5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1</v>
      </c>
      <c r="J17" s="135">
        <f t="shared" si="5"/>
        <v>233000</v>
      </c>
      <c r="K17" s="147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>
        <f>B18+D18-F18</f>
        <v>0</v>
      </c>
      <c r="J18" s="26">
        <f>C18+E18-G18-H18</f>
        <v>0</v>
      </c>
      <c r="K18" s="147"/>
    </row>
    <row r="19" spans="1:11" ht="15" x14ac:dyDescent="0.2">
      <c r="A19" s="62" t="s">
        <v>126</v>
      </c>
      <c r="B19" s="135">
        <f>SUM(B20:B21)</f>
        <v>0</v>
      </c>
      <c r="C19" s="135">
        <f>SUM(C20:C21)</f>
        <v>0</v>
      </c>
      <c r="D19" s="135">
        <f t="shared" ref="D19:J19" si="6">SUM(D20:D21)</f>
        <v>0</v>
      </c>
      <c r="E19" s="135">
        <f>SUM(E20:E21)</f>
        <v>0</v>
      </c>
      <c r="F19" s="135">
        <f t="shared" si="6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6"/>
        <v>0</v>
      </c>
      <c r="K19" s="147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>
        <f t="shared" ref="I20:I23" si="7">B20+D20-F20</f>
        <v>0</v>
      </c>
      <c r="J20" s="26">
        <f>C20+E20-G20-H20</f>
        <v>0</v>
      </c>
      <c r="K20" s="147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>
        <f t="shared" si="7"/>
        <v>0</v>
      </c>
      <c r="J21" s="26">
        <f>C21+E21-G21-H21</f>
        <v>0</v>
      </c>
      <c r="K21" s="147"/>
    </row>
    <row r="22" spans="1:11" ht="15" x14ac:dyDescent="0.2">
      <c r="A22" s="62" t="s">
        <v>129</v>
      </c>
      <c r="B22" s="26"/>
      <c r="C22" s="26"/>
      <c r="D22" s="26">
        <v>1</v>
      </c>
      <c r="E22" s="26">
        <v>233000</v>
      </c>
      <c r="F22" s="26"/>
      <c r="G22" s="26"/>
      <c r="H22" s="26"/>
      <c r="I22" s="26">
        <f t="shared" si="7"/>
        <v>1</v>
      </c>
      <c r="J22" s="26">
        <f>C22+E22-G22-H22</f>
        <v>233000</v>
      </c>
      <c r="K22" s="147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>
        <f t="shared" si="7"/>
        <v>0</v>
      </c>
      <c r="J23" s="26">
        <f>C23+E23-G23-H23</f>
        <v>0</v>
      </c>
      <c r="K23" s="147"/>
    </row>
    <row r="24" spans="1:11" ht="15" x14ac:dyDescent="0.2">
      <c r="A24" s="61" t="s">
        <v>131</v>
      </c>
      <c r="B24" s="84">
        <f>SUM(B25:B31)</f>
        <v>0</v>
      </c>
      <c r="C24" s="84">
        <f t="shared" ref="C24:J24" si="8">SUM(C25:C31)</f>
        <v>0</v>
      </c>
      <c r="D24" s="84">
        <f t="shared" si="8"/>
        <v>0</v>
      </c>
      <c r="E24" s="84">
        <f t="shared" si="8"/>
        <v>0</v>
      </c>
      <c r="F24" s="84">
        <f t="shared" si="8"/>
        <v>0</v>
      </c>
      <c r="G24" s="84">
        <f t="shared" si="8"/>
        <v>0</v>
      </c>
      <c r="H24" s="84">
        <f t="shared" si="8"/>
        <v>0</v>
      </c>
      <c r="I24" s="84">
        <f t="shared" si="8"/>
        <v>0</v>
      </c>
      <c r="J24" s="84">
        <f t="shared" si="8"/>
        <v>0</v>
      </c>
      <c r="K24" s="147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1" t="s">
        <v>132</v>
      </c>
      <c r="B32" s="84">
        <f>SUM(B33:B35)</f>
        <v>0</v>
      </c>
      <c r="C32" s="84">
        <f>SUM(C33:C35)</f>
        <v>0</v>
      </c>
      <c r="D32" s="84">
        <f t="shared" ref="D32:J32" si="9">SUM(D33:D35)</f>
        <v>0</v>
      </c>
      <c r="E32" s="84">
        <f>SUM(E33:E35)</f>
        <v>0</v>
      </c>
      <c r="F32" s="84">
        <f t="shared" si="9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9"/>
        <v>0</v>
      </c>
      <c r="K32" s="147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1" t="s">
        <v>133</v>
      </c>
      <c r="B36" s="84">
        <f t="shared" ref="B36:J36" si="10">SUM(B37:B39,B42)</f>
        <v>0</v>
      </c>
      <c r="C36" s="84">
        <f t="shared" si="10"/>
        <v>0</v>
      </c>
      <c r="D36" s="84">
        <f t="shared" si="10"/>
        <v>0</v>
      </c>
      <c r="E36" s="84">
        <f t="shared" si="10"/>
        <v>0</v>
      </c>
      <c r="F36" s="84">
        <f t="shared" si="10"/>
        <v>0</v>
      </c>
      <c r="G36" s="84">
        <f t="shared" si="10"/>
        <v>0</v>
      </c>
      <c r="H36" s="84">
        <f t="shared" si="10"/>
        <v>0</v>
      </c>
      <c r="I36" s="84">
        <f t="shared" si="10"/>
        <v>0</v>
      </c>
      <c r="J36" s="84">
        <f t="shared" si="10"/>
        <v>0</v>
      </c>
      <c r="K36" s="147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2" t="s">
        <v>136</v>
      </c>
      <c r="B39" s="135">
        <f t="shared" ref="B39:J39" si="11">SUM(B40:B41)</f>
        <v>0</v>
      </c>
      <c r="C39" s="135">
        <f t="shared" si="11"/>
        <v>0</v>
      </c>
      <c r="D39" s="135">
        <f t="shared" si="11"/>
        <v>0</v>
      </c>
      <c r="E39" s="135">
        <f t="shared" si="11"/>
        <v>0</v>
      </c>
      <c r="F39" s="135">
        <f t="shared" si="11"/>
        <v>0</v>
      </c>
      <c r="G39" s="135">
        <f t="shared" si="11"/>
        <v>0</v>
      </c>
      <c r="H39" s="135">
        <f t="shared" si="11"/>
        <v>0</v>
      </c>
      <c r="I39" s="135">
        <f t="shared" si="11"/>
        <v>0</v>
      </c>
      <c r="J39" s="135">
        <f t="shared" si="11"/>
        <v>0</v>
      </c>
      <c r="K39" s="147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268</v>
      </c>
      <c r="F49" s="12" t="s">
        <v>273</v>
      </c>
      <c r="G49" s="74"/>
      <c r="I49"/>
      <c r="J49"/>
    </row>
    <row r="50" spans="1:10" s="2" customFormat="1" ht="15" x14ac:dyDescent="0.3">
      <c r="B50" s="67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  <ignoredErrors>
    <ignoredError sqref="I11:I13 I15" unlockedFormula="1"/>
    <ignoredError sqref="I14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view="pageBreakPreview" zoomScale="90" zoomScaleSheetLayoutView="90" workbookViewId="0">
      <selection activeCell="H2" sqref="H2:I2"/>
    </sheetView>
  </sheetViews>
  <sheetFormatPr defaultRowHeight="12.75" x14ac:dyDescent="0.2"/>
  <cols>
    <col min="1" max="1" width="4.7109375" style="407" customWidth="1"/>
    <col min="2" max="2" width="24.28515625" style="407" customWidth="1"/>
    <col min="3" max="3" width="25.28515625" style="407" customWidth="1"/>
    <col min="4" max="4" width="20" style="407" customWidth="1"/>
    <col min="5" max="5" width="14.140625" style="401" customWidth="1"/>
    <col min="6" max="6" width="23.7109375" style="401" customWidth="1"/>
    <col min="7" max="7" width="19" style="401" customWidth="1"/>
    <col min="8" max="8" width="28" style="401" customWidth="1"/>
    <col min="9" max="9" width="1" style="401" customWidth="1"/>
    <col min="10" max="10" width="9.85546875" style="421" customWidth="1"/>
    <col min="11" max="11" width="12.7109375" style="421" customWidth="1"/>
    <col min="12" max="12" width="9.140625" style="425"/>
    <col min="13" max="16384" width="9.140625" style="407"/>
  </cols>
  <sheetData>
    <row r="1" spans="1:12" s="401" customFormat="1" ht="15" x14ac:dyDescent="0.2">
      <c r="A1" s="398" t="s">
        <v>305</v>
      </c>
      <c r="B1" s="399"/>
      <c r="C1" s="399"/>
      <c r="D1" s="399"/>
      <c r="E1" s="399"/>
      <c r="F1" s="399"/>
      <c r="G1" s="400"/>
      <c r="H1" s="394" t="s">
        <v>198</v>
      </c>
      <c r="I1" s="400"/>
      <c r="J1" s="68"/>
      <c r="K1" s="68"/>
      <c r="L1" s="68"/>
    </row>
    <row r="2" spans="1:12" s="401" customFormat="1" ht="15" x14ac:dyDescent="0.3">
      <c r="A2" s="402" t="s">
        <v>140</v>
      </c>
      <c r="B2" s="399"/>
      <c r="C2" s="399"/>
      <c r="D2" s="399"/>
      <c r="E2" s="399"/>
      <c r="F2" s="399"/>
      <c r="G2" s="420"/>
      <c r="H2" s="491" t="s">
        <v>524</v>
      </c>
      <c r="I2" s="491"/>
      <c r="J2" s="68"/>
      <c r="K2" s="68"/>
      <c r="L2" s="68"/>
    </row>
    <row r="3" spans="1:12" s="401" customFormat="1" ht="15" x14ac:dyDescent="0.2">
      <c r="A3" s="399"/>
      <c r="B3" s="399"/>
      <c r="C3" s="399"/>
      <c r="D3" s="399"/>
      <c r="E3" s="399"/>
      <c r="F3" s="399"/>
      <c r="G3" s="420"/>
      <c r="H3" s="143"/>
      <c r="I3" s="420"/>
      <c r="J3" s="68"/>
      <c r="K3" s="68"/>
      <c r="L3" s="68"/>
    </row>
    <row r="4" spans="1:12" s="404" customFormat="1" ht="15" x14ac:dyDescent="0.3">
      <c r="A4" s="403" t="str">
        <f>'[4]ფორმა N2'!A4</f>
        <v>ანგარიშვალდებული პირის დასახელება:</v>
      </c>
      <c r="B4" s="403"/>
      <c r="C4" s="403"/>
      <c r="D4" s="403"/>
      <c r="E4" s="399"/>
      <c r="F4" s="399"/>
      <c r="G4" s="399"/>
      <c r="H4" s="399"/>
      <c r="I4" s="400"/>
      <c r="J4" s="421"/>
      <c r="K4" s="421"/>
      <c r="L4" s="401"/>
    </row>
    <row r="5" spans="1:12" s="404" customFormat="1" ht="15" x14ac:dyDescent="0.3">
      <c r="A5" s="422" t="str">
        <f>'[4]ფორმა N2'!A5</f>
        <v>”საქართველოს ქრისტიან-კონსერვატიული პარტია”</v>
      </c>
      <c r="B5" s="405"/>
      <c r="C5" s="405"/>
      <c r="D5" s="405"/>
      <c r="E5" s="423"/>
      <c r="F5" s="424"/>
      <c r="G5" s="424"/>
      <c r="H5" s="424"/>
      <c r="I5" s="400"/>
      <c r="J5" s="421"/>
      <c r="K5" s="421"/>
      <c r="L5" s="417"/>
    </row>
    <row r="6" spans="1:12" s="401" customFormat="1" ht="13.5" x14ac:dyDescent="0.2">
      <c r="A6" s="144"/>
      <c r="B6" s="406"/>
      <c r="C6" s="406"/>
      <c r="D6" s="406"/>
      <c r="E6" s="399"/>
      <c r="F6" s="399"/>
      <c r="G6" s="399"/>
      <c r="H6" s="399"/>
      <c r="I6" s="400"/>
      <c r="J6" s="421"/>
      <c r="K6" s="421"/>
      <c r="L6" s="421"/>
    </row>
    <row r="7" spans="1:12" ht="30" x14ac:dyDescent="0.2">
      <c r="A7" s="408" t="s">
        <v>64</v>
      </c>
      <c r="B7" s="408" t="s">
        <v>379</v>
      </c>
      <c r="C7" s="409" t="s">
        <v>380</v>
      </c>
      <c r="D7" s="409" t="s">
        <v>235</v>
      </c>
      <c r="E7" s="409" t="s">
        <v>240</v>
      </c>
      <c r="F7" s="409" t="s">
        <v>241</v>
      </c>
      <c r="G7" s="409" t="s">
        <v>242</v>
      </c>
      <c r="H7" s="409" t="s">
        <v>243</v>
      </c>
      <c r="I7" s="400"/>
    </row>
    <row r="8" spans="1:12" ht="15" x14ac:dyDescent="0.2">
      <c r="A8" s="408">
        <v>1</v>
      </c>
      <c r="B8" s="408">
        <v>2</v>
      </c>
      <c r="C8" s="409">
        <v>3</v>
      </c>
      <c r="D8" s="408">
        <v>4</v>
      </c>
      <c r="E8" s="409">
        <v>5</v>
      </c>
      <c r="F8" s="408">
        <v>6</v>
      </c>
      <c r="G8" s="409">
        <v>7</v>
      </c>
      <c r="H8" s="409">
        <v>8</v>
      </c>
      <c r="I8" s="400"/>
    </row>
    <row r="9" spans="1:12" ht="45" x14ac:dyDescent="0.3">
      <c r="A9" s="426">
        <v>1</v>
      </c>
      <c r="B9" s="427" t="s">
        <v>412</v>
      </c>
      <c r="C9" s="427" t="s">
        <v>509</v>
      </c>
      <c r="D9" s="427" t="s">
        <v>510</v>
      </c>
      <c r="E9" s="427">
        <v>216.7</v>
      </c>
      <c r="F9" s="427">
        <v>233000</v>
      </c>
      <c r="G9" s="428" t="s">
        <v>511</v>
      </c>
      <c r="H9" s="427" t="s">
        <v>512</v>
      </c>
      <c r="I9" s="400"/>
    </row>
    <row r="10" spans="1:12" s="401" customFormat="1" ht="15" x14ac:dyDescent="0.25">
      <c r="A10" s="429" t="s">
        <v>278</v>
      </c>
      <c r="B10" s="410"/>
      <c r="C10" s="410"/>
      <c r="D10" s="410"/>
      <c r="E10" s="410"/>
      <c r="F10" s="410"/>
      <c r="G10" s="430"/>
      <c r="H10" s="410"/>
      <c r="I10" s="400"/>
      <c r="J10" s="421"/>
      <c r="K10" s="421"/>
      <c r="L10" s="421"/>
    </row>
    <row r="11" spans="1:12" s="401" customFormat="1" x14ac:dyDescent="0.2">
      <c r="J11" s="421"/>
      <c r="K11" s="421"/>
      <c r="L11" s="421"/>
    </row>
    <row r="12" spans="1:12" s="401" customFormat="1" x14ac:dyDescent="0.2"/>
    <row r="13" spans="1:12" s="401" customFormat="1" x14ac:dyDescent="0.2">
      <c r="A13" s="407"/>
    </row>
    <row r="14" spans="1:12" s="404" customFormat="1" ht="15" x14ac:dyDescent="0.3">
      <c r="B14" s="411" t="s">
        <v>107</v>
      </c>
      <c r="E14" s="412"/>
    </row>
    <row r="15" spans="1:12" s="404" customFormat="1" ht="15" x14ac:dyDescent="0.3">
      <c r="C15" s="414"/>
      <c r="E15" s="414"/>
      <c r="F15" s="415"/>
      <c r="G15" s="413"/>
      <c r="H15" s="413"/>
      <c r="I15" s="413"/>
    </row>
    <row r="16" spans="1:12" s="404" customFormat="1" ht="15" x14ac:dyDescent="0.3">
      <c r="A16" s="413"/>
      <c r="C16" s="416" t="s">
        <v>268</v>
      </c>
      <c r="E16" s="417" t="s">
        <v>273</v>
      </c>
      <c r="F16" s="418"/>
      <c r="G16" s="413"/>
      <c r="H16" s="413"/>
      <c r="I16" s="413"/>
    </row>
    <row r="17" spans="1:9" s="404" customFormat="1" ht="15" x14ac:dyDescent="0.3">
      <c r="A17" s="413"/>
      <c r="C17" s="419" t="s">
        <v>139</v>
      </c>
      <c r="E17" s="404" t="s">
        <v>269</v>
      </c>
      <c r="F17" s="413"/>
      <c r="G17" s="413"/>
      <c r="H17" s="413"/>
      <c r="I17" s="413"/>
    </row>
    <row r="18" spans="1:9" s="413" customFormat="1" ht="15" x14ac:dyDescent="0.3">
      <c r="B18" s="404"/>
      <c r="C18" s="407"/>
    </row>
  </sheetData>
  <mergeCells count="1">
    <mergeCell ref="H2:I2"/>
  </mergeCells>
  <dataValidations count="2">
    <dataValidation allowBlank="1" showInputMessage="1" showErrorMessage="1" prompt="თვე/დღე/წელი" sqref="G9:G10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0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140"/>
      <c r="G1" s="140"/>
      <c r="H1" s="146"/>
      <c r="I1" s="377" t="s">
        <v>198</v>
      </c>
      <c r="J1" s="153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447" t="s">
        <v>524</v>
      </c>
      <c r="J2" s="153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D17" sqref="D17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301</v>
      </c>
      <c r="B1" s="78"/>
      <c r="C1" s="489" t="s">
        <v>109</v>
      </c>
      <c r="D1" s="489"/>
      <c r="E1" s="110"/>
    </row>
    <row r="2" spans="1:7" x14ac:dyDescent="0.3">
      <c r="A2" s="78" t="s">
        <v>140</v>
      </c>
      <c r="B2" s="78"/>
      <c r="C2" s="479" t="s">
        <v>523</v>
      </c>
      <c r="D2" s="480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274</v>
      </c>
      <c r="B4" s="104"/>
      <c r="C4" s="105"/>
      <c r="D4" s="78"/>
      <c r="E4" s="110"/>
    </row>
    <row r="5" spans="1:7" x14ac:dyDescent="0.3">
      <c r="A5" s="387" t="str">
        <f>'ფორმა N1'!D4</f>
        <v>საქართველოს ქრისტიან კონსერვატიული პარტია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5">
        <v>1</v>
      </c>
      <c r="B9" s="245" t="s">
        <v>65</v>
      </c>
      <c r="C9" s="393">
        <f>SUM(C10,C26)</f>
        <v>49892</v>
      </c>
      <c r="D9" s="393">
        <f>SUM(D10,D26)</f>
        <v>49892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SUM(C11,C12,C16,C19,C24,C25)</f>
        <v>49892</v>
      </c>
      <c r="D10" s="87">
        <f>SUM(D11,D12,D16,D19,D24,D25)</f>
        <v>49892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308</v>
      </c>
      <c r="C12" s="109">
        <f>SUM(C13:C15)</f>
        <v>0</v>
      </c>
      <c r="D12" s="109">
        <f>SUM(D13:D15)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 x14ac:dyDescent="0.3">
      <c r="A14" s="99" t="s">
        <v>500</v>
      </c>
      <c r="B14" s="99" t="s">
        <v>499</v>
      </c>
      <c r="C14" s="8"/>
      <c r="D14" s="8"/>
      <c r="E14" s="110"/>
    </row>
    <row r="15" spans="1:7" s="3" customFormat="1" ht="16.5" customHeight="1" x14ac:dyDescent="0.3">
      <c r="A15" s="99" t="s">
        <v>501</v>
      </c>
      <c r="B15" s="99" t="s">
        <v>97</v>
      </c>
      <c r="C15" s="8"/>
      <c r="D15" s="8"/>
      <c r="E15" s="110"/>
    </row>
    <row r="16" spans="1:7" s="3" customFormat="1" ht="16.5" customHeight="1" x14ac:dyDescent="0.3">
      <c r="A16" s="90" t="s">
        <v>82</v>
      </c>
      <c r="B16" s="90" t="s">
        <v>83</v>
      </c>
      <c r="C16" s="109">
        <f>SUM(C17:C18)</f>
        <v>49892</v>
      </c>
      <c r="D16" s="109">
        <f>SUM(D17:D18)</f>
        <v>49892</v>
      </c>
      <c r="E16" s="110"/>
    </row>
    <row r="17" spans="1:5" s="3" customFormat="1" ht="16.5" customHeight="1" x14ac:dyDescent="0.3">
      <c r="A17" s="99" t="s">
        <v>84</v>
      </c>
      <c r="B17" s="99" t="s">
        <v>86</v>
      </c>
      <c r="C17" s="8">
        <v>49892</v>
      </c>
      <c r="D17" s="8">
        <v>49892</v>
      </c>
      <c r="E17" s="110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0"/>
    </row>
    <row r="19" spans="1:5" s="3" customFormat="1" ht="16.5" customHeigh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88</v>
      </c>
      <c r="B20" s="99" t="s">
        <v>89</v>
      </c>
      <c r="C20" s="8"/>
      <c r="D20" s="8"/>
      <c r="E20" s="110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 x14ac:dyDescent="0.3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 x14ac:dyDescent="0.3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 x14ac:dyDescent="0.3">
      <c r="A24" s="90" t="s">
        <v>95</v>
      </c>
      <c r="B24" s="90" t="s">
        <v>447</v>
      </c>
      <c r="C24" s="281"/>
      <c r="D24" s="8"/>
      <c r="E24" s="110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0"/>
    </row>
    <row r="26" spans="1:5" ht="16.5" customHeight="1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52" t="s">
        <v>98</v>
      </c>
      <c r="B28" s="252" t="s">
        <v>309</v>
      </c>
      <c r="C28" s="8"/>
      <c r="D28" s="8"/>
      <c r="E28" s="110"/>
    </row>
    <row r="29" spans="1:5" x14ac:dyDescent="0.3">
      <c r="A29" s="252" t="s">
        <v>99</v>
      </c>
      <c r="B29" s="252" t="s">
        <v>312</v>
      </c>
      <c r="C29" s="8"/>
      <c r="D29" s="8"/>
      <c r="E29" s="110"/>
    </row>
    <row r="30" spans="1:5" x14ac:dyDescent="0.3">
      <c r="A30" s="252" t="s">
        <v>455</v>
      </c>
      <c r="B30" s="252" t="s">
        <v>310</v>
      </c>
      <c r="C30" s="8"/>
      <c r="D30" s="8"/>
      <c r="E30" s="110"/>
    </row>
    <row r="31" spans="1:5" x14ac:dyDescent="0.3">
      <c r="A31" s="90" t="s">
        <v>33</v>
      </c>
      <c r="B31" s="90" t="s">
        <v>499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52" t="s">
        <v>12</v>
      </c>
      <c r="B32" s="252" t="s">
        <v>502</v>
      </c>
      <c r="C32" s="8"/>
      <c r="D32" s="8"/>
      <c r="E32" s="110"/>
    </row>
    <row r="33" spans="1:9" x14ac:dyDescent="0.3">
      <c r="A33" s="252" t="s">
        <v>13</v>
      </c>
      <c r="B33" s="252" t="s">
        <v>503</v>
      </c>
      <c r="C33" s="8"/>
      <c r="D33" s="8"/>
      <c r="E33" s="110"/>
    </row>
    <row r="34" spans="1:9" x14ac:dyDescent="0.3">
      <c r="A34" s="252" t="s">
        <v>281</v>
      </c>
      <c r="B34" s="252" t="s">
        <v>504</v>
      </c>
      <c r="C34" s="8"/>
      <c r="D34" s="8"/>
      <c r="E34" s="110"/>
    </row>
    <row r="35" spans="1:9" x14ac:dyDescent="0.3">
      <c r="A35" s="90" t="s">
        <v>34</v>
      </c>
      <c r="B35" s="266" t="s">
        <v>452</v>
      </c>
      <c r="C35" s="8"/>
      <c r="D35" s="8"/>
      <c r="E35" s="110"/>
    </row>
    <row r="36" spans="1:9" x14ac:dyDescent="0.3">
      <c r="D36" s="27"/>
      <c r="E36" s="111"/>
      <c r="F36" s="27"/>
    </row>
    <row r="37" spans="1:9" x14ac:dyDescent="0.3">
      <c r="A37" s="1"/>
      <c r="D37" s="27"/>
      <c r="E37" s="111"/>
      <c r="F37" s="27"/>
    </row>
    <row r="38" spans="1:9" x14ac:dyDescent="0.3">
      <c r="D38" s="27"/>
      <c r="E38" s="111"/>
      <c r="F38" s="27"/>
    </row>
    <row r="39" spans="1:9" x14ac:dyDescent="0.3">
      <c r="D39" s="27"/>
      <c r="E39" s="111"/>
      <c r="F39" s="27"/>
    </row>
    <row r="40" spans="1:9" x14ac:dyDescent="0.3">
      <c r="A40" s="71" t="s">
        <v>107</v>
      </c>
      <c r="D40" s="27"/>
      <c r="E40" s="111"/>
      <c r="F40" s="27"/>
    </row>
    <row r="41" spans="1:9" x14ac:dyDescent="0.3">
      <c r="D41" s="27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271</v>
      </c>
      <c r="D43" s="113"/>
      <c r="E43" s="112"/>
      <c r="F43" s="112"/>
      <c r="G43"/>
      <c r="H43"/>
      <c r="I43"/>
    </row>
    <row r="44" spans="1:9" x14ac:dyDescent="0.3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139</v>
      </c>
      <c r="D45" s="112"/>
      <c r="E45" s="112"/>
      <c r="F45" s="112"/>
    </row>
    <row r="46" spans="1:9" x14ac:dyDescent="0.3">
      <c r="D46" s="27"/>
      <c r="E46" s="111"/>
      <c r="F46" s="27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9" t="s">
        <v>326</v>
      </c>
      <c r="B1" s="200"/>
      <c r="C1" s="200"/>
      <c r="D1" s="200"/>
      <c r="E1" s="200"/>
      <c r="F1" s="80"/>
      <c r="G1" s="80" t="s">
        <v>109</v>
      </c>
      <c r="H1" s="203"/>
    </row>
    <row r="2" spans="1:8" s="202" customFormat="1" ht="15" x14ac:dyDescent="0.2">
      <c r="A2" s="203" t="s">
        <v>317</v>
      </c>
      <c r="B2" s="200"/>
      <c r="C2" s="200"/>
      <c r="D2" s="200"/>
      <c r="E2" s="201"/>
      <c r="F2" s="201"/>
      <c r="G2" s="479" t="s">
        <v>523</v>
      </c>
      <c r="H2" s="480"/>
    </row>
    <row r="3" spans="1:8" s="202" customFormat="1" x14ac:dyDescent="0.2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 x14ac:dyDescent="0.3">
      <c r="A4" s="116" t="s">
        <v>274</v>
      </c>
      <c r="B4" s="200"/>
      <c r="C4" s="200"/>
      <c r="D4" s="200"/>
      <c r="E4" s="204"/>
      <c r="F4" s="204"/>
      <c r="G4" s="201"/>
      <c r="H4" s="203"/>
    </row>
    <row r="5" spans="1:8" s="202" customFormat="1" x14ac:dyDescent="0.2">
      <c r="A5" s="205" t="str">
        <f>'ფორმა N1'!D4</f>
        <v>საქართველოს ქრისტიან კონსერვატიული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7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107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268</v>
      </c>
      <c r="F27" s="213" t="s">
        <v>319</v>
      </c>
      <c r="J27" s="214"/>
      <c r="K27" s="214"/>
    </row>
    <row r="28" spans="1:11" s="21" customFormat="1" ht="15" x14ac:dyDescent="0.3">
      <c r="C28" s="216" t="s">
        <v>139</v>
      </c>
      <c r="F28" s="217" t="s">
        <v>269</v>
      </c>
      <c r="J28" s="214"/>
      <c r="K28" s="214"/>
    </row>
    <row r="29" spans="1:11" s="202" customFormat="1" ht="15" x14ac:dyDescent="0.3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view="pageBreakPreview" topLeftCell="A13" zoomScale="80" zoomScaleNormal="80" zoomScaleSheetLayoutView="80" workbookViewId="0">
      <selection activeCell="F18" sqref="F18"/>
    </sheetView>
  </sheetViews>
  <sheetFormatPr defaultRowHeight="12.75" x14ac:dyDescent="0.2"/>
  <cols>
    <col min="1" max="1" width="9.140625" style="413"/>
    <col min="2" max="2" width="43" style="413" customWidth="1"/>
    <col min="3" max="3" width="16.5703125" style="413" customWidth="1"/>
    <col min="4" max="4" width="23.5703125" style="413" customWidth="1"/>
    <col min="5" max="5" width="21.140625" style="413" customWidth="1"/>
    <col min="6" max="6" width="18.85546875" style="413" customWidth="1"/>
    <col min="7" max="7" width="19.140625" style="413" customWidth="1"/>
    <col min="8" max="8" width="22.140625" style="413" customWidth="1"/>
    <col min="9" max="9" width="21.42578125" style="413" customWidth="1"/>
    <col min="10" max="10" width="20.28515625" style="413" customWidth="1"/>
    <col min="11" max="11" width="24.5703125" style="413" customWidth="1"/>
    <col min="12" max="16384" width="9.140625" style="413"/>
  </cols>
  <sheetData>
    <row r="1" spans="1:11" ht="15" x14ac:dyDescent="0.2">
      <c r="A1" s="398" t="s">
        <v>461</v>
      </c>
      <c r="B1" s="399"/>
      <c r="C1" s="399"/>
      <c r="D1" s="399"/>
      <c r="E1" s="399"/>
      <c r="F1" s="399"/>
      <c r="G1" s="399"/>
      <c r="H1" s="399"/>
      <c r="I1" s="399"/>
      <c r="J1" s="399"/>
      <c r="K1" s="80" t="s">
        <v>109</v>
      </c>
    </row>
    <row r="2" spans="1:11" ht="15" x14ac:dyDescent="0.3">
      <c r="A2" s="402" t="s">
        <v>140</v>
      </c>
      <c r="B2" s="399"/>
      <c r="C2" s="399"/>
      <c r="D2" s="399"/>
      <c r="E2" s="399"/>
      <c r="F2" s="399"/>
      <c r="G2" s="399"/>
      <c r="H2" s="399"/>
      <c r="I2" s="399"/>
      <c r="J2" s="399"/>
      <c r="K2" s="468" t="s">
        <v>525</v>
      </c>
    </row>
    <row r="3" spans="1:11" ht="15" x14ac:dyDescent="0.2">
      <c r="A3" s="399"/>
      <c r="B3" s="399"/>
      <c r="C3" s="399"/>
      <c r="D3" s="399"/>
      <c r="E3" s="399"/>
      <c r="F3" s="399"/>
      <c r="G3" s="399"/>
      <c r="H3" s="399"/>
      <c r="I3" s="399"/>
      <c r="J3" s="399"/>
      <c r="K3" s="143"/>
    </row>
    <row r="4" spans="1:11" ht="15" x14ac:dyDescent="0.3">
      <c r="A4" s="403" t="str">
        <f>'[2]ფორმა N2'!A4</f>
        <v>ანგარიშვალდებული პირის დასახელება:</v>
      </c>
      <c r="B4" s="403"/>
      <c r="C4" s="403"/>
      <c r="D4" s="453"/>
      <c r="E4" s="469"/>
      <c r="F4" s="399"/>
      <c r="G4" s="399"/>
      <c r="H4" s="399"/>
      <c r="I4" s="399"/>
      <c r="J4" s="399"/>
      <c r="K4" s="469"/>
    </row>
    <row r="5" spans="1:11" s="454" customFormat="1" ht="15" x14ac:dyDescent="0.3">
      <c r="A5" s="470" t="str">
        <f>'[2]ფორმა N1'!D4</f>
        <v>მპგ "საქართველოს ქრისტიან-კონსერვატიული პარტია"</v>
      </c>
      <c r="B5" s="456"/>
      <c r="C5" s="456"/>
      <c r="D5" s="456"/>
      <c r="E5" s="471"/>
      <c r="F5" s="472"/>
      <c r="G5" s="472"/>
      <c r="H5" s="472"/>
      <c r="I5" s="472"/>
      <c r="J5" s="472"/>
      <c r="K5" s="471"/>
    </row>
    <row r="6" spans="1:11" ht="13.5" x14ac:dyDescent="0.2">
      <c r="A6" s="144"/>
      <c r="B6" s="406"/>
      <c r="C6" s="406"/>
      <c r="D6" s="406"/>
      <c r="E6" s="399"/>
      <c r="F6" s="399"/>
      <c r="G6" s="399"/>
      <c r="H6" s="399"/>
      <c r="I6" s="399"/>
      <c r="J6" s="399"/>
      <c r="K6" s="399"/>
    </row>
    <row r="7" spans="1:11" ht="60" x14ac:dyDescent="0.2">
      <c r="A7" s="435" t="s">
        <v>64</v>
      </c>
      <c r="B7" s="409" t="s">
        <v>381</v>
      </c>
      <c r="C7" s="409" t="s">
        <v>382</v>
      </c>
      <c r="D7" s="409" t="s">
        <v>384</v>
      </c>
      <c r="E7" s="409" t="s">
        <v>383</v>
      </c>
      <c r="F7" s="409" t="s">
        <v>392</v>
      </c>
      <c r="G7" s="409" t="s">
        <v>393</v>
      </c>
      <c r="H7" s="409" t="s">
        <v>387</v>
      </c>
      <c r="I7" s="409" t="s">
        <v>388</v>
      </c>
      <c r="J7" s="409" t="s">
        <v>400</v>
      </c>
      <c r="K7" s="409" t="s">
        <v>389</v>
      </c>
    </row>
    <row r="8" spans="1:11" ht="15" x14ac:dyDescent="0.2">
      <c r="A8" s="408">
        <v>1</v>
      </c>
      <c r="B8" s="408">
        <v>2</v>
      </c>
      <c r="C8" s="409">
        <v>3</v>
      </c>
      <c r="D8" s="408">
        <v>4</v>
      </c>
      <c r="E8" s="409">
        <v>5</v>
      </c>
      <c r="F8" s="408">
        <v>6</v>
      </c>
      <c r="G8" s="409">
        <v>7</v>
      </c>
      <c r="H8" s="408">
        <v>8</v>
      </c>
      <c r="I8" s="409">
        <v>9</v>
      </c>
      <c r="J8" s="408">
        <v>10</v>
      </c>
      <c r="K8" s="409">
        <v>11</v>
      </c>
    </row>
    <row r="9" spans="1:11" ht="15" x14ac:dyDescent="0.2">
      <c r="A9" s="429">
        <v>1</v>
      </c>
      <c r="B9" s="410" t="s">
        <v>609</v>
      </c>
      <c r="C9" s="410" t="s">
        <v>512</v>
      </c>
      <c r="D9" s="410" t="s">
        <v>610</v>
      </c>
      <c r="E9" s="410">
        <v>117</v>
      </c>
      <c r="F9" s="410">
        <v>670</v>
      </c>
      <c r="G9" s="410" t="s">
        <v>611</v>
      </c>
      <c r="H9" s="436" t="s">
        <v>612</v>
      </c>
      <c r="I9" s="436" t="s">
        <v>613</v>
      </c>
      <c r="J9" s="436"/>
      <c r="K9" s="410"/>
    </row>
    <row r="10" spans="1:11" ht="15" x14ac:dyDescent="0.2">
      <c r="A10" s="429">
        <v>2</v>
      </c>
      <c r="B10" s="410" t="s">
        <v>614</v>
      </c>
      <c r="C10" s="410" t="s">
        <v>512</v>
      </c>
      <c r="D10" s="410" t="s">
        <v>615</v>
      </c>
      <c r="E10" s="410">
        <v>66</v>
      </c>
      <c r="F10" s="410">
        <v>665</v>
      </c>
      <c r="G10" s="410" t="s">
        <v>616</v>
      </c>
      <c r="H10" s="436" t="s">
        <v>617</v>
      </c>
      <c r="I10" s="436" t="s">
        <v>618</v>
      </c>
      <c r="J10" s="436"/>
      <c r="K10" s="410"/>
    </row>
    <row r="11" spans="1:11" ht="15" x14ac:dyDescent="0.2">
      <c r="A11" s="429">
        <v>3</v>
      </c>
      <c r="B11" s="410" t="s">
        <v>619</v>
      </c>
      <c r="C11" s="410" t="s">
        <v>512</v>
      </c>
      <c r="D11" s="410" t="s">
        <v>610</v>
      </c>
      <c r="E11" s="410">
        <v>144</v>
      </c>
      <c r="F11" s="410">
        <v>562.5</v>
      </c>
      <c r="G11" s="410" t="s">
        <v>620</v>
      </c>
      <c r="H11" s="436" t="s">
        <v>621</v>
      </c>
      <c r="I11" s="436" t="s">
        <v>622</v>
      </c>
      <c r="J11" s="436"/>
      <c r="K11" s="410"/>
    </row>
    <row r="12" spans="1:11" ht="15" x14ac:dyDescent="0.2">
      <c r="A12" s="429">
        <v>4</v>
      </c>
      <c r="B12" s="410" t="s">
        <v>623</v>
      </c>
      <c r="C12" s="410" t="s">
        <v>512</v>
      </c>
      <c r="D12" s="410" t="s">
        <v>610</v>
      </c>
      <c r="E12" s="410">
        <v>137</v>
      </c>
      <c r="F12" s="410">
        <v>1280</v>
      </c>
      <c r="G12" s="410" t="s">
        <v>624</v>
      </c>
      <c r="H12" s="436" t="s">
        <v>580</v>
      </c>
      <c r="I12" s="436" t="s">
        <v>625</v>
      </c>
      <c r="J12" s="436"/>
      <c r="K12" s="410"/>
    </row>
    <row r="13" spans="1:11" ht="15" x14ac:dyDescent="0.2">
      <c r="A13" s="429">
        <v>5</v>
      </c>
      <c r="B13" s="410" t="s">
        <v>626</v>
      </c>
      <c r="C13" s="410" t="s">
        <v>512</v>
      </c>
      <c r="D13" s="410" t="s">
        <v>627</v>
      </c>
      <c r="E13" s="410">
        <v>48</v>
      </c>
      <c r="F13" s="410">
        <v>625</v>
      </c>
      <c r="G13" s="410"/>
      <c r="H13" s="436"/>
      <c r="I13" s="436"/>
      <c r="J13" s="410" t="s">
        <v>628</v>
      </c>
      <c r="K13" s="410" t="s">
        <v>629</v>
      </c>
    </row>
    <row r="14" spans="1:11" ht="15" x14ac:dyDescent="0.2">
      <c r="A14" s="429">
        <v>6</v>
      </c>
      <c r="B14" s="410" t="s">
        <v>630</v>
      </c>
      <c r="C14" s="410" t="s">
        <v>512</v>
      </c>
      <c r="D14" s="410" t="s">
        <v>631</v>
      </c>
      <c r="E14" s="410">
        <v>122</v>
      </c>
      <c r="F14" s="410">
        <v>625</v>
      </c>
      <c r="G14" s="410" t="s">
        <v>632</v>
      </c>
      <c r="H14" s="436" t="s">
        <v>633</v>
      </c>
      <c r="I14" s="436" t="s">
        <v>634</v>
      </c>
      <c r="J14" s="436"/>
      <c r="K14" s="410"/>
    </row>
    <row r="15" spans="1:11" ht="15" x14ac:dyDescent="0.2">
      <c r="A15" s="429">
        <v>7</v>
      </c>
      <c r="B15" s="410" t="s">
        <v>635</v>
      </c>
      <c r="C15" s="410" t="s">
        <v>512</v>
      </c>
      <c r="D15" s="410" t="s">
        <v>610</v>
      </c>
      <c r="E15" s="410">
        <v>93</v>
      </c>
      <c r="F15" s="410">
        <v>375</v>
      </c>
      <c r="G15" s="410" t="s">
        <v>636</v>
      </c>
      <c r="H15" s="436" t="s">
        <v>637</v>
      </c>
      <c r="I15" s="436" t="s">
        <v>638</v>
      </c>
      <c r="J15" s="436"/>
      <c r="K15" s="410"/>
    </row>
    <row r="16" spans="1:11" ht="15" x14ac:dyDescent="0.2">
      <c r="A16" s="429">
        <v>8</v>
      </c>
      <c r="B16" s="410" t="s">
        <v>639</v>
      </c>
      <c r="C16" s="410" t="s">
        <v>512</v>
      </c>
      <c r="D16" s="410" t="s">
        <v>610</v>
      </c>
      <c r="E16" s="410">
        <v>231.37</v>
      </c>
      <c r="F16" s="410">
        <v>375</v>
      </c>
      <c r="G16" s="410">
        <v>49001000182</v>
      </c>
      <c r="H16" s="436" t="s">
        <v>592</v>
      </c>
      <c r="I16" s="436" t="s">
        <v>640</v>
      </c>
      <c r="J16" s="436"/>
      <c r="K16" s="410"/>
    </row>
    <row r="17" spans="1:11" ht="15" x14ac:dyDescent="0.2">
      <c r="A17" s="429">
        <v>9</v>
      </c>
      <c r="B17" s="410" t="s">
        <v>641</v>
      </c>
      <c r="C17" s="410" t="s">
        <v>512</v>
      </c>
      <c r="D17" s="410" t="s">
        <v>610</v>
      </c>
      <c r="E17" s="410">
        <v>68.400000000000006</v>
      </c>
      <c r="F17" s="410">
        <v>375</v>
      </c>
      <c r="G17" s="410" t="s">
        <v>642</v>
      </c>
      <c r="H17" s="436" t="s">
        <v>643</v>
      </c>
      <c r="I17" s="436" t="s">
        <v>644</v>
      </c>
      <c r="J17" s="436"/>
      <c r="K17" s="410"/>
    </row>
    <row r="18" spans="1:11" ht="15" x14ac:dyDescent="0.2">
      <c r="A18" s="429">
        <v>10</v>
      </c>
      <c r="B18" s="410" t="s">
        <v>645</v>
      </c>
      <c r="C18" s="410" t="s">
        <v>512</v>
      </c>
      <c r="D18" s="410" t="s">
        <v>610</v>
      </c>
      <c r="E18" s="410">
        <v>136.9</v>
      </c>
      <c r="F18" s="410">
        <v>1000</v>
      </c>
      <c r="G18" s="410" t="s">
        <v>646</v>
      </c>
      <c r="H18" s="436" t="s">
        <v>647</v>
      </c>
      <c r="I18" s="436" t="s">
        <v>648</v>
      </c>
      <c r="J18" s="436"/>
      <c r="K18" s="410"/>
    </row>
    <row r="19" spans="1:11" ht="15" x14ac:dyDescent="0.2">
      <c r="A19" s="429">
        <v>11</v>
      </c>
      <c r="B19" s="410" t="s">
        <v>649</v>
      </c>
      <c r="C19" s="410" t="s">
        <v>512</v>
      </c>
      <c r="D19" s="410" t="s">
        <v>610</v>
      </c>
      <c r="E19" s="410">
        <v>121</v>
      </c>
      <c r="F19" s="410">
        <v>750</v>
      </c>
      <c r="G19" s="410" t="s">
        <v>650</v>
      </c>
      <c r="H19" s="436" t="s">
        <v>637</v>
      </c>
      <c r="I19" s="436" t="s">
        <v>651</v>
      </c>
      <c r="J19" s="436"/>
      <c r="K19" s="410"/>
    </row>
    <row r="20" spans="1:11" ht="15" x14ac:dyDescent="0.2">
      <c r="A20" s="429">
        <v>12</v>
      </c>
      <c r="B20" s="410" t="s">
        <v>652</v>
      </c>
      <c r="C20" s="410" t="s">
        <v>512</v>
      </c>
      <c r="D20" s="410" t="s">
        <v>610</v>
      </c>
      <c r="E20" s="410">
        <v>21.5</v>
      </c>
      <c r="F20" s="410">
        <v>250</v>
      </c>
      <c r="G20" s="410" t="s">
        <v>653</v>
      </c>
      <c r="H20" s="436" t="s">
        <v>654</v>
      </c>
      <c r="I20" s="436" t="s">
        <v>655</v>
      </c>
      <c r="J20" s="436"/>
      <c r="K20" s="410"/>
    </row>
    <row r="21" spans="1:11" ht="15" x14ac:dyDescent="0.2">
      <c r="A21" s="429">
        <v>13</v>
      </c>
      <c r="B21" s="410" t="s">
        <v>656</v>
      </c>
      <c r="C21" s="410" t="s">
        <v>512</v>
      </c>
      <c r="D21" s="410" t="s">
        <v>657</v>
      </c>
      <c r="E21" s="410">
        <v>57</v>
      </c>
      <c r="F21" s="410">
        <v>650</v>
      </c>
      <c r="G21" s="410" t="s">
        <v>658</v>
      </c>
      <c r="H21" s="436" t="s">
        <v>659</v>
      </c>
      <c r="I21" s="436" t="s">
        <v>660</v>
      </c>
      <c r="J21" s="436"/>
      <c r="K21" s="410"/>
    </row>
    <row r="22" spans="1:11" ht="15" x14ac:dyDescent="0.2">
      <c r="A22" s="429">
        <v>14</v>
      </c>
      <c r="B22" s="410" t="s">
        <v>661</v>
      </c>
      <c r="C22" s="410" t="s">
        <v>512</v>
      </c>
      <c r="D22" s="410" t="s">
        <v>610</v>
      </c>
      <c r="E22" s="410">
        <v>48</v>
      </c>
      <c r="F22" s="410">
        <v>500</v>
      </c>
      <c r="G22" s="410"/>
      <c r="H22" s="436"/>
      <c r="I22" s="436"/>
      <c r="J22" s="436">
        <v>228926062</v>
      </c>
      <c r="K22" s="410" t="s">
        <v>662</v>
      </c>
    </row>
    <row r="23" spans="1:11" ht="15" x14ac:dyDescent="0.2">
      <c r="A23" s="429">
        <v>15</v>
      </c>
      <c r="B23" s="410" t="s">
        <v>663</v>
      </c>
      <c r="C23" s="410" t="s">
        <v>512</v>
      </c>
      <c r="D23" s="410" t="s">
        <v>610</v>
      </c>
      <c r="E23" s="410">
        <v>50</v>
      </c>
      <c r="F23" s="410">
        <v>1000</v>
      </c>
      <c r="G23" s="410" t="s">
        <v>664</v>
      </c>
      <c r="H23" s="436" t="s">
        <v>665</v>
      </c>
      <c r="I23" s="436" t="s">
        <v>666</v>
      </c>
      <c r="J23" s="436"/>
      <c r="K23" s="410"/>
    </row>
    <row r="24" spans="1:11" ht="15" x14ac:dyDescent="0.2">
      <c r="A24" s="429">
        <v>16</v>
      </c>
      <c r="B24" s="410" t="s">
        <v>667</v>
      </c>
      <c r="C24" s="410" t="s">
        <v>512</v>
      </c>
      <c r="D24" s="410" t="s">
        <v>610</v>
      </c>
      <c r="E24" s="410">
        <v>92.25</v>
      </c>
      <c r="F24" s="410">
        <v>375</v>
      </c>
      <c r="G24" s="410" t="s">
        <v>668</v>
      </c>
      <c r="H24" s="436" t="s">
        <v>538</v>
      </c>
      <c r="I24" s="436" t="s">
        <v>669</v>
      </c>
      <c r="J24" s="436"/>
      <c r="K24" s="410"/>
    </row>
    <row r="25" spans="1:11" ht="15" x14ac:dyDescent="0.2">
      <c r="A25" s="429">
        <v>17</v>
      </c>
      <c r="B25" s="410" t="s">
        <v>670</v>
      </c>
      <c r="C25" s="410" t="s">
        <v>512</v>
      </c>
      <c r="D25" s="410" t="s">
        <v>610</v>
      </c>
      <c r="E25" s="410">
        <v>66.56</v>
      </c>
      <c r="F25" s="410">
        <v>500</v>
      </c>
      <c r="G25" s="410" t="s">
        <v>671</v>
      </c>
      <c r="H25" s="436" t="s">
        <v>672</v>
      </c>
      <c r="I25" s="436" t="s">
        <v>673</v>
      </c>
      <c r="J25" s="436"/>
      <c r="K25" s="410"/>
    </row>
    <row r="26" spans="1:11" ht="15" x14ac:dyDescent="0.2">
      <c r="A26" s="429">
        <v>18</v>
      </c>
      <c r="B26" s="410" t="s">
        <v>674</v>
      </c>
      <c r="C26" s="410" t="s">
        <v>512</v>
      </c>
      <c r="D26" s="410" t="s">
        <v>610</v>
      </c>
      <c r="E26" s="410">
        <v>137.43</v>
      </c>
      <c r="F26" s="410">
        <v>1250</v>
      </c>
      <c r="G26" s="410" t="s">
        <v>675</v>
      </c>
      <c r="H26" s="436" t="s">
        <v>676</v>
      </c>
      <c r="I26" s="436" t="s">
        <v>677</v>
      </c>
      <c r="J26" s="436"/>
      <c r="K26" s="410"/>
    </row>
    <row r="27" spans="1:11" ht="15" x14ac:dyDescent="0.2">
      <c r="A27" s="429">
        <v>19</v>
      </c>
      <c r="B27" s="410" t="s">
        <v>678</v>
      </c>
      <c r="C27" s="410" t="s">
        <v>512</v>
      </c>
      <c r="D27" s="410" t="s">
        <v>610</v>
      </c>
      <c r="E27" s="410">
        <v>118.1</v>
      </c>
      <c r="F27" s="410">
        <v>625</v>
      </c>
      <c r="G27" s="410" t="s">
        <v>679</v>
      </c>
      <c r="H27" s="436" t="s">
        <v>680</v>
      </c>
      <c r="I27" s="436" t="s">
        <v>681</v>
      </c>
      <c r="J27" s="436"/>
      <c r="K27" s="410"/>
    </row>
    <row r="28" spans="1:11" ht="15" x14ac:dyDescent="0.2">
      <c r="A28" s="429">
        <v>20</v>
      </c>
      <c r="B28" s="410" t="s">
        <v>682</v>
      </c>
      <c r="C28" s="410" t="s">
        <v>512</v>
      </c>
      <c r="D28" s="410" t="s">
        <v>610</v>
      </c>
      <c r="E28" s="410">
        <v>69.239999999999995</v>
      </c>
      <c r="F28" s="410">
        <v>812.5</v>
      </c>
      <c r="G28" s="410">
        <v>36001000355</v>
      </c>
      <c r="H28" s="436" t="s">
        <v>683</v>
      </c>
      <c r="I28" s="436" t="s">
        <v>684</v>
      </c>
      <c r="J28" s="436"/>
      <c r="K28" s="410"/>
    </row>
    <row r="29" spans="1:11" ht="15" x14ac:dyDescent="0.2">
      <c r="A29" s="429">
        <v>21</v>
      </c>
      <c r="B29" s="410" t="s">
        <v>685</v>
      </c>
      <c r="C29" s="410" t="s">
        <v>512</v>
      </c>
      <c r="D29" s="410" t="s">
        <v>610</v>
      </c>
      <c r="E29" s="410">
        <v>122</v>
      </c>
      <c r="F29" s="410">
        <v>550</v>
      </c>
      <c r="G29" s="410" t="s">
        <v>686</v>
      </c>
      <c r="H29" s="436" t="s">
        <v>687</v>
      </c>
      <c r="I29" s="436" t="s">
        <v>688</v>
      </c>
      <c r="J29" s="436"/>
      <c r="K29" s="410"/>
    </row>
    <row r="30" spans="1:11" ht="15" x14ac:dyDescent="0.2">
      <c r="A30" s="429">
        <v>22</v>
      </c>
      <c r="B30" s="410" t="s">
        <v>689</v>
      </c>
      <c r="C30" s="410" t="s">
        <v>512</v>
      </c>
      <c r="D30" s="410" t="s">
        <v>610</v>
      </c>
      <c r="E30" s="410"/>
      <c r="F30" s="410">
        <v>562.5</v>
      </c>
      <c r="G30" s="410" t="s">
        <v>690</v>
      </c>
      <c r="H30" s="436" t="s">
        <v>691</v>
      </c>
      <c r="I30" s="436" t="s">
        <v>692</v>
      </c>
      <c r="J30" s="436"/>
      <c r="K30" s="410"/>
    </row>
    <row r="31" spans="1:11" ht="15" x14ac:dyDescent="0.2">
      <c r="A31" s="429">
        <v>23</v>
      </c>
      <c r="B31" s="410" t="s">
        <v>693</v>
      </c>
      <c r="C31" s="410" t="s">
        <v>512</v>
      </c>
      <c r="D31" s="410" t="s">
        <v>694</v>
      </c>
      <c r="E31" s="410">
        <v>155</v>
      </c>
      <c r="F31" s="410">
        <v>550</v>
      </c>
      <c r="G31" s="410" t="s">
        <v>695</v>
      </c>
      <c r="H31" s="436" t="s">
        <v>637</v>
      </c>
      <c r="I31" s="436" t="s">
        <v>696</v>
      </c>
      <c r="J31" s="436"/>
      <c r="K31" s="410"/>
    </row>
    <row r="32" spans="1:11" ht="15" x14ac:dyDescent="0.2">
      <c r="A32" s="429" t="s">
        <v>278</v>
      </c>
      <c r="B32" s="410"/>
      <c r="C32" s="410"/>
      <c r="D32" s="410"/>
      <c r="E32" s="410"/>
      <c r="F32" s="410"/>
      <c r="G32" s="410"/>
      <c r="H32" s="436"/>
      <c r="I32" s="436"/>
      <c r="J32" s="436"/>
      <c r="K32" s="410"/>
    </row>
    <row r="33" spans="1:11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</row>
    <row r="34" spans="1:11" x14ac:dyDescent="0.2">
      <c r="A34" s="401"/>
      <c r="B34" s="401"/>
      <c r="C34" s="401"/>
      <c r="D34" s="401"/>
      <c r="E34" s="401"/>
      <c r="F34" s="401"/>
      <c r="G34" s="401"/>
      <c r="H34" s="401"/>
      <c r="I34" s="401"/>
      <c r="J34" s="401"/>
      <c r="K34" s="401"/>
    </row>
    <row r="35" spans="1:11" x14ac:dyDescent="0.2">
      <c r="A35" s="407"/>
      <c r="B35" s="401"/>
      <c r="C35" s="401"/>
      <c r="D35" s="401"/>
      <c r="E35" s="401"/>
      <c r="F35" s="401"/>
      <c r="G35" s="401"/>
      <c r="H35" s="401"/>
      <c r="I35" s="401"/>
      <c r="J35" s="401"/>
      <c r="K35" s="401"/>
    </row>
    <row r="36" spans="1:11" ht="15" x14ac:dyDescent="0.3">
      <c r="A36" s="404"/>
      <c r="B36" s="411" t="s">
        <v>107</v>
      </c>
      <c r="C36" s="404"/>
      <c r="D36" s="404"/>
      <c r="E36" s="412"/>
      <c r="F36" s="404"/>
      <c r="G36" s="404"/>
      <c r="H36" s="404"/>
      <c r="I36" s="404"/>
      <c r="J36" s="404"/>
      <c r="K36" s="404"/>
    </row>
    <row r="37" spans="1:11" ht="15" x14ac:dyDescent="0.3">
      <c r="A37" s="404"/>
      <c r="B37" s="404"/>
      <c r="C37" s="502"/>
      <c r="D37" s="502"/>
      <c r="F37" s="414"/>
      <c r="G37" s="415"/>
    </row>
    <row r="38" spans="1:11" ht="15" x14ac:dyDescent="0.3">
      <c r="B38" s="404"/>
      <c r="C38" s="416" t="s">
        <v>268</v>
      </c>
      <c r="D38" s="404"/>
      <c r="F38" s="417" t="s">
        <v>273</v>
      </c>
    </row>
    <row r="39" spans="1:11" ht="15" x14ac:dyDescent="0.3">
      <c r="B39" s="404"/>
      <c r="C39" s="404"/>
      <c r="D39" s="404"/>
      <c r="F39" s="404" t="s">
        <v>269</v>
      </c>
    </row>
    <row r="40" spans="1:11" ht="15" x14ac:dyDescent="0.3">
      <c r="B40" s="404"/>
      <c r="C40" s="419" t="s">
        <v>139</v>
      </c>
    </row>
  </sheetData>
  <mergeCells count="1">
    <mergeCell ref="C37:D37"/>
  </mergeCells>
  <pageMargins left="0.7" right="0.7" top="0.75" bottom="0.75" header="0.3" footer="0.3"/>
  <pageSetup scale="52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view="pageBreakPreview" zoomScale="70" zoomScaleSheetLayoutView="70" workbookViewId="0">
      <selection activeCell="L2" sqref="L2:M2"/>
    </sheetView>
  </sheetViews>
  <sheetFormatPr defaultRowHeight="12.75" x14ac:dyDescent="0.2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3" width="9.140625" style="191" hidden="1" customWidth="1"/>
    <col min="14" max="16384" width="9.140625" style="191"/>
  </cols>
  <sheetData>
    <row r="1" spans="1:13" customFormat="1" ht="15" x14ac:dyDescent="0.2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 x14ac:dyDescent="0.3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479" t="s">
        <v>523</v>
      </c>
      <c r="M2" s="480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 x14ac:dyDescent="0.3">
      <c r="A4" s="78" t="str">
        <f>'[5]ფორმა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396" t="s">
        <v>507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435" t="s">
        <v>64</v>
      </c>
      <c r="B7" s="408" t="s">
        <v>248</v>
      </c>
      <c r="C7" s="409" t="s">
        <v>244</v>
      </c>
      <c r="D7" s="409" t="s">
        <v>245</v>
      </c>
      <c r="E7" s="409" t="s">
        <v>354</v>
      </c>
      <c r="F7" s="409" t="s">
        <v>247</v>
      </c>
      <c r="G7" s="409" t="s">
        <v>391</v>
      </c>
      <c r="H7" s="409" t="s">
        <v>393</v>
      </c>
      <c r="I7" s="409" t="s">
        <v>387</v>
      </c>
      <c r="J7" s="409" t="s">
        <v>388</v>
      </c>
      <c r="K7" s="409" t="s">
        <v>400</v>
      </c>
      <c r="L7" s="409" t="s">
        <v>389</v>
      </c>
    </row>
    <row r="8" spans="1:13" customFormat="1" ht="15" x14ac:dyDescent="0.2">
      <c r="A8" s="408">
        <v>1</v>
      </c>
      <c r="B8" s="408">
        <v>2</v>
      </c>
      <c r="C8" s="409">
        <v>3</v>
      </c>
      <c r="D8" s="408">
        <v>4</v>
      </c>
      <c r="E8" s="409">
        <v>5</v>
      </c>
      <c r="F8" s="408">
        <v>6</v>
      </c>
      <c r="G8" s="409">
        <v>7</v>
      </c>
      <c r="H8" s="408">
        <v>8</v>
      </c>
      <c r="I8" s="408">
        <v>9</v>
      </c>
      <c r="J8" s="408">
        <v>10</v>
      </c>
      <c r="K8" s="409">
        <v>11</v>
      </c>
      <c r="L8" s="409">
        <v>12</v>
      </c>
    </row>
    <row r="9" spans="1:13" customFormat="1" ht="15" x14ac:dyDescent="0.2">
      <c r="A9" s="429">
        <v>1</v>
      </c>
      <c r="B9" s="429" t="s">
        <v>513</v>
      </c>
      <c r="C9" s="410" t="s">
        <v>514</v>
      </c>
      <c r="D9" s="410" t="s">
        <v>515</v>
      </c>
      <c r="E9" s="410">
        <v>2002</v>
      </c>
      <c r="F9" s="410" t="s">
        <v>516</v>
      </c>
      <c r="G9" s="410">
        <v>625</v>
      </c>
      <c r="H9" s="410"/>
      <c r="I9" s="436"/>
      <c r="J9" s="436"/>
      <c r="K9" s="436">
        <v>204987933</v>
      </c>
      <c r="L9" s="410" t="s">
        <v>517</v>
      </c>
    </row>
    <row r="10" spans="1:13" customFormat="1" ht="15" x14ac:dyDescent="0.2">
      <c r="A10" s="429">
        <v>2</v>
      </c>
      <c r="B10" s="429"/>
      <c r="C10" s="410"/>
      <c r="D10" s="410"/>
      <c r="E10" s="410"/>
      <c r="F10" s="410"/>
      <c r="G10" s="410"/>
      <c r="H10" s="410"/>
      <c r="I10" s="436"/>
      <c r="J10" s="436"/>
      <c r="K10" s="436"/>
      <c r="L10" s="410"/>
    </row>
    <row r="11" spans="1:13" customFormat="1" ht="15" x14ac:dyDescent="0.2">
      <c r="A11" s="429">
        <v>3</v>
      </c>
      <c r="B11" s="429"/>
      <c r="C11" s="410"/>
      <c r="D11" s="410"/>
      <c r="E11" s="410"/>
      <c r="F11" s="410"/>
      <c r="G11" s="410"/>
      <c r="H11" s="410"/>
      <c r="I11" s="436"/>
      <c r="J11" s="436"/>
      <c r="K11" s="436"/>
      <c r="L11" s="410"/>
    </row>
    <row r="12" spans="1:13" customFormat="1" ht="15" x14ac:dyDescent="0.2">
      <c r="A12" s="429" t="s">
        <v>278</v>
      </c>
      <c r="B12" s="429"/>
      <c r="C12" s="410"/>
      <c r="D12" s="410"/>
      <c r="E12" s="410"/>
      <c r="F12" s="410"/>
      <c r="G12" s="410"/>
      <c r="H12" s="410"/>
      <c r="I12" s="436"/>
      <c r="J12" s="436"/>
      <c r="K12" s="436"/>
      <c r="L12" s="410"/>
    </row>
    <row r="13" spans="1:13" x14ac:dyDescent="0.2">
      <c r="A13" s="231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</row>
    <row r="14" spans="1:13" x14ac:dyDescent="0.2">
      <c r="A14" s="231"/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</row>
    <row r="15" spans="1:13" x14ac:dyDescent="0.2">
      <c r="A15" s="437"/>
      <c r="B15" s="437"/>
      <c r="C15" s="231"/>
      <c r="D15" s="231"/>
      <c r="E15" s="231"/>
      <c r="F15" s="231"/>
      <c r="G15" s="231"/>
      <c r="H15" s="231"/>
      <c r="I15" s="231"/>
      <c r="J15" s="231"/>
      <c r="K15" s="231"/>
      <c r="L15" s="231"/>
    </row>
    <row r="16" spans="1:13" ht="15" x14ac:dyDescent="0.3">
      <c r="A16" s="190"/>
      <c r="B16" s="190"/>
      <c r="C16" s="192" t="s">
        <v>107</v>
      </c>
      <c r="D16" s="190"/>
      <c r="E16" s="190"/>
      <c r="F16" s="193"/>
      <c r="G16" s="190"/>
      <c r="H16" s="190"/>
      <c r="I16" s="190"/>
      <c r="J16" s="190"/>
      <c r="K16" s="190"/>
      <c r="L16" s="190"/>
    </row>
    <row r="17" spans="1:8" ht="15" x14ac:dyDescent="0.3">
      <c r="A17" s="190"/>
      <c r="B17" s="190"/>
      <c r="C17" s="190"/>
      <c r="D17" s="194"/>
      <c r="E17" s="190"/>
      <c r="G17" s="194"/>
      <c r="H17" s="236"/>
    </row>
    <row r="18" spans="1:8" ht="15" x14ac:dyDescent="0.3">
      <c r="C18" s="190"/>
      <c r="D18" s="196" t="s">
        <v>268</v>
      </c>
      <c r="E18" s="190"/>
      <c r="G18" s="197" t="s">
        <v>273</v>
      </c>
    </row>
    <row r="19" spans="1:8" ht="15" x14ac:dyDescent="0.3">
      <c r="C19" s="190"/>
      <c r="D19" s="198" t="s">
        <v>139</v>
      </c>
      <c r="E19" s="190"/>
      <c r="G19" s="190" t="s">
        <v>269</v>
      </c>
    </row>
    <row r="20" spans="1:8" ht="15" x14ac:dyDescent="0.3">
      <c r="C20" s="190"/>
      <c r="D20" s="198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 x14ac:dyDescent="0.2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479" t="s">
        <v>523</v>
      </c>
      <c r="I2" s="480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228" t="str">
        <f>'ფორმა N1'!D4</f>
        <v>საქართველოს ქრისტიან კონსერვატიული პარტია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 x14ac:dyDescent="0.2">
      <c r="A27" s="69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 x14ac:dyDescent="0.3">
      <c r="A32" s="190"/>
      <c r="B32" s="190"/>
      <c r="C32" s="194"/>
      <c r="D32" s="190"/>
      <c r="F32" s="194"/>
      <c r="G32" s="236"/>
    </row>
    <row r="33" spans="2:6" ht="15" x14ac:dyDescent="0.3">
      <c r="B33" s="190"/>
      <c r="C33" s="196" t="s">
        <v>268</v>
      </c>
      <c r="D33" s="190"/>
      <c r="F33" s="197" t="s">
        <v>273</v>
      </c>
    </row>
    <row r="34" spans="2:6" ht="15" x14ac:dyDescent="0.3">
      <c r="B34" s="190"/>
      <c r="C34" s="198" t="s">
        <v>139</v>
      </c>
      <c r="D34" s="190"/>
      <c r="F34" s="190" t="s">
        <v>269</v>
      </c>
    </row>
    <row r="35" spans="2:6" ht="15" x14ac:dyDescent="0.3">
      <c r="B35" s="190"/>
      <c r="C35" s="198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view="pageBreakPreview" topLeftCell="A10" zoomScale="80" zoomScaleNormal="100" zoomScaleSheetLayoutView="80" workbookViewId="0">
      <selection activeCell="I32" sqref="I32"/>
    </sheetView>
  </sheetViews>
  <sheetFormatPr defaultRowHeight="15" x14ac:dyDescent="0.3"/>
  <cols>
    <col min="1" max="1" width="10" style="462" customWidth="1"/>
    <col min="2" max="2" width="20.28515625" style="462" customWidth="1"/>
    <col min="3" max="3" width="30" style="462" customWidth="1"/>
    <col min="4" max="4" width="29" style="462" customWidth="1"/>
    <col min="5" max="5" width="22.5703125" style="462" customWidth="1"/>
    <col min="6" max="6" width="20" style="462" customWidth="1"/>
    <col min="7" max="7" width="29.28515625" style="462" customWidth="1"/>
    <col min="8" max="8" width="27.140625" style="462" customWidth="1"/>
    <col min="9" max="9" width="26.42578125" style="462" customWidth="1"/>
    <col min="10" max="10" width="0.5703125" style="462" customWidth="1"/>
    <col min="11" max="16384" width="9.140625" style="462"/>
  </cols>
  <sheetData>
    <row r="1" spans="1:10" x14ac:dyDescent="0.3">
      <c r="A1" s="452" t="s">
        <v>405</v>
      </c>
      <c r="B1" s="403"/>
      <c r="C1" s="403"/>
      <c r="D1" s="403"/>
      <c r="E1" s="403"/>
      <c r="F1" s="403"/>
      <c r="G1" s="403"/>
      <c r="H1" s="403"/>
      <c r="I1" s="450" t="s">
        <v>198</v>
      </c>
      <c r="J1" s="171"/>
    </row>
    <row r="2" spans="1:10" x14ac:dyDescent="0.3">
      <c r="A2" s="403" t="s">
        <v>140</v>
      </c>
      <c r="B2" s="403"/>
      <c r="C2" s="403"/>
      <c r="D2" s="403"/>
      <c r="E2" s="403"/>
      <c r="F2" s="403"/>
      <c r="G2" s="403"/>
      <c r="H2" s="403"/>
      <c r="I2" s="473" t="s">
        <v>697</v>
      </c>
      <c r="J2" s="171"/>
    </row>
    <row r="3" spans="1:10" x14ac:dyDescent="0.3">
      <c r="A3" s="403"/>
      <c r="B3" s="403"/>
      <c r="C3" s="403"/>
      <c r="D3" s="403"/>
      <c r="E3" s="403"/>
      <c r="F3" s="403"/>
      <c r="G3" s="403"/>
      <c r="H3" s="403"/>
      <c r="I3" s="104"/>
      <c r="J3" s="171"/>
    </row>
    <row r="4" spans="1:10" x14ac:dyDescent="0.3">
      <c r="A4" s="453" t="str">
        <f>'[3]ფორმა N2'!A4</f>
        <v>ანგარიშვალდებული პირის დასახელება:</v>
      </c>
      <c r="B4" s="403"/>
      <c r="C4" s="403"/>
      <c r="D4" s="403"/>
      <c r="E4" s="403"/>
      <c r="F4" s="403"/>
      <c r="G4" s="403"/>
      <c r="H4" s="403"/>
      <c r="I4" s="403"/>
      <c r="J4" s="474"/>
    </row>
    <row r="5" spans="1:10" x14ac:dyDescent="0.3">
      <c r="A5" s="470" t="str">
        <f>'[2]ფორმა N1'!D4</f>
        <v>მპგ "საქართველოს ქრისტიან-კონსერვატიული პარტია"</v>
      </c>
      <c r="B5" s="470"/>
      <c r="C5" s="470"/>
      <c r="D5" s="470"/>
      <c r="E5" s="470"/>
      <c r="F5" s="470"/>
      <c r="G5" s="470"/>
      <c r="H5" s="470"/>
      <c r="I5" s="470"/>
      <c r="J5" s="475"/>
    </row>
    <row r="6" spans="1:10" x14ac:dyDescent="0.3">
      <c r="A6" s="453"/>
      <c r="B6" s="403"/>
      <c r="C6" s="403"/>
      <c r="D6" s="403"/>
      <c r="E6" s="403"/>
      <c r="F6" s="403"/>
      <c r="G6" s="403"/>
      <c r="H6" s="403"/>
      <c r="I6" s="403"/>
      <c r="J6" s="474"/>
    </row>
    <row r="7" spans="1:10" x14ac:dyDescent="0.3">
      <c r="A7" s="403"/>
      <c r="B7" s="403"/>
      <c r="C7" s="403"/>
      <c r="D7" s="403"/>
      <c r="E7" s="403"/>
      <c r="F7" s="403"/>
      <c r="G7" s="403"/>
      <c r="H7" s="403"/>
      <c r="I7" s="403"/>
      <c r="J7" s="402"/>
    </row>
    <row r="8" spans="1:10" ht="63.75" customHeight="1" x14ac:dyDescent="0.3">
      <c r="A8" s="172" t="s">
        <v>64</v>
      </c>
      <c r="B8" s="382" t="s">
        <v>377</v>
      </c>
      <c r="C8" s="383" t="s">
        <v>439</v>
      </c>
      <c r="D8" s="383" t="s">
        <v>440</v>
      </c>
      <c r="E8" s="383" t="s">
        <v>378</v>
      </c>
      <c r="F8" s="383" t="s">
        <v>397</v>
      </c>
      <c r="G8" s="383" t="s">
        <v>398</v>
      </c>
      <c r="H8" s="383" t="s">
        <v>444</v>
      </c>
      <c r="I8" s="173" t="s">
        <v>399</v>
      </c>
      <c r="J8" s="402"/>
    </row>
    <row r="9" spans="1:10" x14ac:dyDescent="0.3">
      <c r="A9" s="175">
        <v>1</v>
      </c>
      <c r="B9" s="212" t="s">
        <v>698</v>
      </c>
      <c r="C9" s="180" t="s">
        <v>699</v>
      </c>
      <c r="D9" s="180" t="s">
        <v>611</v>
      </c>
      <c r="E9" s="179" t="s">
        <v>700</v>
      </c>
      <c r="F9" s="179">
        <v>670</v>
      </c>
      <c r="G9" s="179">
        <v>670</v>
      </c>
      <c r="H9" s="179"/>
      <c r="I9" s="179">
        <v>670</v>
      </c>
      <c r="J9" s="402"/>
    </row>
    <row r="10" spans="1:10" x14ac:dyDescent="0.3">
      <c r="A10" s="175">
        <v>2</v>
      </c>
      <c r="B10" s="212" t="s">
        <v>701</v>
      </c>
      <c r="C10" s="180" t="s">
        <v>702</v>
      </c>
      <c r="D10" s="180" t="s">
        <v>616</v>
      </c>
      <c r="E10" s="179" t="s">
        <v>700</v>
      </c>
      <c r="F10" s="179">
        <v>665</v>
      </c>
      <c r="G10" s="179">
        <v>665</v>
      </c>
      <c r="H10" s="179"/>
      <c r="I10" s="179">
        <v>665</v>
      </c>
      <c r="J10" s="402"/>
    </row>
    <row r="11" spans="1:10" x14ac:dyDescent="0.3">
      <c r="A11" s="175">
        <v>3</v>
      </c>
      <c r="B11" s="212" t="s">
        <v>698</v>
      </c>
      <c r="C11" s="180" t="s">
        <v>703</v>
      </c>
      <c r="D11" s="180" t="s">
        <v>620</v>
      </c>
      <c r="E11" s="179" t="s">
        <v>700</v>
      </c>
      <c r="F11" s="179">
        <v>562.5</v>
      </c>
      <c r="G11" s="179">
        <v>562.5</v>
      </c>
      <c r="H11" s="179"/>
      <c r="I11" s="179">
        <v>562.5</v>
      </c>
      <c r="J11" s="402"/>
    </row>
    <row r="12" spans="1:10" x14ac:dyDescent="0.3">
      <c r="A12" s="175">
        <v>4</v>
      </c>
      <c r="B12" s="212" t="s">
        <v>698</v>
      </c>
      <c r="C12" s="180" t="s">
        <v>704</v>
      </c>
      <c r="D12" s="180" t="s">
        <v>624</v>
      </c>
      <c r="E12" s="179" t="s">
        <v>700</v>
      </c>
      <c r="F12" s="179">
        <v>1280</v>
      </c>
      <c r="G12" s="179">
        <v>1280</v>
      </c>
      <c r="H12" s="179"/>
      <c r="I12" s="179">
        <v>1280</v>
      </c>
      <c r="J12" s="402"/>
    </row>
    <row r="13" spans="1:10" x14ac:dyDescent="0.3">
      <c r="A13" s="175">
        <v>5</v>
      </c>
      <c r="B13" s="212" t="s">
        <v>705</v>
      </c>
      <c r="C13" s="180" t="s">
        <v>629</v>
      </c>
      <c r="D13" s="180" t="s">
        <v>628</v>
      </c>
      <c r="E13" s="179" t="s">
        <v>700</v>
      </c>
      <c r="F13" s="179">
        <v>625</v>
      </c>
      <c r="G13" s="179">
        <v>625</v>
      </c>
      <c r="H13" s="179"/>
      <c r="I13" s="179">
        <v>625</v>
      </c>
      <c r="J13" s="402"/>
    </row>
    <row r="14" spans="1:10" x14ac:dyDescent="0.3">
      <c r="A14" s="175">
        <v>6</v>
      </c>
      <c r="B14" s="212" t="s">
        <v>706</v>
      </c>
      <c r="C14" s="180" t="s">
        <v>707</v>
      </c>
      <c r="D14" s="180" t="s">
        <v>632</v>
      </c>
      <c r="E14" s="179" t="s">
        <v>700</v>
      </c>
      <c r="F14" s="179">
        <v>229.13</v>
      </c>
      <c r="G14" s="179">
        <v>229.13</v>
      </c>
      <c r="H14" s="179"/>
      <c r="I14" s="179">
        <v>229.13</v>
      </c>
      <c r="J14" s="402"/>
    </row>
    <row r="15" spans="1:10" x14ac:dyDescent="0.3">
      <c r="A15" s="175">
        <v>7</v>
      </c>
      <c r="B15" s="212" t="s">
        <v>698</v>
      </c>
      <c r="C15" s="180" t="s">
        <v>708</v>
      </c>
      <c r="D15" s="180" t="s">
        <v>636</v>
      </c>
      <c r="E15" s="179" t="s">
        <v>700</v>
      </c>
      <c r="F15" s="179">
        <v>375</v>
      </c>
      <c r="G15" s="179">
        <v>375</v>
      </c>
      <c r="H15" s="179"/>
      <c r="I15" s="179">
        <v>375</v>
      </c>
      <c r="J15" s="402"/>
    </row>
    <row r="16" spans="1:10" x14ac:dyDescent="0.3">
      <c r="A16" s="175">
        <v>8</v>
      </c>
      <c r="B16" s="212" t="s">
        <v>698</v>
      </c>
      <c r="C16" s="180" t="s">
        <v>709</v>
      </c>
      <c r="D16" s="180">
        <v>49001000182</v>
      </c>
      <c r="E16" s="179" t="s">
        <v>700</v>
      </c>
      <c r="F16" s="179">
        <v>375</v>
      </c>
      <c r="G16" s="179">
        <v>375</v>
      </c>
      <c r="H16" s="179"/>
      <c r="I16" s="179">
        <v>375</v>
      </c>
      <c r="J16" s="402"/>
    </row>
    <row r="17" spans="1:10" x14ac:dyDescent="0.3">
      <c r="A17" s="175">
        <v>9</v>
      </c>
      <c r="B17" s="212" t="s">
        <v>698</v>
      </c>
      <c r="C17" s="180" t="s">
        <v>710</v>
      </c>
      <c r="D17" s="180" t="s">
        <v>642</v>
      </c>
      <c r="E17" s="179" t="s">
        <v>700</v>
      </c>
      <c r="F17" s="179">
        <v>375</v>
      </c>
      <c r="G17" s="179">
        <v>375</v>
      </c>
      <c r="H17" s="179"/>
      <c r="I17" s="179">
        <v>375</v>
      </c>
      <c r="J17" s="402"/>
    </row>
    <row r="18" spans="1:10" x14ac:dyDescent="0.3">
      <c r="A18" s="175">
        <v>10</v>
      </c>
      <c r="B18" s="212" t="s">
        <v>698</v>
      </c>
      <c r="C18" s="180" t="s">
        <v>711</v>
      </c>
      <c r="D18" s="180" t="s">
        <v>646</v>
      </c>
      <c r="E18" s="179" t="s">
        <v>700</v>
      </c>
      <c r="F18" s="179">
        <v>1000</v>
      </c>
      <c r="G18" s="179">
        <v>1000</v>
      </c>
      <c r="H18" s="179"/>
      <c r="I18" s="179">
        <v>1000</v>
      </c>
      <c r="J18" s="402"/>
    </row>
    <row r="19" spans="1:10" x14ac:dyDescent="0.3">
      <c r="A19" s="175">
        <v>11</v>
      </c>
      <c r="B19" s="212" t="s">
        <v>698</v>
      </c>
      <c r="C19" s="180" t="s">
        <v>712</v>
      </c>
      <c r="D19" s="180" t="s">
        <v>650</v>
      </c>
      <c r="E19" s="179" t="s">
        <v>700</v>
      </c>
      <c r="F19" s="179">
        <v>750</v>
      </c>
      <c r="G19" s="179">
        <v>750</v>
      </c>
      <c r="H19" s="179"/>
      <c r="I19" s="179">
        <v>750</v>
      </c>
      <c r="J19" s="402"/>
    </row>
    <row r="20" spans="1:10" x14ac:dyDescent="0.3">
      <c r="A20" s="175">
        <v>12</v>
      </c>
      <c r="B20" s="212" t="s">
        <v>698</v>
      </c>
      <c r="C20" s="180" t="s">
        <v>713</v>
      </c>
      <c r="D20" s="180" t="s">
        <v>653</v>
      </c>
      <c r="E20" s="179" t="s">
        <v>700</v>
      </c>
      <c r="F20" s="179">
        <v>250</v>
      </c>
      <c r="G20" s="179">
        <v>250</v>
      </c>
      <c r="H20" s="179"/>
      <c r="I20" s="179">
        <v>250</v>
      </c>
      <c r="J20" s="402"/>
    </row>
    <row r="21" spans="1:10" x14ac:dyDescent="0.3">
      <c r="A21" s="175">
        <v>13</v>
      </c>
      <c r="B21" s="212" t="s">
        <v>705</v>
      </c>
      <c r="C21" s="180" t="s">
        <v>714</v>
      </c>
      <c r="D21" s="180" t="s">
        <v>658</v>
      </c>
      <c r="E21" s="179" t="s">
        <v>700</v>
      </c>
      <c r="F21" s="179">
        <v>650</v>
      </c>
      <c r="G21" s="179">
        <v>650</v>
      </c>
      <c r="H21" s="179"/>
      <c r="I21" s="179">
        <v>650</v>
      </c>
      <c r="J21" s="402"/>
    </row>
    <row r="22" spans="1:10" x14ac:dyDescent="0.3">
      <c r="A22" s="175">
        <v>14</v>
      </c>
      <c r="B22" s="212" t="s">
        <v>698</v>
      </c>
      <c r="C22" s="180" t="s">
        <v>662</v>
      </c>
      <c r="D22" s="180" t="s">
        <v>715</v>
      </c>
      <c r="E22" s="179" t="s">
        <v>700</v>
      </c>
      <c r="F22" s="179">
        <v>500</v>
      </c>
      <c r="G22" s="179">
        <v>500</v>
      </c>
      <c r="H22" s="179"/>
      <c r="I22" s="179">
        <v>500</v>
      </c>
      <c r="J22" s="402"/>
    </row>
    <row r="23" spans="1:10" x14ac:dyDescent="0.3">
      <c r="A23" s="175">
        <v>15</v>
      </c>
      <c r="B23" s="212" t="s">
        <v>698</v>
      </c>
      <c r="C23" s="180" t="s">
        <v>716</v>
      </c>
      <c r="D23" s="180" t="s">
        <v>664</v>
      </c>
      <c r="E23" s="179" t="s">
        <v>700</v>
      </c>
      <c r="F23" s="179">
        <v>1000</v>
      </c>
      <c r="G23" s="179">
        <v>1000</v>
      </c>
      <c r="H23" s="179"/>
      <c r="I23" s="179">
        <v>1000</v>
      </c>
      <c r="J23" s="402"/>
    </row>
    <row r="24" spans="1:10" x14ac:dyDescent="0.3">
      <c r="A24" s="175">
        <v>16</v>
      </c>
      <c r="B24" s="212" t="s">
        <v>698</v>
      </c>
      <c r="C24" s="180" t="s">
        <v>717</v>
      </c>
      <c r="D24" s="180" t="s">
        <v>668</v>
      </c>
      <c r="E24" s="179" t="s">
        <v>700</v>
      </c>
      <c r="F24" s="179">
        <v>375</v>
      </c>
      <c r="G24" s="179">
        <v>375</v>
      </c>
      <c r="H24" s="179"/>
      <c r="I24" s="179">
        <v>375</v>
      </c>
      <c r="J24" s="402"/>
    </row>
    <row r="25" spans="1:10" x14ac:dyDescent="0.3">
      <c r="A25" s="175">
        <v>17</v>
      </c>
      <c r="B25" s="212" t="s">
        <v>698</v>
      </c>
      <c r="C25" s="180" t="s">
        <v>718</v>
      </c>
      <c r="D25" s="180" t="s">
        <v>671</v>
      </c>
      <c r="E25" s="179" t="s">
        <v>700</v>
      </c>
      <c r="F25" s="179">
        <v>500</v>
      </c>
      <c r="G25" s="179">
        <v>500</v>
      </c>
      <c r="H25" s="179"/>
      <c r="I25" s="179">
        <v>500</v>
      </c>
      <c r="J25" s="402"/>
    </row>
    <row r="26" spans="1:10" x14ac:dyDescent="0.3">
      <c r="A26" s="175">
        <v>18</v>
      </c>
      <c r="B26" s="212" t="s">
        <v>698</v>
      </c>
      <c r="C26" s="180" t="s">
        <v>719</v>
      </c>
      <c r="D26" s="180" t="s">
        <v>675</v>
      </c>
      <c r="E26" s="179" t="s">
        <v>700</v>
      </c>
      <c r="F26" s="179">
        <v>1250</v>
      </c>
      <c r="G26" s="179">
        <v>1250</v>
      </c>
      <c r="H26" s="179"/>
      <c r="I26" s="179">
        <v>1250</v>
      </c>
      <c r="J26" s="402"/>
    </row>
    <row r="27" spans="1:10" x14ac:dyDescent="0.3">
      <c r="A27" s="175">
        <v>19</v>
      </c>
      <c r="B27" s="212" t="s">
        <v>698</v>
      </c>
      <c r="C27" s="180" t="s">
        <v>720</v>
      </c>
      <c r="D27" s="180" t="s">
        <v>679</v>
      </c>
      <c r="E27" s="179" t="s">
        <v>700</v>
      </c>
      <c r="F27" s="179">
        <v>625</v>
      </c>
      <c r="G27" s="179">
        <v>625</v>
      </c>
      <c r="H27" s="179"/>
      <c r="I27" s="179">
        <v>625</v>
      </c>
      <c r="J27" s="402"/>
    </row>
    <row r="28" spans="1:10" ht="16.5" customHeight="1" x14ac:dyDescent="0.3">
      <c r="A28" s="175">
        <v>20</v>
      </c>
      <c r="B28" s="212" t="s">
        <v>698</v>
      </c>
      <c r="C28" s="180" t="s">
        <v>721</v>
      </c>
      <c r="D28" s="180">
        <v>36001000355</v>
      </c>
      <c r="E28" s="179" t="s">
        <v>700</v>
      </c>
      <c r="F28" s="179">
        <v>812.5</v>
      </c>
      <c r="G28" s="179">
        <v>812.5</v>
      </c>
      <c r="H28" s="179"/>
      <c r="I28" s="179">
        <v>812.5</v>
      </c>
      <c r="J28" s="402"/>
    </row>
    <row r="29" spans="1:10" x14ac:dyDescent="0.3">
      <c r="A29" s="175">
        <v>21</v>
      </c>
      <c r="B29" s="212" t="s">
        <v>698</v>
      </c>
      <c r="C29" s="183" t="s">
        <v>722</v>
      </c>
      <c r="D29" s="183" t="s">
        <v>686</v>
      </c>
      <c r="E29" s="182" t="s">
        <v>700</v>
      </c>
      <c r="F29" s="179">
        <v>550</v>
      </c>
      <c r="G29" s="179">
        <v>550</v>
      </c>
      <c r="H29" s="279"/>
      <c r="I29" s="179">
        <v>550</v>
      </c>
      <c r="J29" s="402"/>
    </row>
    <row r="30" spans="1:10" x14ac:dyDescent="0.3">
      <c r="A30" s="175">
        <v>22</v>
      </c>
      <c r="B30" s="212" t="s">
        <v>698</v>
      </c>
      <c r="C30" s="183" t="s">
        <v>723</v>
      </c>
      <c r="D30" s="183" t="s">
        <v>690</v>
      </c>
      <c r="E30" s="182" t="s">
        <v>700</v>
      </c>
      <c r="F30" s="179">
        <v>562.5</v>
      </c>
      <c r="G30" s="179">
        <v>562.5</v>
      </c>
      <c r="H30" s="279"/>
      <c r="I30" s="179">
        <v>562.5</v>
      </c>
      <c r="J30" s="402"/>
    </row>
    <row r="31" spans="1:10" x14ac:dyDescent="0.3">
      <c r="A31" s="175">
        <v>23</v>
      </c>
      <c r="B31" s="212" t="s">
        <v>724</v>
      </c>
      <c r="C31" s="183" t="s">
        <v>725</v>
      </c>
      <c r="D31" s="183" t="s">
        <v>695</v>
      </c>
      <c r="E31" s="182" t="s">
        <v>700</v>
      </c>
      <c r="F31" s="179">
        <v>550</v>
      </c>
      <c r="G31" s="179">
        <v>550</v>
      </c>
      <c r="H31" s="279"/>
      <c r="I31" s="179">
        <v>550</v>
      </c>
      <c r="J31" s="402"/>
    </row>
    <row r="32" spans="1:10" x14ac:dyDescent="0.3">
      <c r="A32" s="175" t="s">
        <v>278</v>
      </c>
      <c r="B32" s="212"/>
      <c r="C32" s="183"/>
      <c r="D32" s="183"/>
      <c r="E32" s="182"/>
      <c r="F32" s="182"/>
      <c r="G32" s="280"/>
      <c r="H32" s="289" t="s">
        <v>432</v>
      </c>
      <c r="I32" s="389">
        <f>SUM(I9:I31)</f>
        <v>14531.630000000001</v>
      </c>
      <c r="J32" s="402"/>
    </row>
    <row r="34" spans="1:12" x14ac:dyDescent="0.3">
      <c r="A34" s="462" t="s">
        <v>464</v>
      </c>
    </row>
    <row r="36" spans="1:12" x14ac:dyDescent="0.3">
      <c r="B36" s="476" t="s">
        <v>107</v>
      </c>
      <c r="F36" s="477"/>
    </row>
    <row r="37" spans="1:12" x14ac:dyDescent="0.3">
      <c r="F37" s="454"/>
      <c r="I37" s="454"/>
      <c r="J37" s="454"/>
      <c r="K37" s="454"/>
      <c r="L37" s="454"/>
    </row>
    <row r="38" spans="1:12" x14ac:dyDescent="0.3">
      <c r="C38" s="466"/>
      <c r="F38" s="466"/>
      <c r="G38" s="466"/>
      <c r="H38" s="475"/>
      <c r="I38" s="478"/>
      <c r="J38" s="454"/>
      <c r="K38" s="454"/>
      <c r="L38" s="454"/>
    </row>
    <row r="39" spans="1:12" x14ac:dyDescent="0.3">
      <c r="A39" s="454"/>
      <c r="C39" s="465" t="s">
        <v>268</v>
      </c>
      <c r="F39" s="475" t="s">
        <v>273</v>
      </c>
      <c r="G39" s="465"/>
      <c r="H39" s="465"/>
      <c r="I39" s="478"/>
      <c r="J39" s="454"/>
      <c r="K39" s="454"/>
      <c r="L39" s="454"/>
    </row>
    <row r="40" spans="1:12" x14ac:dyDescent="0.3">
      <c r="A40" s="454"/>
      <c r="C40" s="467" t="s">
        <v>139</v>
      </c>
      <c r="F40" s="462" t="s">
        <v>269</v>
      </c>
      <c r="I40" s="454"/>
      <c r="J40" s="454"/>
      <c r="K40" s="454"/>
      <c r="L40" s="454"/>
    </row>
    <row r="41" spans="1:12" s="454" customFormat="1" x14ac:dyDescent="0.3">
      <c r="B41" s="462"/>
      <c r="C41" s="467"/>
      <c r="G41" s="467"/>
      <c r="H41" s="467"/>
    </row>
    <row r="42" spans="1:12" s="454" customFormat="1" ht="12.75" x14ac:dyDescent="0.2"/>
    <row r="43" spans="1:12" s="454" customFormat="1" ht="12.75" x14ac:dyDescent="0.2"/>
    <row r="44" spans="1:12" s="454" customFormat="1" ht="12.75" x14ac:dyDescent="0.2"/>
    <row r="45" spans="1:12" s="45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 B9:B32"/>
  </dataValidations>
  <printOptions gridLines="1"/>
  <pageMargins left="0.7" right="0.7" top="0.75" bottom="0.75" header="0.3" footer="0.3"/>
  <pageSetup scale="58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9" t="s">
        <v>466</v>
      </c>
      <c r="B1" s="200"/>
      <c r="C1" s="200"/>
      <c r="D1" s="200"/>
      <c r="E1" s="200"/>
      <c r="F1" s="200"/>
      <c r="G1" s="200"/>
      <c r="H1" s="200"/>
      <c r="I1" s="203"/>
      <c r="J1" s="267"/>
      <c r="K1" s="267"/>
      <c r="L1" s="267"/>
      <c r="M1" s="267" t="s">
        <v>421</v>
      </c>
      <c r="N1" s="203"/>
    </row>
    <row r="2" spans="1:14" ht="15" x14ac:dyDescent="0.2">
      <c r="A2" s="203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447" t="s">
        <v>524</v>
      </c>
      <c r="N2" s="203"/>
    </row>
    <row r="3" spans="1:14" x14ac:dyDescent="0.2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 x14ac:dyDescent="0.3">
      <c r="A4" s="116" t="s">
        <v>274</v>
      </c>
      <c r="B4" s="200"/>
      <c r="C4" s="200"/>
      <c r="D4" s="204"/>
      <c r="E4" s="268"/>
      <c r="F4" s="204"/>
      <c r="G4" s="201"/>
      <c r="H4" s="201"/>
      <c r="I4" s="201"/>
      <c r="J4" s="201"/>
      <c r="K4" s="201"/>
      <c r="L4" s="200"/>
      <c r="M4" s="201"/>
      <c r="N4" s="203"/>
    </row>
    <row r="5" spans="1:14" x14ac:dyDescent="0.2">
      <c r="A5" s="205" t="str">
        <f>'ფორმა N1'!D4</f>
        <v>საქართველოს ქრისტიან კონსერვატიული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03"/>
    </row>
    <row r="7" spans="1:14" ht="51" x14ac:dyDescent="0.2">
      <c r="A7" s="270" t="s">
        <v>64</v>
      </c>
      <c r="B7" s="271" t="s">
        <v>422</v>
      </c>
      <c r="C7" s="271" t="s">
        <v>423</v>
      </c>
      <c r="D7" s="272" t="s">
        <v>424</v>
      </c>
      <c r="E7" s="272" t="s">
        <v>275</v>
      </c>
      <c r="F7" s="272" t="s">
        <v>425</v>
      </c>
      <c r="G7" s="272" t="s">
        <v>426</v>
      </c>
      <c r="H7" s="271" t="s">
        <v>427</v>
      </c>
      <c r="I7" s="273" t="s">
        <v>428</v>
      </c>
      <c r="J7" s="273" t="s">
        <v>429</v>
      </c>
      <c r="K7" s="274" t="s">
        <v>430</v>
      </c>
      <c r="L7" s="274" t="s">
        <v>431</v>
      </c>
      <c r="M7" s="272" t="s">
        <v>421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5"/>
      <c r="D9" s="211"/>
      <c r="E9" s="211"/>
      <c r="F9" s="211"/>
      <c r="G9" s="211"/>
      <c r="H9" s="211"/>
      <c r="I9" s="211"/>
      <c r="J9" s="211"/>
      <c r="K9" s="211"/>
      <c r="L9" s="211"/>
      <c r="M9" s="276" t="str">
        <f t="shared" ref="M9:M33" si="0">IF(ISBLANK(B9),"",$M$2)</f>
        <v/>
      </c>
      <c r="N9" s="203"/>
    </row>
    <row r="10" spans="1:14" ht="15" x14ac:dyDescent="0.25">
      <c r="A10" s="211">
        <v>2</v>
      </c>
      <c r="B10" s="212"/>
      <c r="C10" s="275"/>
      <c r="D10" s="211"/>
      <c r="E10" s="211"/>
      <c r="F10" s="211"/>
      <c r="G10" s="211"/>
      <c r="H10" s="211"/>
      <c r="I10" s="211"/>
      <c r="J10" s="211"/>
      <c r="K10" s="211"/>
      <c r="L10" s="211"/>
      <c r="M10" s="276" t="str">
        <f t="shared" si="0"/>
        <v/>
      </c>
      <c r="N10" s="203"/>
    </row>
    <row r="11" spans="1:14" ht="15" x14ac:dyDescent="0.25">
      <c r="A11" s="211">
        <v>3</v>
      </c>
      <c r="B11" s="212"/>
      <c r="C11" s="275"/>
      <c r="D11" s="211"/>
      <c r="E11" s="211"/>
      <c r="F11" s="211"/>
      <c r="G11" s="211"/>
      <c r="H11" s="211"/>
      <c r="I11" s="211"/>
      <c r="J11" s="211"/>
      <c r="K11" s="211"/>
      <c r="L11" s="211"/>
      <c r="M11" s="276" t="str">
        <f t="shared" si="0"/>
        <v/>
      </c>
      <c r="N11" s="203"/>
    </row>
    <row r="12" spans="1:14" ht="15" x14ac:dyDescent="0.25">
      <c r="A12" s="211">
        <v>4</v>
      </c>
      <c r="B12" s="212"/>
      <c r="C12" s="275"/>
      <c r="D12" s="211"/>
      <c r="E12" s="211"/>
      <c r="F12" s="211"/>
      <c r="G12" s="211"/>
      <c r="H12" s="211"/>
      <c r="I12" s="211"/>
      <c r="J12" s="211"/>
      <c r="K12" s="211"/>
      <c r="L12" s="211"/>
      <c r="M12" s="276" t="str">
        <f t="shared" si="0"/>
        <v/>
      </c>
      <c r="N12" s="203"/>
    </row>
    <row r="13" spans="1:14" ht="15" x14ac:dyDescent="0.25">
      <c r="A13" s="211">
        <v>5</v>
      </c>
      <c r="B13" s="212"/>
      <c r="C13" s="275"/>
      <c r="D13" s="211"/>
      <c r="E13" s="211"/>
      <c r="F13" s="211"/>
      <c r="G13" s="211"/>
      <c r="H13" s="211"/>
      <c r="I13" s="211"/>
      <c r="J13" s="211"/>
      <c r="K13" s="211"/>
      <c r="L13" s="211"/>
      <c r="M13" s="276" t="str">
        <f t="shared" si="0"/>
        <v/>
      </c>
      <c r="N13" s="203"/>
    </row>
    <row r="14" spans="1:14" ht="15" x14ac:dyDescent="0.25">
      <c r="A14" s="211">
        <v>6</v>
      </c>
      <c r="B14" s="212"/>
      <c r="C14" s="275"/>
      <c r="D14" s="211"/>
      <c r="E14" s="211"/>
      <c r="F14" s="211"/>
      <c r="G14" s="211"/>
      <c r="H14" s="211"/>
      <c r="I14" s="211"/>
      <c r="J14" s="211"/>
      <c r="K14" s="211"/>
      <c r="L14" s="211"/>
      <c r="M14" s="276" t="str">
        <f t="shared" si="0"/>
        <v/>
      </c>
      <c r="N14" s="203"/>
    </row>
    <row r="15" spans="1:14" ht="15" x14ac:dyDescent="0.25">
      <c r="A15" s="211">
        <v>7</v>
      </c>
      <c r="B15" s="212"/>
      <c r="C15" s="275"/>
      <c r="D15" s="211"/>
      <c r="E15" s="211"/>
      <c r="F15" s="211"/>
      <c r="G15" s="211"/>
      <c r="H15" s="211"/>
      <c r="I15" s="211"/>
      <c r="J15" s="211"/>
      <c r="K15" s="211"/>
      <c r="L15" s="211"/>
      <c r="M15" s="276" t="str">
        <f t="shared" si="0"/>
        <v/>
      </c>
      <c r="N15" s="203"/>
    </row>
    <row r="16" spans="1:14" ht="15" x14ac:dyDescent="0.25">
      <c r="A16" s="211">
        <v>8</v>
      </c>
      <c r="B16" s="212"/>
      <c r="C16" s="275"/>
      <c r="D16" s="211"/>
      <c r="E16" s="211"/>
      <c r="F16" s="211"/>
      <c r="G16" s="211"/>
      <c r="H16" s="211"/>
      <c r="I16" s="211"/>
      <c r="J16" s="211"/>
      <c r="K16" s="211"/>
      <c r="L16" s="211"/>
      <c r="M16" s="276" t="str">
        <f t="shared" si="0"/>
        <v/>
      </c>
      <c r="N16" s="203"/>
    </row>
    <row r="17" spans="1:14" ht="15" x14ac:dyDescent="0.25">
      <c r="A17" s="211">
        <v>9</v>
      </c>
      <c r="B17" s="212"/>
      <c r="C17" s="275"/>
      <c r="D17" s="211"/>
      <c r="E17" s="211"/>
      <c r="F17" s="211"/>
      <c r="G17" s="211"/>
      <c r="H17" s="211"/>
      <c r="I17" s="211"/>
      <c r="J17" s="211"/>
      <c r="K17" s="211"/>
      <c r="L17" s="211"/>
      <c r="M17" s="276" t="str">
        <f t="shared" si="0"/>
        <v/>
      </c>
      <c r="N17" s="203"/>
    </row>
    <row r="18" spans="1:14" ht="15" x14ac:dyDescent="0.25">
      <c r="A18" s="211">
        <v>10</v>
      </c>
      <c r="B18" s="212"/>
      <c r="C18" s="275"/>
      <c r="D18" s="211"/>
      <c r="E18" s="211"/>
      <c r="F18" s="211"/>
      <c r="G18" s="211"/>
      <c r="H18" s="211"/>
      <c r="I18" s="211"/>
      <c r="J18" s="211"/>
      <c r="K18" s="211"/>
      <c r="L18" s="211"/>
      <c r="M18" s="276" t="str">
        <f t="shared" si="0"/>
        <v/>
      </c>
      <c r="N18" s="203"/>
    </row>
    <row r="19" spans="1:14" ht="15" x14ac:dyDescent="0.25">
      <c r="A19" s="211">
        <v>11</v>
      </c>
      <c r="B19" s="212"/>
      <c r="C19" s="275"/>
      <c r="D19" s="211"/>
      <c r="E19" s="211"/>
      <c r="F19" s="211"/>
      <c r="G19" s="211"/>
      <c r="H19" s="211"/>
      <c r="I19" s="211"/>
      <c r="J19" s="211"/>
      <c r="K19" s="211"/>
      <c r="L19" s="211"/>
      <c r="M19" s="276" t="str">
        <f t="shared" si="0"/>
        <v/>
      </c>
      <c r="N19" s="203"/>
    </row>
    <row r="20" spans="1:14" ht="15" x14ac:dyDescent="0.25">
      <c r="A20" s="211">
        <v>12</v>
      </c>
      <c r="B20" s="212"/>
      <c r="C20" s="275"/>
      <c r="D20" s="211"/>
      <c r="E20" s="211"/>
      <c r="F20" s="211"/>
      <c r="G20" s="211"/>
      <c r="H20" s="211"/>
      <c r="I20" s="211"/>
      <c r="J20" s="211"/>
      <c r="K20" s="211"/>
      <c r="L20" s="211"/>
      <c r="M20" s="276" t="str">
        <f t="shared" si="0"/>
        <v/>
      </c>
      <c r="N20" s="203"/>
    </row>
    <row r="21" spans="1:14" ht="15" x14ac:dyDescent="0.25">
      <c r="A21" s="211">
        <v>13</v>
      </c>
      <c r="B21" s="212"/>
      <c r="C21" s="275"/>
      <c r="D21" s="211"/>
      <c r="E21" s="211"/>
      <c r="F21" s="211"/>
      <c r="G21" s="211"/>
      <c r="H21" s="211"/>
      <c r="I21" s="211"/>
      <c r="J21" s="211"/>
      <c r="K21" s="211"/>
      <c r="L21" s="211"/>
      <c r="M21" s="276" t="str">
        <f t="shared" si="0"/>
        <v/>
      </c>
      <c r="N21" s="203"/>
    </row>
    <row r="22" spans="1:14" ht="15" x14ac:dyDescent="0.25">
      <c r="A22" s="211">
        <v>14</v>
      </c>
      <c r="B22" s="212"/>
      <c r="C22" s="275"/>
      <c r="D22" s="211"/>
      <c r="E22" s="211"/>
      <c r="F22" s="211"/>
      <c r="G22" s="211"/>
      <c r="H22" s="211"/>
      <c r="I22" s="211"/>
      <c r="J22" s="211"/>
      <c r="K22" s="211"/>
      <c r="L22" s="211"/>
      <c r="M22" s="276" t="str">
        <f t="shared" si="0"/>
        <v/>
      </c>
      <c r="N22" s="203"/>
    </row>
    <row r="23" spans="1:14" ht="15" x14ac:dyDescent="0.25">
      <c r="A23" s="211">
        <v>15</v>
      </c>
      <c r="B23" s="212"/>
      <c r="C23" s="275"/>
      <c r="D23" s="211"/>
      <c r="E23" s="211"/>
      <c r="F23" s="211"/>
      <c r="G23" s="211"/>
      <c r="H23" s="211"/>
      <c r="I23" s="211"/>
      <c r="J23" s="211"/>
      <c r="K23" s="211"/>
      <c r="L23" s="211"/>
      <c r="M23" s="276" t="str">
        <f t="shared" si="0"/>
        <v/>
      </c>
      <c r="N23" s="203"/>
    </row>
    <row r="24" spans="1:14" ht="15" x14ac:dyDescent="0.25">
      <c r="A24" s="211">
        <v>16</v>
      </c>
      <c r="B24" s="212"/>
      <c r="C24" s="275"/>
      <c r="D24" s="211"/>
      <c r="E24" s="211"/>
      <c r="F24" s="211"/>
      <c r="G24" s="211"/>
      <c r="H24" s="211"/>
      <c r="I24" s="211"/>
      <c r="J24" s="211"/>
      <c r="K24" s="211"/>
      <c r="L24" s="211"/>
      <c r="M24" s="276" t="str">
        <f t="shared" si="0"/>
        <v/>
      </c>
      <c r="N24" s="203"/>
    </row>
    <row r="25" spans="1:14" ht="15" x14ac:dyDescent="0.25">
      <c r="A25" s="211">
        <v>17</v>
      </c>
      <c r="B25" s="212"/>
      <c r="C25" s="275"/>
      <c r="D25" s="211"/>
      <c r="E25" s="211"/>
      <c r="F25" s="211"/>
      <c r="G25" s="211"/>
      <c r="H25" s="211"/>
      <c r="I25" s="211"/>
      <c r="J25" s="211"/>
      <c r="K25" s="211"/>
      <c r="L25" s="211"/>
      <c r="M25" s="276" t="str">
        <f t="shared" si="0"/>
        <v/>
      </c>
      <c r="N25" s="203"/>
    </row>
    <row r="26" spans="1:14" ht="15" x14ac:dyDescent="0.25">
      <c r="A26" s="211">
        <v>18</v>
      </c>
      <c r="B26" s="212"/>
      <c r="C26" s="275"/>
      <c r="D26" s="211"/>
      <c r="E26" s="211"/>
      <c r="F26" s="211"/>
      <c r="G26" s="211"/>
      <c r="H26" s="211"/>
      <c r="I26" s="211"/>
      <c r="J26" s="211"/>
      <c r="K26" s="211"/>
      <c r="L26" s="211"/>
      <c r="M26" s="276" t="str">
        <f t="shared" si="0"/>
        <v/>
      </c>
      <c r="N26" s="203"/>
    </row>
    <row r="27" spans="1:14" ht="15" x14ac:dyDescent="0.25">
      <c r="A27" s="211">
        <v>19</v>
      </c>
      <c r="B27" s="212"/>
      <c r="C27" s="275"/>
      <c r="D27" s="211"/>
      <c r="E27" s="211"/>
      <c r="F27" s="211"/>
      <c r="G27" s="211"/>
      <c r="H27" s="211"/>
      <c r="I27" s="211"/>
      <c r="J27" s="211"/>
      <c r="K27" s="211"/>
      <c r="L27" s="211"/>
      <c r="M27" s="276" t="str">
        <f t="shared" si="0"/>
        <v/>
      </c>
      <c r="N27" s="203"/>
    </row>
    <row r="28" spans="1:14" ht="15" x14ac:dyDescent="0.25">
      <c r="A28" s="211">
        <v>20</v>
      </c>
      <c r="B28" s="212"/>
      <c r="C28" s="275"/>
      <c r="D28" s="211"/>
      <c r="E28" s="211"/>
      <c r="F28" s="211"/>
      <c r="G28" s="211"/>
      <c r="H28" s="211"/>
      <c r="I28" s="211"/>
      <c r="J28" s="211"/>
      <c r="K28" s="211"/>
      <c r="L28" s="211"/>
      <c r="M28" s="276" t="str">
        <f t="shared" si="0"/>
        <v/>
      </c>
      <c r="N28" s="203"/>
    </row>
    <row r="29" spans="1:14" ht="15" x14ac:dyDescent="0.25">
      <c r="A29" s="211">
        <v>21</v>
      </c>
      <c r="B29" s="212"/>
      <c r="C29" s="275"/>
      <c r="D29" s="211"/>
      <c r="E29" s="211"/>
      <c r="F29" s="211"/>
      <c r="G29" s="211"/>
      <c r="H29" s="211"/>
      <c r="I29" s="211"/>
      <c r="J29" s="211"/>
      <c r="K29" s="211"/>
      <c r="L29" s="211"/>
      <c r="M29" s="276" t="str">
        <f t="shared" si="0"/>
        <v/>
      </c>
      <c r="N29" s="203"/>
    </row>
    <row r="30" spans="1:14" ht="15" x14ac:dyDescent="0.25">
      <c r="A30" s="211">
        <v>22</v>
      </c>
      <c r="B30" s="212"/>
      <c r="C30" s="275"/>
      <c r="D30" s="211"/>
      <c r="E30" s="211"/>
      <c r="F30" s="211"/>
      <c r="G30" s="211"/>
      <c r="H30" s="211"/>
      <c r="I30" s="211"/>
      <c r="J30" s="211"/>
      <c r="K30" s="211"/>
      <c r="L30" s="211"/>
      <c r="M30" s="276" t="str">
        <f t="shared" si="0"/>
        <v/>
      </c>
      <c r="N30" s="203"/>
    </row>
    <row r="31" spans="1:14" ht="15" x14ac:dyDescent="0.25">
      <c r="A31" s="211">
        <v>23</v>
      </c>
      <c r="B31" s="212"/>
      <c r="C31" s="275"/>
      <c r="D31" s="211"/>
      <c r="E31" s="211"/>
      <c r="F31" s="211"/>
      <c r="G31" s="211"/>
      <c r="H31" s="211"/>
      <c r="I31" s="211"/>
      <c r="J31" s="211"/>
      <c r="K31" s="211"/>
      <c r="L31" s="211"/>
      <c r="M31" s="276" t="str">
        <f t="shared" si="0"/>
        <v/>
      </c>
      <c r="N31" s="203"/>
    </row>
    <row r="32" spans="1:14" ht="15" x14ac:dyDescent="0.25">
      <c r="A32" s="211">
        <v>24</v>
      </c>
      <c r="B32" s="212"/>
      <c r="C32" s="275"/>
      <c r="D32" s="211"/>
      <c r="E32" s="211"/>
      <c r="F32" s="211"/>
      <c r="G32" s="211"/>
      <c r="H32" s="211"/>
      <c r="I32" s="211"/>
      <c r="J32" s="211"/>
      <c r="K32" s="211"/>
      <c r="L32" s="211"/>
      <c r="M32" s="276" t="str">
        <f t="shared" si="0"/>
        <v/>
      </c>
      <c r="N32" s="203"/>
    </row>
    <row r="33" spans="1:14" ht="15" x14ac:dyDescent="0.25">
      <c r="A33" s="277" t="s">
        <v>278</v>
      </c>
      <c r="B33" s="212"/>
      <c r="C33" s="275"/>
      <c r="D33" s="211"/>
      <c r="E33" s="211"/>
      <c r="F33" s="211"/>
      <c r="G33" s="211"/>
      <c r="H33" s="211"/>
      <c r="I33" s="211"/>
      <c r="J33" s="211"/>
      <c r="K33" s="211"/>
      <c r="L33" s="211"/>
      <c r="M33" s="276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107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268</v>
      </c>
      <c r="D40" s="214"/>
      <c r="E40" s="214"/>
      <c r="H40" s="213" t="s">
        <v>319</v>
      </c>
      <c r="M40" s="214"/>
    </row>
    <row r="41" spans="1:14" s="21" customFormat="1" ht="15" x14ac:dyDescent="0.3">
      <c r="C41" s="216" t="s">
        <v>139</v>
      </c>
      <c r="D41" s="214"/>
      <c r="E41" s="214"/>
      <c r="H41" s="217" t="s">
        <v>269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4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4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4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B23" sqref="B23"/>
    </sheetView>
  </sheetViews>
  <sheetFormatPr defaultRowHeight="15" x14ac:dyDescent="0.3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272</v>
      </c>
      <c r="B1" s="257"/>
      <c r="C1" s="489" t="s">
        <v>109</v>
      </c>
      <c r="D1" s="489"/>
      <c r="E1" s="115"/>
    </row>
    <row r="2" spans="1:12" s="6" customFormat="1" x14ac:dyDescent="0.3">
      <c r="A2" s="78" t="s">
        <v>140</v>
      </c>
      <c r="B2" s="257"/>
      <c r="C2" s="479" t="s">
        <v>523</v>
      </c>
      <c r="D2" s="480"/>
      <c r="E2" s="115"/>
    </row>
    <row r="3" spans="1:12" s="6" customFormat="1" x14ac:dyDescent="0.3">
      <c r="A3" s="78"/>
      <c r="B3" s="257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58"/>
      <c r="C4" s="78"/>
      <c r="D4" s="78"/>
      <c r="E4" s="110"/>
      <c r="L4" s="6"/>
    </row>
    <row r="5" spans="1:12" s="2" customFormat="1" x14ac:dyDescent="0.3">
      <c r="A5" s="121" t="str">
        <f>'ფორმა N1'!D4</f>
        <v>საქართველოს ქრისტიან კონსერვატიული პარტია</v>
      </c>
      <c r="B5" s="259"/>
      <c r="C5" s="60"/>
      <c r="D5" s="60"/>
      <c r="E5" s="110"/>
    </row>
    <row r="6" spans="1:12" s="2" customFormat="1" x14ac:dyDescent="0.3">
      <c r="A6" s="79"/>
      <c r="B6" s="258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5">
        <v>1</v>
      </c>
      <c r="B9" s="245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5"/>
    </row>
    <row r="13" spans="1:12" s="3" customFormat="1" x14ac:dyDescent="0.3">
      <c r="A13" s="99" t="s">
        <v>81</v>
      </c>
      <c r="B13" s="99" t="s">
        <v>311</v>
      </c>
      <c r="C13" s="8"/>
      <c r="D13" s="8"/>
      <c r="E13" s="115"/>
    </row>
    <row r="14" spans="1:12" s="3" customFormat="1" x14ac:dyDescent="0.3">
      <c r="A14" s="99" t="s">
        <v>500</v>
      </c>
      <c r="B14" s="99" t="s">
        <v>499</v>
      </c>
      <c r="C14" s="8"/>
      <c r="D14" s="8"/>
      <c r="E14" s="115"/>
    </row>
    <row r="15" spans="1:12" s="3" customFormat="1" x14ac:dyDescent="0.3">
      <c r="A15" s="99" t="s">
        <v>501</v>
      </c>
      <c r="B15" s="99" t="s">
        <v>97</v>
      </c>
      <c r="C15" s="8"/>
      <c r="D15" s="8"/>
      <c r="E15" s="115"/>
    </row>
    <row r="16" spans="1:12" s="3" customForma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5"/>
    </row>
    <row r="17" spans="1:5" s="3" customFormat="1" x14ac:dyDescent="0.3">
      <c r="A17" s="99" t="s">
        <v>84</v>
      </c>
      <c r="B17" s="99" t="s">
        <v>86</v>
      </c>
      <c r="C17" s="8"/>
      <c r="D17" s="8"/>
      <c r="E17" s="115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5"/>
    </row>
    <row r="19" spans="1:5" s="3" customForma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5"/>
    </row>
    <row r="20" spans="1:5" s="3" customFormat="1" x14ac:dyDescent="0.3">
      <c r="A20" s="99" t="s">
        <v>88</v>
      </c>
      <c r="B20" s="99" t="s">
        <v>89</v>
      </c>
      <c r="C20" s="8"/>
      <c r="D20" s="8"/>
      <c r="E20" s="115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5"/>
    </row>
    <row r="22" spans="1:5" s="3" customFormat="1" x14ac:dyDescent="0.3">
      <c r="A22" s="99" t="s">
        <v>93</v>
      </c>
      <c r="B22" s="99" t="s">
        <v>91</v>
      </c>
      <c r="C22" s="8"/>
      <c r="D22" s="8"/>
      <c r="E22" s="115"/>
    </row>
    <row r="23" spans="1:5" s="3" customFormat="1" x14ac:dyDescent="0.3">
      <c r="A23" s="99" t="s">
        <v>94</v>
      </c>
      <c r="B23" s="99" t="s">
        <v>446</v>
      </c>
      <c r="C23" s="8"/>
      <c r="D23" s="8"/>
      <c r="E23" s="115"/>
    </row>
    <row r="24" spans="1:5" s="3" customFormat="1" x14ac:dyDescent="0.3">
      <c r="A24" s="90" t="s">
        <v>95</v>
      </c>
      <c r="B24" s="90" t="s">
        <v>447</v>
      </c>
      <c r="C24" s="281"/>
      <c r="D24" s="8"/>
      <c r="E24" s="115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5"/>
    </row>
    <row r="26" spans="1:5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52" t="s">
        <v>98</v>
      </c>
      <c r="B28" s="252" t="s">
        <v>309</v>
      </c>
      <c r="C28" s="8"/>
      <c r="D28" s="8"/>
      <c r="E28" s="115"/>
    </row>
    <row r="29" spans="1:5" x14ac:dyDescent="0.3">
      <c r="A29" s="252" t="s">
        <v>99</v>
      </c>
      <c r="B29" s="252" t="s">
        <v>312</v>
      </c>
      <c r="C29" s="8"/>
      <c r="D29" s="8"/>
      <c r="E29" s="115"/>
    </row>
    <row r="30" spans="1:5" x14ac:dyDescent="0.3">
      <c r="A30" s="252" t="s">
        <v>455</v>
      </c>
      <c r="B30" s="252" t="s">
        <v>310</v>
      </c>
      <c r="C30" s="8"/>
      <c r="D30" s="8"/>
      <c r="E30" s="115"/>
    </row>
    <row r="31" spans="1:5" x14ac:dyDescent="0.3">
      <c r="A31" s="90" t="s">
        <v>33</v>
      </c>
      <c r="B31" s="90" t="s">
        <v>499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52" t="s">
        <v>12</v>
      </c>
      <c r="B32" s="252" t="s">
        <v>502</v>
      </c>
      <c r="C32" s="8"/>
      <c r="D32" s="8"/>
      <c r="E32" s="115"/>
    </row>
    <row r="33" spans="1:9" x14ac:dyDescent="0.3">
      <c r="A33" s="252" t="s">
        <v>13</v>
      </c>
      <c r="B33" s="252" t="s">
        <v>503</v>
      </c>
      <c r="C33" s="8"/>
      <c r="D33" s="8"/>
      <c r="E33" s="115"/>
    </row>
    <row r="34" spans="1:9" x14ac:dyDescent="0.3">
      <c r="A34" s="252" t="s">
        <v>281</v>
      </c>
      <c r="B34" s="252" t="s">
        <v>504</v>
      </c>
      <c r="C34" s="8"/>
      <c r="D34" s="8"/>
      <c r="E34" s="115"/>
    </row>
    <row r="35" spans="1:9" s="23" customFormat="1" x14ac:dyDescent="0.3">
      <c r="A35" s="90" t="s">
        <v>34</v>
      </c>
      <c r="B35" s="266" t="s">
        <v>452</v>
      </c>
      <c r="C35" s="8"/>
      <c r="D35" s="8"/>
    </row>
    <row r="36" spans="1:9" s="2" customFormat="1" x14ac:dyDescent="0.3">
      <c r="A36" s="1"/>
      <c r="B36" s="260"/>
      <c r="E36" s="5"/>
    </row>
    <row r="37" spans="1:9" s="2" customFormat="1" x14ac:dyDescent="0.3">
      <c r="B37" s="260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107</v>
      </c>
      <c r="B40" s="260"/>
      <c r="E40" s="5"/>
    </row>
    <row r="41" spans="1:9" s="2" customFormat="1" x14ac:dyDescent="0.3">
      <c r="B41" s="260"/>
      <c r="E41"/>
      <c r="F41"/>
      <c r="G41"/>
      <c r="H41"/>
      <c r="I41"/>
    </row>
    <row r="42" spans="1:9" s="2" customFormat="1" x14ac:dyDescent="0.3">
      <c r="B42" s="260"/>
      <c r="D42" s="12"/>
      <c r="E42"/>
      <c r="F42"/>
      <c r="G42"/>
      <c r="H42"/>
      <c r="I42"/>
    </row>
    <row r="43" spans="1:9" s="2" customFormat="1" x14ac:dyDescent="0.3">
      <c r="A43"/>
      <c r="B43" s="262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0" t="s">
        <v>270</v>
      </c>
      <c r="D44" s="12"/>
      <c r="E44"/>
      <c r="F44"/>
      <c r="G44"/>
      <c r="H44"/>
      <c r="I44"/>
    </row>
    <row r="45" spans="1:9" customFormat="1" ht="12.75" x14ac:dyDescent="0.2">
      <c r="B45" s="263" t="s">
        <v>139</v>
      </c>
    </row>
    <row r="46" spans="1:9" customFormat="1" ht="12.75" x14ac:dyDescent="0.2">
      <c r="B46" s="26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fitToHeight="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topLeftCell="A67" zoomScaleNormal="100" zoomScaleSheetLayoutView="80" workbookViewId="0"/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6" s="6" customFormat="1" x14ac:dyDescent="0.3">
      <c r="A1" s="76" t="s">
        <v>406</v>
      </c>
      <c r="B1" s="242"/>
      <c r="C1" s="489" t="s">
        <v>109</v>
      </c>
      <c r="D1" s="489"/>
      <c r="E1" s="93"/>
    </row>
    <row r="2" spans="1:6" s="6" customFormat="1" x14ac:dyDescent="0.3">
      <c r="A2" s="76" t="s">
        <v>407</v>
      </c>
      <c r="B2" s="242"/>
      <c r="C2" s="479" t="s">
        <v>523</v>
      </c>
      <c r="D2" s="479"/>
      <c r="E2" s="93"/>
    </row>
    <row r="3" spans="1:6" s="6" customFormat="1" x14ac:dyDescent="0.3">
      <c r="A3" s="76" t="s">
        <v>408</v>
      </c>
      <c r="B3" s="242"/>
      <c r="C3" s="243"/>
      <c r="D3" s="243"/>
      <c r="E3" s="93"/>
    </row>
    <row r="4" spans="1:6" s="6" customFormat="1" x14ac:dyDescent="0.3">
      <c r="A4" s="78" t="s">
        <v>140</v>
      </c>
      <c r="B4" s="242"/>
      <c r="C4" s="243"/>
      <c r="D4" s="243"/>
      <c r="E4" s="93"/>
    </row>
    <row r="5" spans="1:6" s="6" customFormat="1" x14ac:dyDescent="0.3">
      <c r="A5" s="78"/>
      <c r="B5" s="242"/>
      <c r="C5" s="243"/>
      <c r="D5" s="243"/>
      <c r="E5" s="93"/>
    </row>
    <row r="6" spans="1:6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6" x14ac:dyDescent="0.3">
      <c r="A7" s="244" t="str">
        <f>'ფორმა N1'!D4</f>
        <v>საქართველოს ქრისტიან კონსერვატიული პარტია</v>
      </c>
      <c r="B7" s="82"/>
      <c r="C7" s="83"/>
      <c r="D7" s="83"/>
      <c r="E7" s="94"/>
    </row>
    <row r="8" spans="1:6" x14ac:dyDescent="0.3">
      <c r="A8" s="79"/>
      <c r="B8" s="79"/>
      <c r="C8" s="78"/>
      <c r="D8" s="78"/>
      <c r="E8" s="94"/>
    </row>
    <row r="9" spans="1:6" s="6" customFormat="1" x14ac:dyDescent="0.3">
      <c r="A9" s="242"/>
      <c r="B9" s="242"/>
      <c r="C9" s="80"/>
      <c r="D9" s="80"/>
      <c r="E9" s="93"/>
    </row>
    <row r="10" spans="1:6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6" s="7" customFormat="1" x14ac:dyDescent="0.2">
      <c r="A11" s="245">
        <v>1</v>
      </c>
      <c r="B11" s="245" t="s">
        <v>57</v>
      </c>
      <c r="C11" s="84">
        <f>SUM(C12,C15,C55,C58,C59,C60,C78)</f>
        <v>55031.420000000006</v>
      </c>
      <c r="D11" s="84">
        <f>SUM(D12,D15,D55,D58,D59,D60,D66,D74,D75)</f>
        <v>55031.420000000006</v>
      </c>
      <c r="E11" s="246"/>
    </row>
    <row r="12" spans="1:6" s="9" customFormat="1" ht="18" x14ac:dyDescent="0.2">
      <c r="A12" s="89">
        <v>1.1000000000000001</v>
      </c>
      <c r="B12" s="89" t="s">
        <v>58</v>
      </c>
      <c r="C12" s="85">
        <f>SUM(C13:C14)</f>
        <v>37650</v>
      </c>
      <c r="D12" s="85">
        <f>SUM(D13:D14)</f>
        <v>37650</v>
      </c>
      <c r="E12" s="95"/>
    </row>
    <row r="13" spans="1:6" s="10" customFormat="1" x14ac:dyDescent="0.2">
      <c r="A13" s="90" t="s">
        <v>30</v>
      </c>
      <c r="B13" s="90" t="s">
        <v>59</v>
      </c>
      <c r="C13" s="4">
        <v>37650</v>
      </c>
      <c r="D13" s="4">
        <v>37650</v>
      </c>
      <c r="E13" s="96"/>
    </row>
    <row r="14" spans="1:6" s="3" customFormat="1" x14ac:dyDescent="0.2">
      <c r="A14" s="90" t="s">
        <v>31</v>
      </c>
      <c r="B14" s="90" t="s">
        <v>0</v>
      </c>
      <c r="C14" s="4"/>
      <c r="D14" s="4"/>
      <c r="E14" s="97"/>
      <c r="F14" s="10"/>
    </row>
    <row r="15" spans="1:6" s="7" customFormat="1" x14ac:dyDescent="0.2">
      <c r="A15" s="89">
        <v>1.2</v>
      </c>
      <c r="B15" s="89" t="s">
        <v>60</v>
      </c>
      <c r="C15" s="86">
        <f>SUM(C16,C19,C31,C32,C33,C34,C37,C38,C45:C49,C53,C54)</f>
        <v>16770.050000000003</v>
      </c>
      <c r="D15" s="86">
        <f>SUM(D16,D19,D31,D32,D33,D34,D37,D38,D45:D49,D53,D54)</f>
        <v>16770.050000000003</v>
      </c>
      <c r="E15" s="246"/>
      <c r="F15" s="10"/>
    </row>
    <row r="16" spans="1:6" s="3" customFormat="1" x14ac:dyDescent="0.2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  <c r="F16" s="10"/>
    </row>
    <row r="17" spans="1:6" s="3" customFormat="1" x14ac:dyDescent="0.2">
      <c r="A17" s="99" t="s">
        <v>98</v>
      </c>
      <c r="B17" s="99" t="s">
        <v>61</v>
      </c>
      <c r="C17" s="4"/>
      <c r="D17" s="247"/>
      <c r="E17" s="97"/>
      <c r="F17" s="10"/>
    </row>
    <row r="18" spans="1:6" s="3" customFormat="1" x14ac:dyDescent="0.2">
      <c r="A18" s="99" t="s">
        <v>99</v>
      </c>
      <c r="B18" s="99" t="s">
        <v>62</v>
      </c>
      <c r="C18" s="4"/>
      <c r="D18" s="247"/>
      <c r="E18" s="97"/>
      <c r="F18" s="10"/>
    </row>
    <row r="19" spans="1:6" s="3" customFormat="1" x14ac:dyDescent="0.2">
      <c r="A19" s="90" t="s">
        <v>33</v>
      </c>
      <c r="B19" s="90" t="s">
        <v>2</v>
      </c>
      <c r="C19" s="85">
        <f>SUM(C20:C25,C30)</f>
        <v>453.27</v>
      </c>
      <c r="D19" s="85">
        <f>SUM(D20:D25,D30)</f>
        <v>453.27</v>
      </c>
      <c r="E19" s="248"/>
      <c r="F19" s="10"/>
    </row>
    <row r="20" spans="1:6" s="251" customFormat="1" ht="30" x14ac:dyDescent="0.3">
      <c r="A20" s="99" t="s">
        <v>12</v>
      </c>
      <c r="B20" s="99" t="s">
        <v>250</v>
      </c>
      <c r="C20" s="392"/>
      <c r="D20" s="392"/>
      <c r="E20" s="250"/>
      <c r="F20" s="10"/>
    </row>
    <row r="21" spans="1:6" s="251" customFormat="1" x14ac:dyDescent="0.3">
      <c r="A21" s="99" t="s">
        <v>13</v>
      </c>
      <c r="B21" s="99" t="s">
        <v>14</v>
      </c>
      <c r="C21" s="392"/>
      <c r="D21" s="392"/>
      <c r="E21" s="250"/>
      <c r="F21" s="10"/>
    </row>
    <row r="22" spans="1:6" s="251" customFormat="1" ht="30" x14ac:dyDescent="0.3">
      <c r="A22" s="99" t="s">
        <v>281</v>
      </c>
      <c r="B22" s="99" t="s">
        <v>22</v>
      </c>
      <c r="C22" s="392"/>
      <c r="D22" s="392"/>
      <c r="E22" s="250"/>
      <c r="F22" s="10"/>
    </row>
    <row r="23" spans="1:6" s="251" customFormat="1" ht="16.5" customHeight="1" x14ac:dyDescent="0.3">
      <c r="A23" s="99" t="s">
        <v>282</v>
      </c>
      <c r="B23" s="99" t="s">
        <v>15</v>
      </c>
      <c r="C23" s="392">
        <v>60</v>
      </c>
      <c r="D23" s="392">
        <v>60</v>
      </c>
      <c r="E23" s="250"/>
      <c r="F23" s="10"/>
    </row>
    <row r="24" spans="1:6" s="251" customFormat="1" ht="16.5" customHeight="1" x14ac:dyDescent="0.2">
      <c r="A24" s="99" t="s">
        <v>283</v>
      </c>
      <c r="B24" s="99" t="s">
        <v>16</v>
      </c>
      <c r="C24" s="249"/>
      <c r="D24" s="41"/>
      <c r="E24" s="250"/>
      <c r="F24" s="10"/>
    </row>
    <row r="25" spans="1:6" s="251" customFormat="1" ht="16.5" customHeight="1" x14ac:dyDescent="0.2">
      <c r="A25" s="99" t="s">
        <v>284</v>
      </c>
      <c r="B25" s="99" t="s">
        <v>17</v>
      </c>
      <c r="C25" s="85">
        <f>SUM(C26:C29)</f>
        <v>393.27</v>
      </c>
      <c r="D25" s="85">
        <f>SUM(D26:D29)</f>
        <v>393.27</v>
      </c>
      <c r="E25" s="250"/>
      <c r="F25" s="10"/>
    </row>
    <row r="26" spans="1:6" s="251" customFormat="1" ht="16.5" customHeight="1" x14ac:dyDescent="0.3">
      <c r="A26" s="252" t="s">
        <v>285</v>
      </c>
      <c r="B26" s="252" t="s">
        <v>18</v>
      </c>
      <c r="C26" s="392">
        <v>225.29</v>
      </c>
      <c r="D26" s="391">
        <v>225.29</v>
      </c>
      <c r="E26" s="250"/>
      <c r="F26" s="10"/>
    </row>
    <row r="27" spans="1:6" s="251" customFormat="1" ht="16.5" customHeight="1" x14ac:dyDescent="0.3">
      <c r="A27" s="252" t="s">
        <v>286</v>
      </c>
      <c r="B27" s="252" t="s">
        <v>19</v>
      </c>
      <c r="C27" s="392">
        <v>36.870000000000005</v>
      </c>
      <c r="D27" s="391">
        <v>36.870000000000005</v>
      </c>
      <c r="E27" s="250"/>
      <c r="F27" s="10"/>
    </row>
    <row r="28" spans="1:6" s="251" customFormat="1" ht="16.5" customHeight="1" x14ac:dyDescent="0.3">
      <c r="A28" s="252" t="s">
        <v>287</v>
      </c>
      <c r="B28" s="252" t="s">
        <v>20</v>
      </c>
      <c r="C28" s="392">
        <v>131.11000000000001</v>
      </c>
      <c r="D28" s="391">
        <v>131.11000000000001</v>
      </c>
      <c r="E28" s="250"/>
      <c r="F28" s="10"/>
    </row>
    <row r="29" spans="1:6" s="251" customFormat="1" ht="16.5" customHeight="1" x14ac:dyDescent="0.3">
      <c r="A29" s="252" t="s">
        <v>288</v>
      </c>
      <c r="B29" s="252" t="s">
        <v>23</v>
      </c>
      <c r="C29" s="392"/>
      <c r="D29" s="391"/>
      <c r="E29" s="250"/>
      <c r="F29" s="10"/>
    </row>
    <row r="30" spans="1:6" s="251" customFormat="1" ht="16.5" customHeight="1" x14ac:dyDescent="0.2">
      <c r="A30" s="99" t="s">
        <v>289</v>
      </c>
      <c r="B30" s="99" t="s">
        <v>21</v>
      </c>
      <c r="C30" s="249"/>
      <c r="D30" s="42"/>
      <c r="E30" s="250"/>
      <c r="F30" s="10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47"/>
      <c r="E31" s="248"/>
      <c r="F31" s="10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47"/>
      <c r="E32" s="97"/>
      <c r="F32" s="10"/>
    </row>
    <row r="33" spans="1:8" s="3" customFormat="1" ht="16.5" customHeight="1" x14ac:dyDescent="0.2">
      <c r="A33" s="90" t="s">
        <v>36</v>
      </c>
      <c r="B33" s="90" t="s">
        <v>5</v>
      </c>
      <c r="C33" s="4"/>
      <c r="D33" s="247"/>
      <c r="E33" s="97"/>
      <c r="F33" s="10"/>
    </row>
    <row r="34" spans="1:8" s="3" customFormat="1" x14ac:dyDescent="0.2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  <c r="F34" s="10"/>
    </row>
    <row r="35" spans="1:8" s="3" customFormat="1" ht="16.5" customHeight="1" x14ac:dyDescent="0.2">
      <c r="A35" s="99" t="s">
        <v>290</v>
      </c>
      <c r="B35" s="99" t="s">
        <v>56</v>
      </c>
      <c r="C35" s="4"/>
      <c r="D35" s="247"/>
      <c r="E35" s="97"/>
      <c r="F35" s="10"/>
    </row>
    <row r="36" spans="1:8" s="3" customFormat="1" ht="16.5" customHeight="1" x14ac:dyDescent="0.2">
      <c r="A36" s="99" t="s">
        <v>291</v>
      </c>
      <c r="B36" s="99" t="s">
        <v>55</v>
      </c>
      <c r="C36" s="4"/>
      <c r="D36" s="247"/>
      <c r="E36" s="97"/>
      <c r="F36" s="10"/>
    </row>
    <row r="37" spans="1:8" s="3" customFormat="1" ht="16.5" customHeight="1" x14ac:dyDescent="0.2">
      <c r="A37" s="90" t="s">
        <v>38</v>
      </c>
      <c r="B37" s="90" t="s">
        <v>49</v>
      </c>
      <c r="C37" s="4">
        <v>43.400000000000013</v>
      </c>
      <c r="D37" s="247">
        <v>43.400000000000013</v>
      </c>
      <c r="E37" s="97"/>
      <c r="F37" s="10"/>
      <c r="H37" s="395"/>
    </row>
    <row r="38" spans="1:8" s="3" customFormat="1" ht="16.5" customHeight="1" x14ac:dyDescent="0.2">
      <c r="A38" s="90" t="s">
        <v>39</v>
      </c>
      <c r="B38" s="90" t="s">
        <v>409</v>
      </c>
      <c r="C38" s="85">
        <f>SUM(C39:C44)</f>
        <v>0</v>
      </c>
      <c r="D38" s="85">
        <f>SUM(D39:D44)</f>
        <v>0</v>
      </c>
      <c r="E38" s="97"/>
      <c r="F38" s="10"/>
    </row>
    <row r="39" spans="1:8" s="3" customFormat="1" ht="16.5" customHeight="1" x14ac:dyDescent="0.2">
      <c r="A39" s="17" t="s">
        <v>355</v>
      </c>
      <c r="B39" s="17" t="s">
        <v>359</v>
      </c>
      <c r="C39" s="4"/>
      <c r="D39" s="247"/>
      <c r="E39" s="97"/>
      <c r="F39" s="10"/>
    </row>
    <row r="40" spans="1:8" s="3" customFormat="1" ht="16.5" customHeight="1" x14ac:dyDescent="0.2">
      <c r="A40" s="17" t="s">
        <v>356</v>
      </c>
      <c r="B40" s="17" t="s">
        <v>360</v>
      </c>
      <c r="C40" s="4"/>
      <c r="D40" s="247"/>
      <c r="E40" s="97"/>
      <c r="F40" s="10"/>
    </row>
    <row r="41" spans="1:8" s="3" customFormat="1" ht="16.5" customHeight="1" x14ac:dyDescent="0.2">
      <c r="A41" s="17" t="s">
        <v>357</v>
      </c>
      <c r="B41" s="17" t="s">
        <v>363</v>
      </c>
      <c r="C41" s="4"/>
      <c r="D41" s="247"/>
      <c r="E41" s="97"/>
      <c r="F41" s="10"/>
    </row>
    <row r="42" spans="1:8" s="3" customFormat="1" ht="16.5" customHeight="1" x14ac:dyDescent="0.2">
      <c r="A42" s="17" t="s">
        <v>362</v>
      </c>
      <c r="B42" s="17" t="s">
        <v>364</v>
      </c>
      <c r="C42" s="4"/>
      <c r="D42" s="247"/>
      <c r="E42" s="97"/>
      <c r="F42" s="10"/>
    </row>
    <row r="43" spans="1:8" s="3" customFormat="1" ht="16.5" customHeight="1" x14ac:dyDescent="0.2">
      <c r="A43" s="17" t="s">
        <v>365</v>
      </c>
      <c r="B43" s="17" t="s">
        <v>492</v>
      </c>
      <c r="C43" s="4"/>
      <c r="D43" s="247"/>
      <c r="E43" s="97"/>
      <c r="F43" s="10"/>
    </row>
    <row r="44" spans="1:8" s="3" customFormat="1" ht="16.5" customHeight="1" x14ac:dyDescent="0.2">
      <c r="A44" s="17" t="s">
        <v>493</v>
      </c>
      <c r="B44" s="17" t="s">
        <v>361</v>
      </c>
      <c r="C44" s="4"/>
      <c r="D44" s="247"/>
      <c r="E44" s="97"/>
      <c r="F44" s="10"/>
    </row>
    <row r="45" spans="1:8" s="3" customFormat="1" ht="30" x14ac:dyDescent="0.2">
      <c r="A45" s="90" t="s">
        <v>40</v>
      </c>
      <c r="B45" s="90" t="s">
        <v>28</v>
      </c>
      <c r="C45" s="4"/>
      <c r="D45" s="247"/>
      <c r="E45" s="97"/>
      <c r="F45" s="10"/>
    </row>
    <row r="46" spans="1:8" s="3" customFormat="1" ht="16.5" customHeight="1" x14ac:dyDescent="0.2">
      <c r="A46" s="90" t="s">
        <v>41</v>
      </c>
      <c r="B46" s="90" t="s">
        <v>24</v>
      </c>
      <c r="C46" s="4"/>
      <c r="D46" s="247"/>
      <c r="E46" s="97"/>
      <c r="F46" s="10"/>
    </row>
    <row r="47" spans="1:8" s="3" customFormat="1" ht="16.5" customHeight="1" x14ac:dyDescent="0.2">
      <c r="A47" s="90" t="s">
        <v>42</v>
      </c>
      <c r="B47" s="90" t="s">
        <v>25</v>
      </c>
      <c r="C47" s="4">
        <v>2000</v>
      </c>
      <c r="D47" s="247">
        <v>2000</v>
      </c>
      <c r="E47" s="97"/>
      <c r="F47" s="10"/>
    </row>
    <row r="48" spans="1:8" s="3" customFormat="1" ht="16.5" customHeight="1" x14ac:dyDescent="0.2">
      <c r="A48" s="90" t="s">
        <v>43</v>
      </c>
      <c r="B48" s="90" t="s">
        <v>26</v>
      </c>
      <c r="C48" s="4"/>
      <c r="D48" s="247"/>
      <c r="E48" s="97"/>
      <c r="F48" s="10"/>
    </row>
    <row r="49" spans="1:6" s="3" customFormat="1" ht="16.5" customHeight="1" x14ac:dyDescent="0.2">
      <c r="A49" s="90" t="s">
        <v>44</v>
      </c>
      <c r="B49" s="90" t="s">
        <v>410</v>
      </c>
      <c r="C49" s="85">
        <f>SUM(C50:C52)</f>
        <v>14273.380000000001</v>
      </c>
      <c r="D49" s="85">
        <f>SUM(D50:D52)</f>
        <v>14273.380000000001</v>
      </c>
      <c r="E49" s="97"/>
      <c r="F49" s="10"/>
    </row>
    <row r="50" spans="1:6" s="3" customFormat="1" ht="16.5" customHeight="1" x14ac:dyDescent="0.2">
      <c r="A50" s="99" t="s">
        <v>371</v>
      </c>
      <c r="B50" s="99" t="s">
        <v>374</v>
      </c>
      <c r="C50" s="4">
        <v>13648.380000000001</v>
      </c>
      <c r="D50" s="247">
        <v>13648.380000000001</v>
      </c>
      <c r="E50" s="97"/>
      <c r="F50" s="10"/>
    </row>
    <row r="51" spans="1:6" s="3" customFormat="1" ht="16.5" customHeight="1" x14ac:dyDescent="0.2">
      <c r="A51" s="99" t="s">
        <v>372</v>
      </c>
      <c r="B51" s="99" t="s">
        <v>373</v>
      </c>
      <c r="C51" s="4">
        <v>625</v>
      </c>
      <c r="D51" s="247">
        <v>625</v>
      </c>
      <c r="E51" s="97"/>
      <c r="F51" s="10"/>
    </row>
    <row r="52" spans="1:6" s="3" customFormat="1" ht="16.5" customHeight="1" x14ac:dyDescent="0.2">
      <c r="A52" s="99" t="s">
        <v>375</v>
      </c>
      <c r="B52" s="99" t="s">
        <v>376</v>
      </c>
      <c r="C52" s="4"/>
      <c r="D52" s="247"/>
      <c r="E52" s="97"/>
      <c r="F52" s="10"/>
    </row>
    <row r="53" spans="1:6" s="3" customFormat="1" x14ac:dyDescent="0.2">
      <c r="A53" s="90" t="s">
        <v>45</v>
      </c>
      <c r="B53" s="90" t="s">
        <v>29</v>
      </c>
      <c r="C53" s="4"/>
      <c r="D53" s="247"/>
      <c r="E53" s="97"/>
      <c r="F53" s="10"/>
    </row>
    <row r="54" spans="1:6" s="3" customFormat="1" ht="16.5" customHeight="1" x14ac:dyDescent="0.2">
      <c r="A54" s="90" t="s">
        <v>46</v>
      </c>
      <c r="B54" s="90" t="s">
        <v>6</v>
      </c>
      <c r="C54" s="4"/>
      <c r="D54" s="247"/>
      <c r="E54" s="248"/>
      <c r="F54" s="10"/>
    </row>
    <row r="55" spans="1:6" s="3" customFormat="1" ht="30" x14ac:dyDescent="0.2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48"/>
      <c r="F55" s="10"/>
    </row>
    <row r="56" spans="1:6" s="3" customFormat="1" ht="30" x14ac:dyDescent="0.2">
      <c r="A56" s="90" t="s">
        <v>50</v>
      </c>
      <c r="B56" s="90" t="s">
        <v>48</v>
      </c>
      <c r="C56" s="4"/>
      <c r="D56" s="247"/>
      <c r="E56" s="248"/>
      <c r="F56" s="10"/>
    </row>
    <row r="57" spans="1:6" s="3" customFormat="1" ht="16.5" customHeight="1" x14ac:dyDescent="0.2">
      <c r="A57" s="90" t="s">
        <v>51</v>
      </c>
      <c r="B57" s="90" t="s">
        <v>47</v>
      </c>
      <c r="C57" s="4"/>
      <c r="D57" s="247"/>
      <c r="E57" s="248"/>
      <c r="F57" s="10"/>
    </row>
    <row r="58" spans="1:6" s="3" customFormat="1" x14ac:dyDescent="0.2">
      <c r="A58" s="89">
        <v>1.4</v>
      </c>
      <c r="B58" s="89" t="s">
        <v>417</v>
      </c>
      <c r="C58" s="4"/>
      <c r="D58" s="247"/>
      <c r="E58" s="248"/>
      <c r="F58" s="10"/>
    </row>
    <row r="59" spans="1:6" s="251" customFormat="1" x14ac:dyDescent="0.2">
      <c r="A59" s="89">
        <v>1.5</v>
      </c>
      <c r="B59" s="89" t="s">
        <v>7</v>
      </c>
      <c r="C59" s="249"/>
      <c r="D59" s="41"/>
      <c r="E59" s="250"/>
      <c r="F59" s="10"/>
    </row>
    <row r="60" spans="1:6" s="251" customFormat="1" x14ac:dyDescent="0.3">
      <c r="A60" s="89">
        <v>1.6</v>
      </c>
      <c r="B60" s="46" t="s">
        <v>8</v>
      </c>
      <c r="C60" s="87">
        <f>SUM(C61:C65)</f>
        <v>611.37</v>
      </c>
      <c r="D60" s="88">
        <f>SUM(D61:D65)</f>
        <v>611.37</v>
      </c>
      <c r="E60" s="250"/>
      <c r="F60" s="10"/>
    </row>
    <row r="61" spans="1:6" s="251" customFormat="1" x14ac:dyDescent="0.2">
      <c r="A61" s="90" t="s">
        <v>297</v>
      </c>
      <c r="B61" s="47" t="s">
        <v>52</v>
      </c>
      <c r="C61" s="390">
        <v>65.02</v>
      </c>
      <c r="D61" s="41">
        <v>65.02</v>
      </c>
      <c r="E61" s="250"/>
      <c r="F61" s="10"/>
    </row>
    <row r="62" spans="1:6" s="251" customFormat="1" ht="30" x14ac:dyDescent="0.2">
      <c r="A62" s="90" t="s">
        <v>298</v>
      </c>
      <c r="B62" s="47" t="s">
        <v>54</v>
      </c>
      <c r="C62" s="390"/>
      <c r="D62" s="41"/>
      <c r="E62" s="250"/>
      <c r="F62" s="10"/>
    </row>
    <row r="63" spans="1:6" s="251" customFormat="1" x14ac:dyDescent="0.2">
      <c r="A63" s="90" t="s">
        <v>299</v>
      </c>
      <c r="B63" s="47" t="s">
        <v>53</v>
      </c>
      <c r="C63" s="391"/>
      <c r="D63" s="41"/>
      <c r="E63" s="250"/>
      <c r="F63" s="10"/>
    </row>
    <row r="64" spans="1:6" s="251" customFormat="1" x14ac:dyDescent="0.2">
      <c r="A64" s="90" t="s">
        <v>300</v>
      </c>
      <c r="B64" s="47" t="s">
        <v>27</v>
      </c>
      <c r="C64" s="390"/>
      <c r="D64" s="41"/>
      <c r="E64" s="250"/>
      <c r="F64" s="10"/>
    </row>
    <row r="65" spans="1:6" s="251" customFormat="1" x14ac:dyDescent="0.2">
      <c r="A65" s="90" t="s">
        <v>337</v>
      </c>
      <c r="B65" s="47" t="s">
        <v>338</v>
      </c>
      <c r="C65" s="41">
        <v>546.35</v>
      </c>
      <c r="D65" s="41">
        <v>546.35</v>
      </c>
      <c r="E65" s="250"/>
      <c r="F65" s="10"/>
    </row>
    <row r="66" spans="1:6" x14ac:dyDescent="0.3">
      <c r="A66" s="245">
        <v>2</v>
      </c>
      <c r="B66" s="245" t="s">
        <v>411</v>
      </c>
      <c r="C66" s="253"/>
      <c r="D66" s="87">
        <f>SUM(D67:D73)</f>
        <v>0</v>
      </c>
      <c r="E66" s="98"/>
      <c r="F66" s="10"/>
    </row>
    <row r="67" spans="1:6" x14ac:dyDescent="0.3">
      <c r="A67" s="100">
        <v>2.1</v>
      </c>
      <c r="B67" s="254" t="s">
        <v>100</v>
      </c>
      <c r="C67" s="255"/>
      <c r="D67" s="22"/>
      <c r="E67" s="98"/>
      <c r="F67" s="10"/>
    </row>
    <row r="68" spans="1:6" x14ac:dyDescent="0.3">
      <c r="A68" s="100">
        <v>2.2000000000000002</v>
      </c>
      <c r="B68" s="254" t="s">
        <v>412</v>
      </c>
      <c r="C68" s="255"/>
      <c r="D68" s="22"/>
      <c r="E68" s="98"/>
      <c r="F68" s="10"/>
    </row>
    <row r="69" spans="1:6" x14ac:dyDescent="0.3">
      <c r="A69" s="100">
        <v>2.2999999999999998</v>
      </c>
      <c r="B69" s="254" t="s">
        <v>104</v>
      </c>
      <c r="C69" s="255"/>
      <c r="D69" s="22"/>
      <c r="E69" s="98"/>
      <c r="F69" s="10"/>
    </row>
    <row r="70" spans="1:6" x14ac:dyDescent="0.3">
      <c r="A70" s="100">
        <v>2.4</v>
      </c>
      <c r="B70" s="254" t="s">
        <v>103</v>
      </c>
      <c r="C70" s="255"/>
      <c r="D70" s="22"/>
      <c r="E70" s="98"/>
      <c r="F70" s="10"/>
    </row>
    <row r="71" spans="1:6" x14ac:dyDescent="0.3">
      <c r="A71" s="100">
        <v>2.5</v>
      </c>
      <c r="B71" s="254" t="s">
        <v>413</v>
      </c>
      <c r="C71" s="255"/>
      <c r="D71" s="22"/>
      <c r="E71" s="98"/>
      <c r="F71" s="10"/>
    </row>
    <row r="72" spans="1:6" x14ac:dyDescent="0.3">
      <c r="A72" s="100">
        <v>2.6</v>
      </c>
      <c r="B72" s="254" t="s">
        <v>101</v>
      </c>
      <c r="C72" s="255"/>
      <c r="D72" s="22"/>
      <c r="E72" s="98"/>
      <c r="F72" s="10"/>
    </row>
    <row r="73" spans="1:6" x14ac:dyDescent="0.3">
      <c r="A73" s="100">
        <v>2.7</v>
      </c>
      <c r="B73" s="254" t="s">
        <v>102</v>
      </c>
      <c r="C73" s="256"/>
      <c r="D73" s="22"/>
      <c r="E73" s="98"/>
      <c r="F73" s="10"/>
    </row>
    <row r="74" spans="1:6" x14ac:dyDescent="0.3">
      <c r="A74" s="245">
        <v>3</v>
      </c>
      <c r="B74" s="245" t="s">
        <v>451</v>
      </c>
      <c r="C74" s="87"/>
      <c r="D74" s="22"/>
      <c r="E74" s="98"/>
      <c r="F74" s="10"/>
    </row>
    <row r="75" spans="1:6" x14ac:dyDescent="0.3">
      <c r="A75" s="245">
        <v>4</v>
      </c>
      <c r="B75" s="245" t="s">
        <v>252</v>
      </c>
      <c r="C75" s="87"/>
      <c r="D75" s="87">
        <f>SUM(D76:D77)</f>
        <v>0</v>
      </c>
      <c r="E75" s="98"/>
      <c r="F75" s="10"/>
    </row>
    <row r="76" spans="1:6" x14ac:dyDescent="0.3">
      <c r="A76" s="100">
        <v>4.0999999999999996</v>
      </c>
      <c r="B76" s="100" t="s">
        <v>253</v>
      </c>
      <c r="C76" s="255"/>
      <c r="D76" s="8"/>
      <c r="E76" s="98"/>
      <c r="F76" s="10"/>
    </row>
    <row r="77" spans="1:6" x14ac:dyDescent="0.3">
      <c r="A77" s="100">
        <v>4.2</v>
      </c>
      <c r="B77" s="100" t="s">
        <v>254</v>
      </c>
      <c r="C77" s="256"/>
      <c r="D77" s="8"/>
      <c r="E77" s="98"/>
      <c r="F77" s="10"/>
    </row>
    <row r="78" spans="1:6" x14ac:dyDescent="0.3">
      <c r="A78" s="245">
        <v>5</v>
      </c>
      <c r="B78" s="245" t="s">
        <v>279</v>
      </c>
      <c r="C78" s="283"/>
      <c r="D78" s="256"/>
      <c r="E78" s="98"/>
      <c r="F78" s="10"/>
    </row>
    <row r="79" spans="1:6" x14ac:dyDescent="0.3">
      <c r="B79" s="45"/>
    </row>
    <row r="80" spans="1:6" x14ac:dyDescent="0.3">
      <c r="A80" s="490" t="s">
        <v>494</v>
      </c>
      <c r="B80" s="490"/>
      <c r="C80" s="490"/>
      <c r="D80" s="490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1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7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="80" zoomScaleNormal="100" zoomScaleSheetLayoutView="80" workbookViewId="0">
      <selection activeCell="A2" sqref="A2"/>
    </sheetView>
  </sheetViews>
  <sheetFormatPr defaultRowHeight="15" x14ac:dyDescent="0.3"/>
  <cols>
    <col min="1" max="1" width="11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327</v>
      </c>
      <c r="B1" s="79"/>
      <c r="C1" s="489" t="s">
        <v>109</v>
      </c>
      <c r="D1" s="489"/>
      <c r="E1" s="93"/>
    </row>
    <row r="2" spans="1:5" s="6" customFormat="1" x14ac:dyDescent="0.3">
      <c r="A2" s="76" t="s">
        <v>328</v>
      </c>
      <c r="B2" s="79"/>
      <c r="C2" s="479" t="s">
        <v>523</v>
      </c>
      <c r="D2" s="480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 t="s">
        <v>519</v>
      </c>
      <c r="C10" s="4"/>
      <c r="D10" s="4"/>
      <c r="E10" s="95"/>
    </row>
    <row r="11" spans="1:5" s="10" customFormat="1" ht="17.25" customHeight="1" x14ac:dyDescent="0.2">
      <c r="A11" s="100" t="s">
        <v>331</v>
      </c>
      <c r="B11" s="89" t="s">
        <v>518</v>
      </c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x14ac:dyDescent="0.3">
      <c r="A13" s="101"/>
      <c r="B13" s="101" t="s">
        <v>336</v>
      </c>
      <c r="C13" s="88">
        <f>SUM(C10:C12)</f>
        <v>0</v>
      </c>
      <c r="D13" s="88">
        <f>SUM(D10:D12)</f>
        <v>0</v>
      </c>
      <c r="E13" s="98"/>
    </row>
    <row r="14" spans="1:5" x14ac:dyDescent="0.3">
      <c r="A14" s="45"/>
      <c r="B14" s="45"/>
    </row>
    <row r="15" spans="1:5" x14ac:dyDescent="0.3">
      <c r="A15" s="265" t="s">
        <v>441</v>
      </c>
      <c r="E15" s="5"/>
    </row>
    <row r="16" spans="1:5" x14ac:dyDescent="0.3">
      <c r="A16" s="2" t="s">
        <v>442</v>
      </c>
    </row>
    <row r="17" spans="1:9" x14ac:dyDescent="0.3">
      <c r="A17" s="221" t="s">
        <v>443</v>
      </c>
    </row>
    <row r="18" spans="1:9" x14ac:dyDescent="0.3">
      <c r="A18" s="221"/>
    </row>
    <row r="19" spans="1:9" x14ac:dyDescent="0.3">
      <c r="A19" s="221" t="s">
        <v>351</v>
      </c>
    </row>
    <row r="20" spans="1:9" s="23" customFormat="1" ht="12.75" x14ac:dyDescent="0.2"/>
    <row r="21" spans="1:9" x14ac:dyDescent="0.3">
      <c r="A21" s="71" t="s">
        <v>107</v>
      </c>
      <c r="E21" s="5"/>
    </row>
    <row r="22" spans="1:9" x14ac:dyDescent="0.3">
      <c r="E22"/>
      <c r="F22"/>
      <c r="G22"/>
      <c r="H22"/>
      <c r="I22"/>
    </row>
    <row r="23" spans="1:9" x14ac:dyDescent="0.3">
      <c r="D23" s="12"/>
      <c r="E23"/>
      <c r="F23"/>
      <c r="G23"/>
      <c r="H23"/>
      <c r="I23"/>
    </row>
    <row r="24" spans="1:9" x14ac:dyDescent="0.3">
      <c r="A24" s="71"/>
      <c r="B24" s="71" t="s">
        <v>271</v>
      </c>
      <c r="D24" s="12"/>
      <c r="E24"/>
      <c r="F24"/>
      <c r="G24"/>
      <c r="H24"/>
      <c r="I24"/>
    </row>
    <row r="25" spans="1:9" x14ac:dyDescent="0.3">
      <c r="B25" s="2" t="s">
        <v>270</v>
      </c>
      <c r="D25" s="12"/>
      <c r="E25"/>
      <c r="F25"/>
      <c r="G25"/>
      <c r="H25"/>
      <c r="I25"/>
    </row>
    <row r="26" spans="1:9" customFormat="1" ht="12.75" x14ac:dyDescent="0.2">
      <c r="A26" s="67"/>
      <c r="B26" s="67" t="s">
        <v>139</v>
      </c>
    </row>
    <row r="27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.42578125" style="454" customWidth="1"/>
    <col min="2" max="2" width="20.85546875" style="454" customWidth="1"/>
    <col min="3" max="3" width="26" style="454" customWidth="1"/>
    <col min="4" max="4" width="17" style="454" customWidth="1"/>
    <col min="5" max="5" width="39.7109375" style="454" customWidth="1"/>
    <col min="6" max="6" width="14.7109375" style="454" customWidth="1"/>
    <col min="7" max="7" width="15.5703125" style="454" customWidth="1"/>
    <col min="8" max="8" width="14.7109375" style="454" customWidth="1"/>
    <col min="9" max="9" width="29.7109375" style="454" customWidth="1"/>
    <col min="10" max="10" width="0" style="454" hidden="1" customWidth="1"/>
    <col min="11" max="16384" width="9.140625" style="454"/>
  </cols>
  <sheetData>
    <row r="1" spans="1:10" ht="15" x14ac:dyDescent="0.3">
      <c r="A1" s="452" t="s">
        <v>414</v>
      </c>
      <c r="B1" s="452"/>
      <c r="C1" s="453"/>
      <c r="D1" s="453"/>
      <c r="E1" s="453"/>
      <c r="F1" s="453"/>
      <c r="G1" s="449"/>
      <c r="H1" s="449"/>
      <c r="I1" s="489" t="s">
        <v>109</v>
      </c>
      <c r="J1" s="489"/>
    </row>
    <row r="2" spans="1:10" ht="15" x14ac:dyDescent="0.3">
      <c r="A2" s="403" t="s">
        <v>140</v>
      </c>
      <c r="B2" s="452"/>
      <c r="C2" s="453"/>
      <c r="D2" s="453"/>
      <c r="E2" s="453"/>
      <c r="F2" s="453"/>
      <c r="G2" s="449"/>
      <c r="H2" s="449"/>
      <c r="I2" s="491" t="s">
        <v>525</v>
      </c>
      <c r="J2" s="491"/>
    </row>
    <row r="3" spans="1:10" ht="15" x14ac:dyDescent="0.3">
      <c r="A3" s="403"/>
      <c r="B3" s="403"/>
      <c r="C3" s="452"/>
      <c r="D3" s="452"/>
      <c r="E3" s="452"/>
      <c r="F3" s="452"/>
      <c r="G3" s="449"/>
      <c r="H3" s="449"/>
      <c r="I3" s="449"/>
    </row>
    <row r="4" spans="1:10" ht="15" x14ac:dyDescent="0.3">
      <c r="A4" s="453" t="str">
        <f>'[2]ფორმა N2'!A4</f>
        <v>ანგარიშვალდებული პირის დასახელება:</v>
      </c>
      <c r="B4" s="453"/>
      <c r="C4" s="453"/>
      <c r="D4" s="453"/>
      <c r="E4" s="453"/>
      <c r="F4" s="453"/>
      <c r="G4" s="403"/>
      <c r="H4" s="403"/>
      <c r="I4" s="403"/>
    </row>
    <row r="5" spans="1:10" ht="15" x14ac:dyDescent="0.3">
      <c r="A5" s="455" t="str">
        <f>'[2]ფორმა N1'!D4</f>
        <v>მპგ "საქართველოს ქრისტიან-კონსერვატიული პარტია"</v>
      </c>
      <c r="B5" s="456"/>
      <c r="C5" s="456"/>
      <c r="D5" s="456"/>
      <c r="E5" s="456"/>
      <c r="F5" s="456"/>
      <c r="G5" s="457"/>
      <c r="H5" s="457"/>
      <c r="I5" s="457"/>
    </row>
    <row r="6" spans="1:10" ht="15" x14ac:dyDescent="0.3">
      <c r="A6" s="453"/>
      <c r="B6" s="453"/>
      <c r="C6" s="453"/>
      <c r="D6" s="453"/>
      <c r="E6" s="453"/>
      <c r="F6" s="453"/>
      <c r="G6" s="403"/>
      <c r="H6" s="403"/>
      <c r="I6" s="403"/>
    </row>
    <row r="7" spans="1:10" ht="15" x14ac:dyDescent="0.2">
      <c r="A7" s="448"/>
      <c r="B7" s="448"/>
      <c r="C7" s="448"/>
      <c r="D7" s="448"/>
      <c r="E7" s="448"/>
      <c r="F7" s="448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458" t="s">
        <v>348</v>
      </c>
    </row>
    <row r="9" spans="1:10" ht="30" x14ac:dyDescent="0.2">
      <c r="A9" s="100">
        <v>1</v>
      </c>
      <c r="B9" s="89" t="s">
        <v>526</v>
      </c>
      <c r="C9" s="89" t="s">
        <v>527</v>
      </c>
      <c r="D9" s="89" t="s">
        <v>528</v>
      </c>
      <c r="E9" s="89" t="s">
        <v>529</v>
      </c>
      <c r="F9" s="100" t="s">
        <v>0</v>
      </c>
      <c r="G9" s="4">
        <v>625</v>
      </c>
      <c r="H9" s="4">
        <v>625</v>
      </c>
      <c r="I9" s="4">
        <v>125</v>
      </c>
      <c r="J9" s="454" t="s">
        <v>0</v>
      </c>
    </row>
    <row r="10" spans="1:10" ht="30" x14ac:dyDescent="0.2">
      <c r="A10" s="100">
        <v>2</v>
      </c>
      <c r="B10" s="89" t="s">
        <v>530</v>
      </c>
      <c r="C10" s="89" t="s">
        <v>531</v>
      </c>
      <c r="D10" s="89" t="s">
        <v>532</v>
      </c>
      <c r="E10" s="89" t="s">
        <v>533</v>
      </c>
      <c r="F10" s="100" t="s">
        <v>0</v>
      </c>
      <c r="G10" s="4">
        <v>1875</v>
      </c>
      <c r="H10" s="4">
        <v>1875</v>
      </c>
      <c r="I10" s="4">
        <v>375</v>
      </c>
    </row>
    <row r="11" spans="1:10" ht="30" x14ac:dyDescent="0.2">
      <c r="A11" s="100">
        <v>3</v>
      </c>
      <c r="B11" s="89" t="s">
        <v>534</v>
      </c>
      <c r="C11" s="89" t="s">
        <v>535</v>
      </c>
      <c r="D11" s="89" t="s">
        <v>536</v>
      </c>
      <c r="E11" s="89" t="s">
        <v>537</v>
      </c>
      <c r="F11" s="100" t="s">
        <v>0</v>
      </c>
      <c r="G11" s="4">
        <v>1875</v>
      </c>
      <c r="H11" s="4">
        <v>1875</v>
      </c>
      <c r="I11" s="4">
        <v>375</v>
      </c>
    </row>
    <row r="12" spans="1:10" ht="15" x14ac:dyDescent="0.2">
      <c r="A12" s="100">
        <v>4</v>
      </c>
      <c r="B12" s="89" t="s">
        <v>538</v>
      </c>
      <c r="C12" s="89" t="s">
        <v>539</v>
      </c>
      <c r="D12" s="89" t="s">
        <v>540</v>
      </c>
      <c r="E12" s="89" t="s">
        <v>541</v>
      </c>
      <c r="F12" s="100" t="s">
        <v>0</v>
      </c>
      <c r="G12" s="4">
        <v>2250</v>
      </c>
      <c r="H12" s="4">
        <v>2250</v>
      </c>
      <c r="I12" s="4">
        <v>450</v>
      </c>
    </row>
    <row r="13" spans="1:10" ht="15" x14ac:dyDescent="0.2">
      <c r="A13" s="100">
        <v>5</v>
      </c>
      <c r="B13" s="89" t="s">
        <v>542</v>
      </c>
      <c r="C13" s="89" t="s">
        <v>543</v>
      </c>
      <c r="D13" s="89" t="s">
        <v>544</v>
      </c>
      <c r="E13" s="89" t="s">
        <v>545</v>
      </c>
      <c r="F13" s="100" t="s">
        <v>0</v>
      </c>
      <c r="G13" s="4">
        <v>2250</v>
      </c>
      <c r="H13" s="4">
        <v>2250</v>
      </c>
      <c r="I13" s="4">
        <v>450</v>
      </c>
    </row>
    <row r="14" spans="1:10" ht="15" x14ac:dyDescent="0.2">
      <c r="A14" s="100">
        <v>6</v>
      </c>
      <c r="B14" s="89" t="s">
        <v>546</v>
      </c>
      <c r="C14" s="89" t="s">
        <v>547</v>
      </c>
      <c r="D14" s="89" t="s">
        <v>548</v>
      </c>
      <c r="E14" s="89" t="s">
        <v>549</v>
      </c>
      <c r="F14" s="100" t="s">
        <v>0</v>
      </c>
      <c r="G14" s="4">
        <v>2500</v>
      </c>
      <c r="H14" s="4">
        <v>2500</v>
      </c>
      <c r="I14" s="4">
        <v>500</v>
      </c>
    </row>
    <row r="15" spans="1:10" ht="30" x14ac:dyDescent="0.2">
      <c r="A15" s="100">
        <v>7</v>
      </c>
      <c r="B15" s="89" t="s">
        <v>550</v>
      </c>
      <c r="C15" s="89" t="s">
        <v>551</v>
      </c>
      <c r="D15" s="89" t="s">
        <v>552</v>
      </c>
      <c r="E15" s="89" t="s">
        <v>553</v>
      </c>
      <c r="F15" s="100" t="s">
        <v>0</v>
      </c>
      <c r="G15" s="4">
        <v>250</v>
      </c>
      <c r="H15" s="4">
        <v>250</v>
      </c>
      <c r="I15" s="4">
        <v>50</v>
      </c>
    </row>
    <row r="16" spans="1:10" ht="15" x14ac:dyDescent="0.2">
      <c r="A16" s="100">
        <v>8</v>
      </c>
      <c r="B16" s="89" t="s">
        <v>554</v>
      </c>
      <c r="C16" s="89" t="s">
        <v>555</v>
      </c>
      <c r="D16" s="89" t="s">
        <v>556</v>
      </c>
      <c r="E16" s="89" t="s">
        <v>557</v>
      </c>
      <c r="F16" s="100" t="s">
        <v>348</v>
      </c>
      <c r="G16" s="4">
        <v>5000</v>
      </c>
      <c r="H16" s="4">
        <v>5000</v>
      </c>
      <c r="I16" s="4">
        <v>1000</v>
      </c>
    </row>
    <row r="17" spans="1:10" ht="15" x14ac:dyDescent="0.2">
      <c r="A17" s="100">
        <v>9</v>
      </c>
      <c r="B17" s="89" t="s">
        <v>558</v>
      </c>
      <c r="C17" s="89" t="s">
        <v>559</v>
      </c>
      <c r="D17" s="89" t="s">
        <v>560</v>
      </c>
      <c r="E17" s="89" t="s">
        <v>561</v>
      </c>
      <c r="F17" s="100" t="s">
        <v>348</v>
      </c>
      <c r="G17" s="4">
        <v>1250</v>
      </c>
      <c r="H17" s="4">
        <v>1250</v>
      </c>
      <c r="I17" s="4">
        <v>250</v>
      </c>
    </row>
    <row r="18" spans="1:10" ht="15" x14ac:dyDescent="0.2">
      <c r="A18" s="100">
        <v>10</v>
      </c>
      <c r="B18" s="89" t="s">
        <v>562</v>
      </c>
      <c r="C18" s="89" t="s">
        <v>563</v>
      </c>
      <c r="D18" s="89" t="s">
        <v>564</v>
      </c>
      <c r="E18" s="89" t="s">
        <v>565</v>
      </c>
      <c r="F18" s="100" t="s">
        <v>348</v>
      </c>
      <c r="G18" s="4">
        <v>1250</v>
      </c>
      <c r="H18" s="4">
        <v>1250</v>
      </c>
      <c r="I18" s="4">
        <v>250</v>
      </c>
    </row>
    <row r="19" spans="1:10" ht="15" x14ac:dyDescent="0.2">
      <c r="A19" s="100">
        <v>11</v>
      </c>
      <c r="B19" s="89" t="s">
        <v>566</v>
      </c>
      <c r="C19" s="89" t="s">
        <v>567</v>
      </c>
      <c r="D19" s="89" t="s">
        <v>568</v>
      </c>
      <c r="E19" s="89" t="s">
        <v>565</v>
      </c>
      <c r="F19" s="100" t="s">
        <v>348</v>
      </c>
      <c r="G19" s="4">
        <v>1250</v>
      </c>
      <c r="H19" s="4">
        <v>1250</v>
      </c>
      <c r="I19" s="4">
        <v>250</v>
      </c>
    </row>
    <row r="20" spans="1:10" ht="15" x14ac:dyDescent="0.2">
      <c r="A20" s="100">
        <v>12</v>
      </c>
      <c r="B20" s="89" t="s">
        <v>569</v>
      </c>
      <c r="C20" s="89" t="s">
        <v>570</v>
      </c>
      <c r="D20" s="89" t="s">
        <v>571</v>
      </c>
      <c r="E20" s="89" t="s">
        <v>565</v>
      </c>
      <c r="F20" s="100" t="s">
        <v>348</v>
      </c>
      <c r="G20" s="4">
        <v>1250</v>
      </c>
      <c r="H20" s="4">
        <v>1250</v>
      </c>
      <c r="I20" s="4">
        <v>250</v>
      </c>
    </row>
    <row r="21" spans="1:10" ht="15" x14ac:dyDescent="0.2">
      <c r="A21" s="100">
        <v>13</v>
      </c>
      <c r="B21" s="89" t="s">
        <v>550</v>
      </c>
      <c r="C21" s="89" t="s">
        <v>572</v>
      </c>
      <c r="D21" s="89" t="s">
        <v>573</v>
      </c>
      <c r="E21" s="89" t="s">
        <v>565</v>
      </c>
      <c r="F21" s="100" t="s">
        <v>348</v>
      </c>
      <c r="G21" s="4">
        <v>1250</v>
      </c>
      <c r="H21" s="4">
        <v>1250</v>
      </c>
      <c r="I21" s="4">
        <v>250</v>
      </c>
    </row>
    <row r="22" spans="1:10" ht="15" x14ac:dyDescent="0.2">
      <c r="A22" s="100">
        <v>14</v>
      </c>
      <c r="B22" s="89" t="s">
        <v>574</v>
      </c>
      <c r="C22" s="89" t="s">
        <v>575</v>
      </c>
      <c r="D22" s="89" t="s">
        <v>576</v>
      </c>
      <c r="E22" s="89" t="s">
        <v>577</v>
      </c>
      <c r="F22" s="100" t="s">
        <v>348</v>
      </c>
      <c r="G22" s="4">
        <v>625</v>
      </c>
      <c r="H22" s="4">
        <v>625</v>
      </c>
      <c r="I22" s="4">
        <v>125</v>
      </c>
    </row>
    <row r="23" spans="1:10" ht="15" x14ac:dyDescent="0.2">
      <c r="A23" s="100">
        <v>15</v>
      </c>
      <c r="B23" s="89" t="s">
        <v>546</v>
      </c>
      <c r="C23" s="89" t="s">
        <v>547</v>
      </c>
      <c r="D23" s="89" t="s">
        <v>548</v>
      </c>
      <c r="E23" s="89" t="s">
        <v>549</v>
      </c>
      <c r="F23" s="100" t="s">
        <v>348</v>
      </c>
      <c r="G23" s="4">
        <v>875</v>
      </c>
      <c r="H23" s="4">
        <v>875</v>
      </c>
      <c r="I23" s="4">
        <v>175</v>
      </c>
    </row>
    <row r="24" spans="1:10" ht="30" x14ac:dyDescent="0.2">
      <c r="A24" s="100">
        <v>16</v>
      </c>
      <c r="B24" s="89" t="s">
        <v>526</v>
      </c>
      <c r="C24" s="89" t="s">
        <v>527</v>
      </c>
      <c r="D24" s="89" t="s">
        <v>528</v>
      </c>
      <c r="E24" s="89" t="s">
        <v>529</v>
      </c>
      <c r="F24" s="100" t="s">
        <v>348</v>
      </c>
      <c r="G24" s="4">
        <v>1000</v>
      </c>
      <c r="H24" s="4">
        <v>1000</v>
      </c>
      <c r="I24" s="4">
        <v>200</v>
      </c>
      <c r="J24" s="454" t="s">
        <v>0</v>
      </c>
    </row>
    <row r="25" spans="1:10" ht="30" x14ac:dyDescent="0.2">
      <c r="A25" s="100">
        <v>17</v>
      </c>
      <c r="B25" s="89" t="s">
        <v>538</v>
      </c>
      <c r="C25" s="89" t="s">
        <v>578</v>
      </c>
      <c r="D25" s="89" t="s">
        <v>579</v>
      </c>
      <c r="E25" s="89" t="s">
        <v>529</v>
      </c>
      <c r="F25" s="100" t="s">
        <v>348</v>
      </c>
      <c r="G25" s="4">
        <v>1000</v>
      </c>
      <c r="H25" s="4">
        <v>1000</v>
      </c>
      <c r="I25" s="4">
        <v>200</v>
      </c>
    </row>
    <row r="26" spans="1:10" ht="30" x14ac:dyDescent="0.2">
      <c r="A26" s="100">
        <v>18</v>
      </c>
      <c r="B26" s="89" t="s">
        <v>550</v>
      </c>
      <c r="C26" s="89" t="s">
        <v>551</v>
      </c>
      <c r="D26" s="89" t="s">
        <v>552</v>
      </c>
      <c r="E26" s="89" t="s">
        <v>553</v>
      </c>
      <c r="F26" s="100" t="s">
        <v>348</v>
      </c>
      <c r="G26" s="4">
        <v>1000</v>
      </c>
      <c r="H26" s="4">
        <v>1000</v>
      </c>
      <c r="I26" s="4">
        <v>200</v>
      </c>
    </row>
    <row r="27" spans="1:10" ht="15" x14ac:dyDescent="0.2">
      <c r="A27" s="100">
        <v>19</v>
      </c>
      <c r="B27" s="89" t="s">
        <v>580</v>
      </c>
      <c r="C27" s="89" t="s">
        <v>581</v>
      </c>
      <c r="D27" s="89" t="s">
        <v>582</v>
      </c>
      <c r="E27" s="89" t="s">
        <v>583</v>
      </c>
      <c r="F27" s="100" t="s">
        <v>348</v>
      </c>
      <c r="G27" s="4">
        <v>500</v>
      </c>
      <c r="H27" s="4">
        <v>500</v>
      </c>
      <c r="I27" s="4">
        <v>100</v>
      </c>
    </row>
    <row r="28" spans="1:10" ht="30" x14ac:dyDescent="0.2">
      <c r="A28" s="100">
        <v>20</v>
      </c>
      <c r="B28" s="89" t="s">
        <v>584</v>
      </c>
      <c r="C28" s="89" t="s">
        <v>585</v>
      </c>
      <c r="D28" s="89" t="s">
        <v>586</v>
      </c>
      <c r="E28" s="89" t="s">
        <v>587</v>
      </c>
      <c r="F28" s="100" t="s">
        <v>348</v>
      </c>
      <c r="G28" s="4">
        <v>1250</v>
      </c>
      <c r="H28" s="4">
        <v>1250</v>
      </c>
      <c r="I28" s="4">
        <v>250</v>
      </c>
    </row>
    <row r="29" spans="1:10" ht="15" x14ac:dyDescent="0.2">
      <c r="A29" s="100">
        <v>21</v>
      </c>
      <c r="B29" s="89" t="s">
        <v>542</v>
      </c>
      <c r="C29" s="89" t="s">
        <v>543</v>
      </c>
      <c r="D29" s="89" t="s">
        <v>544</v>
      </c>
      <c r="E29" s="89" t="s">
        <v>545</v>
      </c>
      <c r="F29" s="100" t="s">
        <v>348</v>
      </c>
      <c r="G29" s="4">
        <v>1250</v>
      </c>
      <c r="H29" s="4">
        <v>1250</v>
      </c>
      <c r="I29" s="4">
        <v>250</v>
      </c>
    </row>
    <row r="30" spans="1:10" ht="30" x14ac:dyDescent="0.2">
      <c r="A30" s="100">
        <v>22</v>
      </c>
      <c r="B30" s="89" t="s">
        <v>534</v>
      </c>
      <c r="C30" s="89" t="s">
        <v>535</v>
      </c>
      <c r="D30" s="89" t="s">
        <v>536</v>
      </c>
      <c r="E30" s="89" t="s">
        <v>537</v>
      </c>
      <c r="F30" s="100" t="s">
        <v>348</v>
      </c>
      <c r="G30" s="4">
        <v>875</v>
      </c>
      <c r="H30" s="4">
        <v>875</v>
      </c>
      <c r="I30" s="4">
        <v>175</v>
      </c>
    </row>
    <row r="31" spans="1:10" ht="15" x14ac:dyDescent="0.2">
      <c r="A31" s="100">
        <v>23</v>
      </c>
      <c r="B31" s="89" t="s">
        <v>538</v>
      </c>
      <c r="C31" s="89" t="s">
        <v>539</v>
      </c>
      <c r="D31" s="89" t="s">
        <v>540</v>
      </c>
      <c r="E31" s="89" t="s">
        <v>541</v>
      </c>
      <c r="F31" s="100" t="s">
        <v>348</v>
      </c>
      <c r="G31" s="4">
        <v>1275</v>
      </c>
      <c r="H31" s="4">
        <v>1275</v>
      </c>
      <c r="I31" s="4">
        <v>255</v>
      </c>
    </row>
    <row r="32" spans="1:10" ht="30" x14ac:dyDescent="0.2">
      <c r="A32" s="100">
        <v>24</v>
      </c>
      <c r="B32" s="89" t="s">
        <v>588</v>
      </c>
      <c r="C32" s="89" t="s">
        <v>589</v>
      </c>
      <c r="D32" s="89" t="s">
        <v>590</v>
      </c>
      <c r="E32" s="89" t="s">
        <v>591</v>
      </c>
      <c r="F32" s="100" t="s">
        <v>348</v>
      </c>
      <c r="G32" s="4">
        <v>1000</v>
      </c>
      <c r="H32" s="4">
        <v>1000</v>
      </c>
      <c r="I32" s="4">
        <v>200</v>
      </c>
    </row>
    <row r="33" spans="1:9" ht="30" x14ac:dyDescent="0.2">
      <c r="A33" s="100">
        <v>25</v>
      </c>
      <c r="B33" s="89" t="s">
        <v>592</v>
      </c>
      <c r="C33" s="89" t="s">
        <v>593</v>
      </c>
      <c r="D33" s="89" t="s">
        <v>594</v>
      </c>
      <c r="E33" s="89" t="s">
        <v>595</v>
      </c>
      <c r="F33" s="100" t="s">
        <v>348</v>
      </c>
      <c r="G33" s="4">
        <v>375</v>
      </c>
      <c r="H33" s="4">
        <v>375</v>
      </c>
      <c r="I33" s="4">
        <v>75</v>
      </c>
    </row>
    <row r="34" spans="1:9" ht="30" x14ac:dyDescent="0.2">
      <c r="A34" s="100">
        <v>26</v>
      </c>
      <c r="B34" s="89" t="s">
        <v>530</v>
      </c>
      <c r="C34" s="89" t="s">
        <v>531</v>
      </c>
      <c r="D34" s="89" t="s">
        <v>532</v>
      </c>
      <c r="E34" s="89" t="s">
        <v>533</v>
      </c>
      <c r="F34" s="100" t="s">
        <v>348</v>
      </c>
      <c r="G34" s="4">
        <v>625</v>
      </c>
      <c r="H34" s="4">
        <v>625</v>
      </c>
      <c r="I34" s="4">
        <v>125</v>
      </c>
    </row>
    <row r="35" spans="1:9" ht="30" x14ac:dyDescent="0.2">
      <c r="A35" s="100">
        <v>27</v>
      </c>
      <c r="B35" s="89" t="s">
        <v>596</v>
      </c>
      <c r="C35" s="89" t="s">
        <v>597</v>
      </c>
      <c r="D35" s="89" t="s">
        <v>598</v>
      </c>
      <c r="E35" s="89" t="s">
        <v>533</v>
      </c>
      <c r="F35" s="100" t="s">
        <v>348</v>
      </c>
      <c r="G35" s="4">
        <v>1500</v>
      </c>
      <c r="H35" s="4">
        <v>1500</v>
      </c>
      <c r="I35" s="4">
        <v>300</v>
      </c>
    </row>
    <row r="36" spans="1:9" ht="15" x14ac:dyDescent="0.2">
      <c r="A36" s="100">
        <v>28</v>
      </c>
      <c r="B36" s="89" t="s">
        <v>599</v>
      </c>
      <c r="C36" s="89" t="s">
        <v>600</v>
      </c>
      <c r="D36" s="89" t="s">
        <v>601</v>
      </c>
      <c r="E36" s="89" t="s">
        <v>577</v>
      </c>
      <c r="F36" s="100" t="s">
        <v>348</v>
      </c>
      <c r="G36" s="4">
        <v>875</v>
      </c>
      <c r="H36" s="4">
        <v>875</v>
      </c>
      <c r="I36" s="4">
        <v>175</v>
      </c>
    </row>
    <row r="37" spans="1:9" ht="15" x14ac:dyDescent="0.2">
      <c r="A37" s="100">
        <v>29</v>
      </c>
      <c r="B37" s="89" t="s">
        <v>602</v>
      </c>
      <c r="C37" s="89" t="s">
        <v>603</v>
      </c>
      <c r="D37" s="89" t="s">
        <v>604</v>
      </c>
      <c r="E37" s="89" t="s">
        <v>605</v>
      </c>
      <c r="F37" s="100" t="s">
        <v>348</v>
      </c>
      <c r="G37" s="4">
        <v>375</v>
      </c>
      <c r="H37" s="4">
        <v>375</v>
      </c>
      <c r="I37" s="4">
        <v>75</v>
      </c>
    </row>
    <row r="38" spans="1:9" ht="15" x14ac:dyDescent="0.2">
      <c r="A38" s="100">
        <v>30</v>
      </c>
      <c r="B38" s="89" t="s">
        <v>606</v>
      </c>
      <c r="C38" s="89" t="s">
        <v>607</v>
      </c>
      <c r="D38" s="89" t="s">
        <v>608</v>
      </c>
      <c r="E38" s="89" t="s">
        <v>605</v>
      </c>
      <c r="F38" s="100" t="s">
        <v>348</v>
      </c>
      <c r="G38" s="4">
        <v>375</v>
      </c>
      <c r="H38" s="4">
        <v>375</v>
      </c>
      <c r="I38" s="4">
        <v>75</v>
      </c>
    </row>
    <row r="39" spans="1:9" ht="15" x14ac:dyDescent="0.2">
      <c r="A39" s="89" t="s">
        <v>276</v>
      </c>
      <c r="B39" s="89"/>
      <c r="C39" s="89"/>
      <c r="D39" s="89"/>
      <c r="E39" s="89"/>
      <c r="F39" s="100"/>
      <c r="G39" s="4"/>
      <c r="H39" s="4"/>
      <c r="I39" s="4"/>
    </row>
    <row r="40" spans="1:9" ht="15" x14ac:dyDescent="0.3">
      <c r="A40" s="89"/>
      <c r="B40" s="459"/>
      <c r="C40" s="459"/>
      <c r="D40" s="459"/>
      <c r="E40" s="459"/>
      <c r="F40" s="89" t="s">
        <v>456</v>
      </c>
      <c r="G40" s="460">
        <f>SUM(G9:G39)</f>
        <v>37650</v>
      </c>
      <c r="H40" s="460">
        <f>SUM(H9:H39)</f>
        <v>37650</v>
      </c>
      <c r="I40" s="460">
        <f>SUM(I9:I39)</f>
        <v>7530</v>
      </c>
    </row>
    <row r="41" spans="1:9" ht="15" x14ac:dyDescent="0.3">
      <c r="A41" s="461"/>
      <c r="B41" s="461"/>
      <c r="C41" s="461"/>
      <c r="D41" s="461"/>
      <c r="E41" s="461"/>
      <c r="F41" s="461"/>
      <c r="G41" s="461"/>
      <c r="H41" s="462"/>
      <c r="I41" s="462"/>
    </row>
    <row r="42" spans="1:9" ht="15" x14ac:dyDescent="0.3">
      <c r="A42" s="463" t="s">
        <v>445</v>
      </c>
      <c r="B42" s="463"/>
      <c r="C42" s="461"/>
      <c r="D42" s="461"/>
      <c r="E42" s="461"/>
      <c r="F42" s="461"/>
      <c r="G42" s="461"/>
      <c r="H42" s="462"/>
      <c r="I42" s="462"/>
    </row>
    <row r="43" spans="1:9" ht="15" x14ac:dyDescent="0.3">
      <c r="A43" s="463"/>
      <c r="B43" s="463"/>
      <c r="C43" s="461"/>
      <c r="D43" s="461"/>
      <c r="E43" s="461"/>
      <c r="F43" s="461"/>
      <c r="G43" s="461"/>
      <c r="H43" s="462"/>
      <c r="I43" s="462"/>
    </row>
    <row r="44" spans="1:9" x14ac:dyDescent="0.2">
      <c r="A44" s="464"/>
      <c r="B44" s="464"/>
      <c r="C44" s="464"/>
      <c r="D44" s="464"/>
      <c r="E44" s="464"/>
      <c r="F44" s="464"/>
      <c r="G44" s="464"/>
      <c r="H44" s="464"/>
      <c r="I44" s="464"/>
    </row>
    <row r="45" spans="1:9" ht="15" x14ac:dyDescent="0.3">
      <c r="A45" s="465" t="s">
        <v>107</v>
      </c>
      <c r="B45" s="465"/>
      <c r="C45" s="462"/>
      <c r="D45" s="462"/>
      <c r="E45" s="462"/>
      <c r="F45" s="462"/>
      <c r="G45" s="462"/>
      <c r="H45" s="462"/>
      <c r="I45" s="462"/>
    </row>
    <row r="46" spans="1:9" ht="15" x14ac:dyDescent="0.3">
      <c r="A46" s="462"/>
      <c r="B46" s="462"/>
      <c r="C46" s="462"/>
      <c r="D46" s="462"/>
      <c r="E46" s="462"/>
      <c r="F46" s="462"/>
      <c r="G46" s="462"/>
      <c r="H46" s="462"/>
      <c r="I46" s="462"/>
    </row>
    <row r="47" spans="1:9" ht="15" x14ac:dyDescent="0.3">
      <c r="A47" s="462"/>
      <c r="B47" s="462"/>
      <c r="C47" s="462"/>
      <c r="D47" s="462"/>
      <c r="E47" s="466"/>
      <c r="F47" s="466"/>
      <c r="G47" s="466"/>
      <c r="H47" s="462"/>
      <c r="I47" s="462"/>
    </row>
    <row r="48" spans="1:9" ht="15" x14ac:dyDescent="0.3">
      <c r="A48" s="465"/>
      <c r="B48" s="465"/>
      <c r="C48" s="465" t="s">
        <v>395</v>
      </c>
      <c r="D48" s="465"/>
      <c r="E48" s="465"/>
      <c r="F48" s="465"/>
      <c r="G48" s="465"/>
      <c r="H48" s="462"/>
      <c r="I48" s="462"/>
    </row>
    <row r="49" spans="1:9" ht="15" x14ac:dyDescent="0.3">
      <c r="A49" s="462"/>
      <c r="B49" s="462"/>
      <c r="C49" s="462" t="s">
        <v>394</v>
      </c>
      <c r="D49" s="462"/>
      <c r="E49" s="462"/>
      <c r="F49" s="462"/>
      <c r="G49" s="462"/>
      <c r="H49" s="462"/>
      <c r="I49" s="462"/>
    </row>
    <row r="50" spans="1:9" x14ac:dyDescent="0.2">
      <c r="A50" s="467"/>
      <c r="B50" s="467"/>
      <c r="C50" s="467" t="s">
        <v>139</v>
      </c>
      <c r="D50" s="467"/>
      <c r="E50" s="467"/>
      <c r="F50" s="467"/>
      <c r="G50" s="467"/>
    </row>
  </sheetData>
  <mergeCells count="2">
    <mergeCell ref="I1:J1"/>
    <mergeCell ref="I2:J2"/>
  </mergeCells>
  <printOptions gridLines="1"/>
  <pageMargins left="0.25" right="0.25" top="0.75" bottom="0.75" header="0.3" footer="0.3"/>
  <pageSetup scale="7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36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366</v>
      </c>
      <c r="B1" s="79"/>
      <c r="C1" s="79"/>
      <c r="D1" s="79"/>
      <c r="E1" s="79"/>
      <c r="F1" s="79"/>
      <c r="G1" s="489" t="s">
        <v>109</v>
      </c>
      <c r="H1" s="489"/>
      <c r="I1" s="376"/>
    </row>
    <row r="2" spans="1:9" ht="15" x14ac:dyDescent="0.3">
      <c r="A2" s="78" t="s">
        <v>140</v>
      </c>
      <c r="B2" s="79"/>
      <c r="C2" s="79"/>
      <c r="D2" s="79"/>
      <c r="E2" s="79"/>
      <c r="F2" s="79"/>
      <c r="G2" s="479" t="s">
        <v>523</v>
      </c>
      <c r="H2" s="480"/>
      <c r="I2" s="78"/>
    </row>
    <row r="3" spans="1:9" ht="15" x14ac:dyDescent="0.3">
      <c r="A3" s="78"/>
      <c r="B3" s="78"/>
      <c r="C3" s="78"/>
      <c r="D3" s="78"/>
      <c r="E3" s="78"/>
      <c r="F3" s="78"/>
      <c r="G3" s="169"/>
      <c r="H3" s="169"/>
      <c r="I3" s="376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  <c r="I5" s="376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3">
      <c r="A7" s="168"/>
      <c r="B7" s="168"/>
      <c r="C7" s="278"/>
      <c r="D7" s="168"/>
      <c r="E7" s="168"/>
      <c r="F7" s="168"/>
      <c r="G7" s="80"/>
      <c r="H7" s="80"/>
      <c r="I7" s="78"/>
    </row>
    <row r="8" spans="1:9" ht="45" x14ac:dyDescent="0.2">
      <c r="A8" s="375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97">
        <v>1</v>
      </c>
      <c r="B9" s="89"/>
      <c r="C9" s="89"/>
      <c r="D9" s="100"/>
      <c r="E9" s="100"/>
      <c r="F9" s="100"/>
      <c r="G9" s="100"/>
      <c r="H9" s="4"/>
      <c r="I9" s="4"/>
    </row>
    <row r="10" spans="1:9" ht="15" x14ac:dyDescent="0.3">
      <c r="A10" s="397"/>
      <c r="B10" s="101"/>
      <c r="C10" s="101"/>
      <c r="D10" s="101"/>
      <c r="E10" s="101"/>
      <c r="F10" s="101"/>
      <c r="G10" s="101" t="s">
        <v>339</v>
      </c>
      <c r="H10" s="88">
        <f>SUM(H9:H9)</f>
        <v>0</v>
      </c>
      <c r="I10" s="88">
        <f>SUM(I9:I9)</f>
        <v>0</v>
      </c>
    </row>
    <row r="11" spans="1:9" ht="15" x14ac:dyDescent="0.3">
      <c r="A11" s="233"/>
      <c r="B11" s="233"/>
      <c r="C11" s="233"/>
      <c r="D11" s="233"/>
      <c r="E11" s="233"/>
      <c r="F11" s="233"/>
      <c r="G11" s="190"/>
      <c r="H11" s="190"/>
      <c r="I11" s="195"/>
    </row>
    <row r="12" spans="1:9" ht="15" x14ac:dyDescent="0.3">
      <c r="A12" s="234" t="s">
        <v>350</v>
      </c>
      <c r="B12" s="233"/>
      <c r="C12" s="233"/>
      <c r="D12" s="233"/>
      <c r="E12" s="233"/>
      <c r="F12" s="233"/>
      <c r="G12" s="190"/>
      <c r="H12" s="190"/>
      <c r="I12" s="195"/>
    </row>
    <row r="13" spans="1:9" ht="15" x14ac:dyDescent="0.3">
      <c r="A13" s="234" t="s">
        <v>353</v>
      </c>
      <c r="B13" s="233"/>
      <c r="C13" s="233"/>
      <c r="D13" s="233"/>
      <c r="E13" s="233"/>
      <c r="F13" s="233"/>
      <c r="G13" s="190"/>
      <c r="H13" s="190"/>
      <c r="I13" s="195"/>
    </row>
    <row r="14" spans="1:9" ht="15" x14ac:dyDescent="0.3">
      <c r="A14" s="234"/>
      <c r="B14" s="190"/>
      <c r="C14" s="190"/>
      <c r="D14" s="190"/>
      <c r="E14" s="190"/>
      <c r="F14" s="190"/>
      <c r="G14" s="190"/>
      <c r="H14" s="190"/>
      <c r="I14" s="195"/>
    </row>
    <row r="15" spans="1:9" ht="15" x14ac:dyDescent="0.3">
      <c r="A15" s="234"/>
      <c r="B15" s="190"/>
      <c r="C15" s="190"/>
      <c r="D15" s="190"/>
      <c r="E15" s="190"/>
      <c r="G15" s="190"/>
      <c r="H15" s="190"/>
      <c r="I15" s="195"/>
    </row>
    <row r="16" spans="1:9" x14ac:dyDescent="0.2">
      <c r="A16" s="231"/>
      <c r="B16" s="231"/>
      <c r="C16" s="231"/>
      <c r="D16" s="231"/>
      <c r="E16" s="231"/>
      <c r="F16" s="231"/>
      <c r="G16" s="231"/>
      <c r="H16" s="231"/>
      <c r="I16" s="195"/>
    </row>
    <row r="17" spans="1:9" ht="15" x14ac:dyDescent="0.3">
      <c r="A17" s="196" t="s">
        <v>107</v>
      </c>
      <c r="B17" s="190"/>
      <c r="C17" s="190"/>
      <c r="D17" s="190"/>
      <c r="E17" s="190"/>
      <c r="F17" s="190"/>
      <c r="G17" s="190"/>
      <c r="H17" s="190"/>
      <c r="I17" s="195"/>
    </row>
    <row r="18" spans="1:9" ht="15" x14ac:dyDescent="0.3">
      <c r="A18" s="190"/>
      <c r="B18" s="190"/>
      <c r="C18" s="190"/>
      <c r="D18" s="190"/>
      <c r="E18" s="190"/>
      <c r="F18" s="190"/>
      <c r="G18" s="190"/>
      <c r="H18" s="190"/>
      <c r="I18" s="195"/>
    </row>
    <row r="19" spans="1:9" ht="15" x14ac:dyDescent="0.3">
      <c r="A19" s="190"/>
      <c r="B19" s="190"/>
      <c r="C19" s="190"/>
      <c r="D19" s="190"/>
      <c r="E19" s="190"/>
      <c r="F19" s="190"/>
      <c r="G19" s="190"/>
      <c r="H19" s="197"/>
      <c r="I19" s="195"/>
    </row>
    <row r="20" spans="1:9" ht="15" x14ac:dyDescent="0.3">
      <c r="A20" s="196"/>
      <c r="B20" s="196" t="s">
        <v>271</v>
      </c>
      <c r="C20" s="196"/>
      <c r="D20" s="196"/>
      <c r="E20" s="196"/>
      <c r="F20" s="196"/>
      <c r="G20" s="190"/>
      <c r="H20" s="197"/>
      <c r="I20" s="195"/>
    </row>
    <row r="21" spans="1:9" ht="15" x14ac:dyDescent="0.3">
      <c r="A21" s="190"/>
      <c r="B21" s="190" t="s">
        <v>270</v>
      </c>
      <c r="C21" s="190"/>
      <c r="D21" s="190"/>
      <c r="E21" s="190"/>
      <c r="F21" s="190"/>
      <c r="G21" s="190"/>
      <c r="H21" s="197"/>
      <c r="I21" s="195"/>
    </row>
    <row r="22" spans="1:9" x14ac:dyDescent="0.2">
      <c r="A22" s="198"/>
      <c r="B22" s="198" t="s">
        <v>139</v>
      </c>
      <c r="C22" s="198"/>
      <c r="D22" s="198"/>
      <c r="E22" s="198"/>
      <c r="F22" s="198"/>
      <c r="G22" s="191"/>
      <c r="H22" s="191"/>
      <c r="I22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68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465</v>
      </c>
      <c r="B1" s="76"/>
      <c r="C1" s="79"/>
      <c r="D1" s="79"/>
      <c r="E1" s="79"/>
      <c r="F1" s="79"/>
      <c r="G1" s="489" t="s">
        <v>109</v>
      </c>
      <c r="H1" s="489"/>
    </row>
    <row r="2" spans="1:10" ht="15" x14ac:dyDescent="0.3">
      <c r="A2" s="78" t="s">
        <v>140</v>
      </c>
      <c r="B2" s="76"/>
      <c r="C2" s="79"/>
      <c r="D2" s="79"/>
      <c r="E2" s="79"/>
      <c r="F2" s="79"/>
      <c r="G2" s="479" t="s">
        <v>523</v>
      </c>
      <c r="H2" s="480"/>
    </row>
    <row r="3" spans="1:10" ht="15" x14ac:dyDescent="0.3">
      <c r="A3" s="78"/>
      <c r="B3" s="78"/>
      <c r="C3" s="78"/>
      <c r="D3" s="78"/>
      <c r="E3" s="78"/>
      <c r="F3" s="78"/>
      <c r="G3" s="225"/>
      <c r="H3" s="225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4"/>
      <c r="B7" s="224"/>
      <c r="C7" s="224"/>
      <c r="D7" s="227"/>
      <c r="E7" s="224"/>
      <c r="F7" s="224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5" t="s">
        <v>348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35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 x14ac:dyDescent="0.3">
      <c r="A35" s="233"/>
      <c r="B35" s="233"/>
      <c r="C35" s="233"/>
      <c r="D35" s="233"/>
      <c r="E35" s="233"/>
      <c r="F35" s="233"/>
      <c r="G35" s="233"/>
      <c r="H35" s="190"/>
      <c r="I35" s="190"/>
    </row>
    <row r="36" spans="1:9" ht="15" x14ac:dyDescent="0.3">
      <c r="A36" s="234" t="s">
        <v>401</v>
      </c>
      <c r="B36" s="234"/>
      <c r="C36" s="233"/>
      <c r="D36" s="233"/>
      <c r="E36" s="233"/>
      <c r="F36" s="233"/>
      <c r="G36" s="233"/>
      <c r="H36" s="190"/>
      <c r="I36" s="190"/>
    </row>
    <row r="37" spans="1:9" ht="15" x14ac:dyDescent="0.3">
      <c r="A37" s="234" t="s">
        <v>346</v>
      </c>
      <c r="B37" s="234"/>
      <c r="C37" s="233"/>
      <c r="D37" s="233"/>
      <c r="E37" s="233"/>
      <c r="F37" s="233"/>
      <c r="G37" s="233"/>
      <c r="H37" s="190"/>
      <c r="I37" s="190"/>
    </row>
    <row r="38" spans="1:9" ht="15" x14ac:dyDescent="0.3">
      <c r="A38" s="234"/>
      <c r="B38" s="234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4"/>
      <c r="B39" s="234"/>
      <c r="C39" s="190"/>
      <c r="D39" s="190"/>
      <c r="E39" s="190"/>
      <c r="F39" s="190"/>
      <c r="G39" s="190"/>
      <c r="H39" s="190"/>
      <c r="I39" s="190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434</v>
      </c>
      <c r="D44" s="196"/>
      <c r="E44" s="233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view="pageBreakPreview" zoomScale="85" zoomScaleSheetLayoutView="85" workbookViewId="0">
      <selection activeCell="K2" sqref="K2:L2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1" spans="1:12" ht="15" x14ac:dyDescent="0.3">
      <c r="A1" s="493" t="s">
        <v>505</v>
      </c>
      <c r="B1" s="493"/>
      <c r="C1" s="493"/>
      <c r="D1" s="493"/>
      <c r="E1" s="432"/>
      <c r="F1" s="79"/>
      <c r="G1" s="79"/>
      <c r="H1" s="79"/>
      <c r="I1" s="79"/>
      <c r="J1" s="433"/>
      <c r="K1" s="434"/>
      <c r="L1" s="434" t="s">
        <v>109</v>
      </c>
    </row>
    <row r="2" spans="1:12" ht="15" x14ac:dyDescent="0.3">
      <c r="A2" s="78" t="s">
        <v>140</v>
      </c>
      <c r="B2" s="76"/>
      <c r="C2" s="79"/>
      <c r="D2" s="79"/>
      <c r="E2" s="79"/>
      <c r="F2" s="79"/>
      <c r="G2" s="79"/>
      <c r="H2" s="79"/>
      <c r="I2" s="79"/>
      <c r="J2" s="433"/>
      <c r="K2" s="479" t="s">
        <v>523</v>
      </c>
      <c r="L2" s="480"/>
    </row>
    <row r="3" spans="1:12" ht="15" x14ac:dyDescent="0.3">
      <c r="A3" s="78"/>
      <c r="B3" s="78"/>
      <c r="C3" s="76"/>
      <c r="D3" s="76"/>
      <c r="E3" s="76"/>
      <c r="F3" s="76"/>
      <c r="G3" s="76"/>
      <c r="H3" s="76"/>
      <c r="I3" s="76"/>
      <c r="J3" s="433"/>
      <c r="K3" s="433"/>
      <c r="L3" s="433"/>
    </row>
    <row r="4" spans="1:12" ht="15" x14ac:dyDescent="0.3">
      <c r="A4" s="438" t="s">
        <v>520</v>
      </c>
      <c r="B4" s="79"/>
      <c r="C4" s="79"/>
      <c r="D4" s="79"/>
      <c r="E4" s="79"/>
      <c r="F4" s="79"/>
      <c r="G4" s="79"/>
      <c r="H4" s="79"/>
      <c r="I4" s="79"/>
      <c r="J4" s="78"/>
      <c r="K4" s="78"/>
      <c r="L4" s="78"/>
    </row>
    <row r="5" spans="1:12" ht="15" x14ac:dyDescent="0.3">
      <c r="A5" s="396" t="s">
        <v>507</v>
      </c>
      <c r="B5" s="82"/>
      <c r="C5" s="82"/>
      <c r="D5" s="82"/>
      <c r="E5" s="82"/>
      <c r="F5" s="82"/>
      <c r="G5" s="82"/>
      <c r="H5" s="82"/>
      <c r="I5" s="82"/>
      <c r="J5" s="83"/>
      <c r="K5" s="83"/>
    </row>
    <row r="6" spans="1:12" ht="15" x14ac:dyDescent="0.3">
      <c r="A6" s="79"/>
      <c r="B6" s="79"/>
      <c r="C6" s="79"/>
      <c r="D6" s="79"/>
      <c r="E6" s="79"/>
      <c r="F6" s="79"/>
      <c r="G6" s="79"/>
      <c r="H6" s="79"/>
      <c r="I6" s="79"/>
      <c r="J6" s="78"/>
      <c r="K6" s="78"/>
      <c r="L6" s="78"/>
    </row>
    <row r="7" spans="1:12" ht="15" x14ac:dyDescent="0.2">
      <c r="A7" s="431"/>
      <c r="B7" s="431"/>
      <c r="C7" s="431"/>
      <c r="D7" s="431"/>
      <c r="E7" s="431"/>
      <c r="F7" s="431"/>
      <c r="G7" s="431"/>
      <c r="H7" s="431"/>
      <c r="I7" s="431"/>
      <c r="J7" s="80"/>
      <c r="K7" s="80"/>
      <c r="L7" s="80"/>
    </row>
    <row r="8" spans="1:12" ht="45" x14ac:dyDescent="0.2">
      <c r="A8" s="92" t="s">
        <v>64</v>
      </c>
      <c r="B8" s="92" t="s">
        <v>476</v>
      </c>
      <c r="C8" s="92" t="s">
        <v>477</v>
      </c>
      <c r="D8" s="92" t="s">
        <v>478</v>
      </c>
      <c r="E8" s="92" t="s">
        <v>479</v>
      </c>
      <c r="F8" s="92" t="s">
        <v>480</v>
      </c>
      <c r="G8" s="92" t="s">
        <v>481</v>
      </c>
      <c r="H8" s="92" t="s">
        <v>482</v>
      </c>
      <c r="I8" s="92" t="s">
        <v>483</v>
      </c>
      <c r="J8" s="92" t="s">
        <v>484</v>
      </c>
      <c r="K8" s="92" t="s">
        <v>485</v>
      </c>
      <c r="L8" s="92" t="s">
        <v>318</v>
      </c>
    </row>
    <row r="9" spans="1:12" ht="15" x14ac:dyDescent="0.2">
      <c r="A9" s="100">
        <v>1</v>
      </c>
      <c r="B9" s="439"/>
      <c r="C9" s="100"/>
      <c r="D9" s="100"/>
      <c r="E9" s="100"/>
      <c r="F9" s="100"/>
      <c r="G9" s="100"/>
      <c r="H9" s="100"/>
      <c r="I9" s="100"/>
      <c r="J9" s="4"/>
      <c r="K9" s="4"/>
      <c r="L9" s="100"/>
    </row>
    <row r="10" spans="1:12" ht="15" x14ac:dyDescent="0.2">
      <c r="A10" s="100">
        <v>2</v>
      </c>
      <c r="B10" s="439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 x14ac:dyDescent="0.2">
      <c r="A11" s="100">
        <v>3</v>
      </c>
      <c r="B11" s="439"/>
      <c r="C11" s="89"/>
      <c r="D11" s="89"/>
      <c r="E11" s="89"/>
      <c r="F11" s="89"/>
      <c r="G11" s="89"/>
      <c r="H11" s="89"/>
      <c r="I11" s="89"/>
      <c r="J11" s="4"/>
      <c r="K11" s="4"/>
      <c r="L11" s="89"/>
    </row>
    <row r="12" spans="1:12" ht="15" x14ac:dyDescent="0.2">
      <c r="A12" s="89" t="s">
        <v>276</v>
      </c>
      <c r="B12" s="439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 x14ac:dyDescent="0.3">
      <c r="A13" s="89"/>
      <c r="B13" s="439"/>
      <c r="C13" s="101"/>
      <c r="D13" s="101"/>
      <c r="E13" s="101"/>
      <c r="F13" s="101"/>
      <c r="G13" s="89"/>
      <c r="H13" s="89"/>
      <c r="I13" s="89"/>
      <c r="J13" s="89" t="s">
        <v>486</v>
      </c>
      <c r="K13" s="88">
        <f>SUM(K9:K12)</f>
        <v>0</v>
      </c>
      <c r="L13" s="89"/>
    </row>
    <row r="14" spans="1:12" ht="15" x14ac:dyDescent="0.3">
      <c r="A14" s="233"/>
      <c r="B14" s="233"/>
      <c r="C14" s="233"/>
      <c r="D14" s="233"/>
      <c r="E14" s="233"/>
      <c r="F14" s="233"/>
      <c r="G14" s="233"/>
      <c r="H14" s="233"/>
      <c r="I14" s="233"/>
      <c r="J14" s="233"/>
      <c r="K14" s="190"/>
    </row>
    <row r="15" spans="1:12" ht="15" x14ac:dyDescent="0.3">
      <c r="A15" s="234" t="s">
        <v>487</v>
      </c>
      <c r="B15" s="234"/>
      <c r="C15" s="233"/>
      <c r="D15" s="233"/>
      <c r="E15" s="233"/>
      <c r="F15" s="233"/>
      <c r="G15" s="233"/>
      <c r="H15" s="233"/>
      <c r="I15" s="233"/>
      <c r="J15" s="233"/>
      <c r="K15" s="190"/>
    </row>
    <row r="16" spans="1:12" ht="15" x14ac:dyDescent="0.3">
      <c r="A16" s="234" t="s">
        <v>488</v>
      </c>
      <c r="B16" s="234"/>
      <c r="C16" s="233"/>
      <c r="D16" s="233"/>
      <c r="E16" s="233"/>
      <c r="F16" s="233"/>
      <c r="G16" s="233"/>
      <c r="H16" s="233"/>
      <c r="I16" s="233"/>
      <c r="J16" s="233"/>
      <c r="K16" s="190"/>
    </row>
    <row r="17" spans="1:11" ht="15" x14ac:dyDescent="0.3">
      <c r="A17" s="221" t="s">
        <v>489</v>
      </c>
      <c r="B17" s="234"/>
      <c r="C17" s="190"/>
      <c r="D17" s="190"/>
      <c r="E17" s="190"/>
      <c r="F17" s="190"/>
      <c r="G17" s="190"/>
      <c r="H17" s="190"/>
      <c r="I17" s="190"/>
      <c r="J17" s="190"/>
      <c r="K17" s="190"/>
    </row>
    <row r="18" spans="1:11" ht="15" x14ac:dyDescent="0.3">
      <c r="A18" s="221" t="s">
        <v>490</v>
      </c>
      <c r="B18" s="234"/>
      <c r="C18" s="190"/>
      <c r="D18" s="190"/>
      <c r="E18" s="190"/>
      <c r="F18" s="190"/>
      <c r="G18" s="190"/>
      <c r="H18" s="190"/>
      <c r="I18" s="190"/>
      <c r="J18" s="190"/>
      <c r="K18" s="190"/>
    </row>
    <row r="19" spans="1:11" ht="15" x14ac:dyDescent="0.3">
      <c r="A19" s="221"/>
      <c r="B19" s="234"/>
      <c r="C19" s="190"/>
      <c r="D19" s="190"/>
      <c r="E19" s="190"/>
      <c r="F19" s="190"/>
      <c r="G19" s="190"/>
      <c r="H19" s="190"/>
      <c r="I19" s="190"/>
      <c r="J19" s="190"/>
      <c r="K19" s="190"/>
    </row>
    <row r="20" spans="1:11" ht="15" x14ac:dyDescent="0.3">
      <c r="A20" s="221"/>
      <c r="B20" s="234"/>
      <c r="C20" s="190"/>
      <c r="D20" s="190"/>
      <c r="E20" s="190"/>
      <c r="F20" s="190"/>
      <c r="G20" s="190"/>
      <c r="H20" s="190"/>
      <c r="I20" s="190"/>
      <c r="J20" s="190"/>
      <c r="K20" s="190"/>
    </row>
    <row r="21" spans="1:11" x14ac:dyDescent="0.2">
      <c r="A21" s="231"/>
      <c r="B21" s="231"/>
      <c r="C21" s="231"/>
      <c r="D21" s="231"/>
      <c r="E21" s="231"/>
      <c r="F21" s="231"/>
      <c r="G21" s="231"/>
      <c r="H21" s="231"/>
      <c r="I21" s="231"/>
      <c r="J21" s="231"/>
      <c r="K21" s="231"/>
    </row>
    <row r="22" spans="1:11" ht="15" x14ac:dyDescent="0.3">
      <c r="A22" s="494" t="s">
        <v>107</v>
      </c>
      <c r="B22" s="494"/>
      <c r="C22" s="440"/>
      <c r="D22" s="441"/>
      <c r="E22" s="441"/>
      <c r="F22" s="440"/>
      <c r="G22" s="440"/>
      <c r="H22" s="440"/>
      <c r="I22" s="440"/>
      <c r="J22" s="440"/>
      <c r="K22" s="190"/>
    </row>
    <row r="23" spans="1:11" ht="15" x14ac:dyDescent="0.3">
      <c r="A23" s="440"/>
      <c r="B23" s="441"/>
      <c r="C23" s="440"/>
      <c r="D23" s="441"/>
      <c r="E23" s="441"/>
      <c r="F23" s="440"/>
      <c r="G23" s="440"/>
      <c r="H23" s="440"/>
      <c r="I23" s="440"/>
      <c r="J23" s="442"/>
      <c r="K23" s="190"/>
    </row>
    <row r="24" spans="1:11" ht="15" customHeight="1" x14ac:dyDescent="0.3">
      <c r="A24" s="440"/>
      <c r="B24" s="441"/>
      <c r="C24" s="495" t="s">
        <v>268</v>
      </c>
      <c r="D24" s="495"/>
      <c r="E24" s="443"/>
      <c r="F24" s="444"/>
      <c r="G24" s="496" t="s">
        <v>491</v>
      </c>
      <c r="H24" s="496"/>
      <c r="I24" s="496"/>
      <c r="J24" s="445"/>
      <c r="K24" s="190"/>
    </row>
    <row r="25" spans="1:11" ht="15" x14ac:dyDescent="0.3">
      <c r="A25" s="440"/>
      <c r="B25" s="441"/>
      <c r="C25" s="440"/>
      <c r="D25" s="441"/>
      <c r="E25" s="441"/>
      <c r="F25" s="440"/>
      <c r="G25" s="497"/>
      <c r="H25" s="497"/>
      <c r="I25" s="497"/>
      <c r="J25" s="445"/>
      <c r="K25" s="190"/>
    </row>
    <row r="26" spans="1:11" ht="15" x14ac:dyDescent="0.3">
      <c r="A26" s="440"/>
      <c r="B26" s="441"/>
      <c r="C26" s="492" t="s">
        <v>139</v>
      </c>
      <c r="D26" s="492"/>
      <c r="E26" s="443"/>
      <c r="F26" s="444"/>
      <c r="G26" s="440"/>
      <c r="H26" s="440"/>
      <c r="I26" s="440"/>
      <c r="J26" s="440"/>
      <c r="K26" s="190"/>
    </row>
  </sheetData>
  <mergeCells count="6">
    <mergeCell ref="C26:D26"/>
    <mergeCell ref="A1:D1"/>
    <mergeCell ref="K2:L2"/>
    <mergeCell ref="A22:B22"/>
    <mergeCell ref="C24:D24"/>
    <mergeCell ref="G24:I25"/>
  </mergeCells>
  <dataValidations count="1">
    <dataValidation type="list" allowBlank="1" showInputMessage="1" showErrorMessage="1" sqref="B9:B1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23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2017-07-19T11:58:59Z</cp:lastPrinted>
  <dcterms:created xsi:type="dcterms:W3CDTF">2011-12-27T13:20:18Z</dcterms:created>
  <dcterms:modified xsi:type="dcterms:W3CDTF">2017-07-19T12:02:50Z</dcterms:modified>
</cp:coreProperties>
</file>