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0" yWindow="0" windowWidth="23955" windowHeight="9270" tabRatio="954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5.5'!$A$1:$L$45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N1'!$A$1:$L$50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G10" i="35" l="1"/>
  <c r="C15" i="5"/>
  <c r="K31" i="46"/>
  <c r="I10" i="43"/>
  <c r="I11" i="43"/>
  <c r="I12" i="43"/>
  <c r="I13" i="43"/>
  <c r="I14" i="43"/>
  <c r="I15" i="43"/>
  <c r="I16" i="43"/>
  <c r="I17" i="43"/>
  <c r="I18" i="43"/>
  <c r="I19" i="43"/>
  <c r="I20" i="43"/>
  <c r="I21" i="43"/>
  <c r="I9" i="43"/>
  <c r="I25" i="43" s="1"/>
  <c r="G25" i="43"/>
  <c r="H21" i="43"/>
  <c r="C21" i="47"/>
  <c r="D48" i="47" l="1"/>
  <c r="C48" i="47"/>
  <c r="C39" i="47"/>
  <c r="H9" i="45"/>
  <c r="H9" i="43"/>
  <c r="H10" i="43"/>
  <c r="H11" i="43"/>
  <c r="H12" i="43"/>
  <c r="H13" i="43"/>
  <c r="H14" i="43"/>
  <c r="H15" i="43"/>
  <c r="H16" i="43"/>
  <c r="H17" i="43"/>
  <c r="H18" i="43"/>
  <c r="H20" i="43"/>
  <c r="D47" i="12" l="1"/>
  <c r="C38" i="40" l="1"/>
  <c r="D12" i="7"/>
  <c r="D16" i="7"/>
  <c r="C16" i="7"/>
  <c r="D12" i="3"/>
  <c r="C12" i="7" l="1"/>
  <c r="I38" i="35"/>
  <c r="A5" i="9"/>
  <c r="K35" i="55" l="1"/>
  <c r="A6" i="55"/>
  <c r="E10" i="46" s="1"/>
  <c r="E11" i="46" s="1"/>
  <c r="E12" i="46" s="1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H34" i="45"/>
  <c r="G34" i="45"/>
  <c r="H25" i="43"/>
  <c r="D27" i="3" l="1"/>
  <c r="C27" i="3"/>
  <c r="D17" i="28" l="1"/>
  <c r="C17" i="28"/>
  <c r="C12" i="3" l="1"/>
  <c r="I2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D34" i="40"/>
  <c r="C34" i="40"/>
  <c r="D25" i="40"/>
  <c r="C25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4" i="29"/>
  <c r="G2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<sst xmlns="http://schemas.openxmlformats.org/spreadsheetml/2006/main" count="1163" uniqueCount="579">
  <si>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</si>
  <si>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</si>
  <si>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</si>
  <si>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</si>
  <si>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</si>
  <si>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</si>
  <si>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</si>
  <si>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</si>
  <si>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</si>
  <si>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</si>
  <si>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</si>
  <si>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</si>
  <si>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</si>
  <si>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</si>
  <si>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</si>
  <si>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</si>
  <si>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</si>
  <si>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</si>
  <si>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</si>
  <si>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</si>
  <si>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</si>
  <si>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</si>
  <si>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</si>
  <si>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</si>
  <si>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</si>
  <si>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</si>
  <si>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</si>
  <si>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</si>
  <si>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</si>
  <si>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</si>
  <si>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</si>
  <si>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</si>
  <si>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</si>
  <si>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</si>
  <si>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</si>
  <si>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</si>
  <si>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</si>
  <si>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</si>
  <si>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</si>
  <si>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</si>
  <si>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</si>
  <si>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</si>
  <si>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</si>
  <si>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</si>
  <si>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</si>
  <si>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</si>
  <si>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</si>
  <si>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</si>
  <si>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</si>
  <si>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</si>
  <si>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</si>
  <si>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</si>
  <si>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</si>
  <si>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</si>
  <si>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</si>
  <si>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</si>
  <si>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</si>
  <si>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</si>
  <si>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</si>
  <si>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</si>
  <si>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</si>
  <si>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</si>
  <si>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</si>
  <si>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</si>
  <si>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</si>
  <si>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</si>
  <si>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</si>
  <si>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</si>
  <si>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</si>
  <si>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</si>
  <si>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</si>
  <si>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</si>
  <si>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</si>
  <si>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</si>
  <si>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</si>
  <si>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</si>
  <si>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</si>
  <si>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</si>
  <si>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</si>
  <si>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</si>
  <si>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</si>
  <si>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</si>
  <si>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</si>
  <si>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</si>
  <si>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</si>
  <si>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</si>
  <si>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</si>
  <si>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</si>
  <si>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</si>
  <si>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</si>
  <si>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</si>
  <si>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</si>
  <si>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</si>
  <si>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</si>
  <si>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</si>
  <si>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</si>
  <si>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</si>
  <si>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</si>
  <si>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</si>
  <si>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</si>
  <si>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</si>
  <si>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</si>
  <si>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</si>
  <si>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</si>
  <si>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</si>
  <si>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</si>
  <si>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</si>
  <si>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</si>
  <si>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</si>
  <si>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</si>
  <si>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</si>
  <si>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</si>
  <si>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</si>
  <si>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</si>
  <si>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</si>
  <si>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</si>
  <si>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</si>
  <si>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</si>
  <si>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</si>
  <si>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</si>
  <si>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</si>
  <si>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</si>
  <si>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</si>
  <si>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</si>
  <si>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</si>
  <si>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</si>
  <si>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</si>
  <si>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</si>
  <si>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</si>
  <si>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</si>
  <si>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</si>
  <si>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</si>
  <si>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</si>
  <si>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</si>
  <si>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</si>
  <si>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</si>
  <si>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</si>
  <si>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</si>
  <si>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</si>
  <si>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</si>
  <si>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</si>
  <si>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</si>
  <si>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</si>
  <si>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</si>
  <si>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</si>
  <si>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</si>
  <si>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</si>
  <si>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</si>
  <si>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</si>
  <si>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</si>
  <si>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</si>
  <si>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</si>
  <si>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</si>
  <si>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</si>
  <si>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</si>
  <si>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</si>
  <si>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</si>
  <si>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</si>
  <si>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</si>
  <si>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</si>
  <si>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</si>
  <si>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</si>
  <si>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</si>
  <si>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</si>
  <si>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</si>
  <si>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</si>
  <si>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</si>
  <si>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</si>
  <si>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</si>
  <si>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</si>
  <si>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</si>
  <si>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</si>
  <si>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</si>
  <si>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</si>
  <si>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</si>
  <si>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</si>
  <si>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</si>
  <si>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</si>
  <si>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</si>
  <si>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</si>
  <si>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</si>
  <si>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</si>
  <si>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</si>
  <si>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</si>
  <si>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</si>
  <si>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</si>
  <si>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</si>
  <si>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</si>
  <si>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</si>
  <si>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</si>
  <si>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</si>
  <si>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</si>
  <si>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</si>
  <si>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</si>
  <si>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</si>
  <si>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</si>
  <si>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</si>
  <si>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</si>
  <si>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</si>
  <si>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</si>
  <si>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</si>
  <si>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</si>
  <si>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</si>
  <si>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</si>
  <si>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</si>
  <si>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</si>
  <si>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</si>
  <si>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</si>
  <si>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</si>
  <si>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</si>
  <si>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</si>
  <si>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</si>
  <si>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</si>
  <si>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</si>
  <si>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</si>
  <si>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</si>
  <si>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</si>
  <si>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</si>
  <si>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</si>
  <si>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</si>
  <si>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</si>
  <si>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</si>
  <si>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</si>
  <si>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</si>
  <si>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</si>
  <si>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</si>
  <si>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</si>
  <si>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</si>
  <si>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</si>
  <si>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</si>
  <si>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</si>
  <si>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</si>
  <si>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</si>
  <si>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</si>
  <si>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</si>
  <si>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</si>
  <si>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</si>
  <si>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</si>
  <si>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</si>
  <si>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</si>
  <si>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</si>
  <si>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</si>
  <si>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</si>
  <si>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</si>
  <si>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</si>
  <si>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</si>
  <si>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</si>
  <si>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</si>
  <si>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</si>
  <si>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</si>
  <si>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</si>
  <si>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</si>
  <si>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</si>
  <si>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</si>
  <si>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</si>
  <si>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</si>
  <si>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</si>
  <si>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</si>
  <si>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</si>
  <si>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</si>
  <si>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</si>
  <si>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</si>
  <si>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</si>
  <si>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</si>
  <si>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</si>
  <si>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</si>
  <si>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</si>
  <si>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</si>
  <si>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</si>
  <si>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</si>
  <si>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</si>
  <si>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</si>
  <si>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</si>
  <si>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</si>
  <si>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</si>
  <si>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</si>
  <si>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</si>
  <si>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</si>
  <si>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</si>
  <si>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</si>
  <si>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</si>
  <si>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</si>
  <si>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</si>
  <si>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</si>
  <si>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</si>
  <si>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</si>
  <si>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</si>
  <si>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</si>
  <si>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</si>
  <si>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</si>
  <si>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</si>
  <si>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</si>
  <si>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</si>
  <si>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</si>
  <si>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</si>
  <si>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</si>
  <si>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</si>
  <si>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</si>
  <si>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</si>
  <si>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</si>
  <si>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</si>
  <si>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</si>
  <si>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</si>
  <si>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</si>
  <si>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</si>
  <si>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</si>
  <si>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</si>
  <si>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</si>
  <si>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</si>
  <si>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</si>
  <si>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</si>
  <si>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</si>
  <si>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</si>
  <si>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</si>
  <si>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</si>
  <si>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</si>
  <si>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</si>
  <si>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</si>
  <si>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</si>
  <si>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</si>
  <si>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</si>
  <si>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</si>
  <si>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</si>
  <si>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</si>
  <si>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</si>
  <si>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</si>
  <si>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</si>
  <si>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</si>
  <si>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</si>
  <si>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</si>
  <si>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</si>
  <si>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</si>
  <si>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</si>
  <si>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</si>
  <si>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</si>
  <si>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</si>
  <si>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</si>
  <si>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</si>
  <si>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</si>
  <si>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</si>
  <si>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</si>
  <si>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</si>
  <si>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</si>
  <si>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</si>
  <si>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</si>
  <si>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</si>
  <si>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</si>
  <si>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</si>
  <si>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</si>
  <si>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</si>
  <si>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</si>
  <si>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</si>
  <si>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</si>
  <si>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</si>
  <si>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</si>
  <si>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</si>
  <si>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</si>
  <si>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</si>
  <si>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</si>
  <si>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</si>
  <si>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</si>
  <si>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</si>
  <si>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</si>
  <si>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</si>
  <si>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</si>
  <si>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</si>
  <si>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</si>
  <si>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</si>
  <si>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</si>
  <si>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</si>
  <si>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</si>
  <si>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</si>
  <si>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</si>
  <si>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</si>
  <si>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</si>
  <si>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</si>
  <si>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</si>
  <si>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</si>
  <si>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</si>
  <si>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</si>
  <si>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</si>
  <si>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</si>
  <si>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</si>
  <si>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</si>
  <si>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</si>
  <si>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</si>
  <si>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</si>
  <si>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</si>
  <si>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</si>
  <si>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</si>
  <si>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</si>
  <si>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</si>
  <si>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</si>
  <si>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</si>
  <si>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</si>
  <si>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</si>
  <si>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</si>
  <si>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</si>
  <si>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</si>
  <si>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</si>
  <si>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</si>
  <si>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</si>
  <si>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</si>
  <si>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</si>
  <si>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</si>
  <si>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</si>
  <si>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</si>
  <si>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</si>
  <si>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</si>
  <si>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</si>
  <si>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</si>
  <si>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</si>
  <si>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</si>
  <si>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</si>
  <si>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</si>
  <si>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</si>
  <si>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</si>
  <si>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</si>
  <si>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</si>
  <si>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</si>
  <si>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</si>
  <si>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</si>
  <si>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</si>
  <si>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</si>
  <si>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</si>
  <si>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</si>
  <si>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</si>
  <si>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</si>
  <si>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</si>
  <si>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</si>
  <si>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</si>
  <si>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</si>
  <si>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</si>
  <si>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</si>
  <si>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</si>
  <si>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</si>
  <si>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</si>
  <si>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</si>
  <si>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</si>
  <si>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</si>
  <si>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</si>
  <si>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</si>
  <si>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</si>
  <si>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</si>
  <si>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</si>
  <si>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</si>
  <si>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</si>
  <si>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</si>
  <si>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</si>
  <si>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</si>
  <si>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</si>
  <si>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</si>
  <si>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</si>
  <si>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</si>
  <si>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</si>
  <si>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</si>
  <si>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</si>
  <si>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</si>
  <si>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</si>
  <si>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</si>
  <si>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</si>
  <si>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</si>
  <si>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</si>
  <si>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</si>
  <si>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</si>
  <si>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</si>
  <si>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</si>
  <si>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</si>
  <si>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</si>
  <si>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</si>
  <si>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</si>
  <si>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</si>
  <si>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</si>
  <si>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</si>
  <si>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</si>
  <si>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</si>
  <si>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</si>
  <si>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</si>
  <si>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</si>
  <si>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</si>
  <si>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</si>
  <si>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</si>
  <si>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</si>
  <si>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</si>
  <si>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</si>
  <si>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</si>
  <si>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</si>
  <si>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</si>
  <si>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</si>
  <si>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</si>
  <si>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</si>
  <si>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</si>
  <si>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</si>
  <si>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</si>
  <si>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</si>
  <si>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</si>
  <si>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</si>
  <si>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</si>
  <si>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</si>
  <si>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</si>
  <si>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</si>
  <si>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</si>
  <si>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</si>
  <si>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</si>
  <si>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</si>
  <si>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</si>
  <si>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</si>
  <si>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</si>
  <si>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</si>
  <si>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</si>
  <si>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</si>
  <si>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</si>
  <si>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</si>
  <si>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</si>
  <si>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</si>
  <si>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37001003169</t>
  </si>
  <si>
    <t>მოქალაქეთა პოლიტიკური გაერთიანება "სამოქალაქო პლატფორმა - ახალი საქართველო"</t>
  </si>
  <si>
    <t xml:space="preserve">პაატა </t>
  </si>
  <si>
    <t>მანჯგალაძე</t>
  </si>
  <si>
    <t xml:space="preserve">გიორგი </t>
  </si>
  <si>
    <t xml:space="preserve">ანა </t>
  </si>
  <si>
    <t>კობახიძე</t>
  </si>
  <si>
    <t>ხაბურზანია</t>
  </si>
  <si>
    <t xml:space="preserve">ასათიანი </t>
  </si>
  <si>
    <t xml:space="preserve">თამთა </t>
  </si>
  <si>
    <t>შამათავა</t>
  </si>
  <si>
    <t xml:space="preserve">თამარი </t>
  </si>
  <si>
    <t>ჯინჭარაძე</t>
  </si>
  <si>
    <t xml:space="preserve">რუსუდან </t>
  </si>
  <si>
    <t>ნემსაძე</t>
  </si>
  <si>
    <t>01014006245</t>
  </si>
  <si>
    <t>58001006856</t>
  </si>
  <si>
    <t>01014006159</t>
  </si>
  <si>
    <t>60002006014</t>
  </si>
  <si>
    <t>58001009680</t>
  </si>
  <si>
    <t>01017025069</t>
  </si>
  <si>
    <t>01014002472</t>
  </si>
  <si>
    <t>ახალი საქართველო</t>
  </si>
  <si>
    <t>GE22TB7096636080100009</t>
  </si>
  <si>
    <t>თიბისი</t>
  </si>
  <si>
    <t>GEL</t>
  </si>
  <si>
    <t>14/07/2016</t>
  </si>
  <si>
    <t>ირაკლი</t>
  </si>
  <si>
    <t>ოფისი</t>
  </si>
  <si>
    <t>01.06.2017 - 30.06.2017</t>
  </si>
  <si>
    <t xml:space="preserve"> ტაბატაძე</t>
  </si>
  <si>
    <t xml:space="preserve">ნანა </t>
  </si>
  <si>
    <t>ტოხვაძე</t>
  </si>
  <si>
    <t xml:space="preserve">თეონა </t>
  </si>
  <si>
    <t>ჭალიძე</t>
  </si>
  <si>
    <t xml:space="preserve">რევაზი </t>
  </si>
  <si>
    <t>გიორგაძე</t>
  </si>
  <si>
    <t xml:space="preserve">მეგი </t>
  </si>
  <si>
    <t>ქსოვრელი</t>
  </si>
  <si>
    <t>38001046706</t>
  </si>
  <si>
    <t>01001022822</t>
  </si>
  <si>
    <t>01519090503</t>
  </si>
  <si>
    <t>01027019607</t>
  </si>
  <si>
    <t>მომსახურების საფასური</t>
  </si>
  <si>
    <t xml:space="preserve">შპს თავისუფალი გაზეთი+, </t>
  </si>
  <si>
    <t>შპს ახალი ამბები</t>
  </si>
  <si>
    <t>კოსტავას შესახვევი N7,ბინა 1</t>
  </si>
  <si>
    <t>31.12.2017</t>
  </si>
  <si>
    <t>მეგი</t>
  </si>
  <si>
    <t>შპს "ზღაპარი"</t>
  </si>
  <si>
    <t>სამეურნეო საქონელი</t>
  </si>
  <si>
    <t>შპს "ახალი ამბები"</t>
  </si>
  <si>
    <t>სარეკლამო მომსახურება</t>
  </si>
  <si>
    <t>01.07.2017 - 31.07.2017</t>
  </si>
  <si>
    <t>ინტერნეტ-რეკლამს ხრჯი</t>
  </si>
  <si>
    <t>შენგელია</t>
  </si>
  <si>
    <t>62006001442</t>
  </si>
  <si>
    <t>მაჭარაშვილი</t>
  </si>
  <si>
    <t>2154.69</t>
  </si>
  <si>
    <t>ოფისის იჯარა</t>
  </si>
  <si>
    <t>ივლისი</t>
  </si>
  <si>
    <t>რადიო რეკლამა</t>
  </si>
  <si>
    <t>რადიოკომპანია პირველი რადიო</t>
  </si>
  <si>
    <t>211323735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</si>
</sst>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49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19" xfId="2" applyFont="1" applyFill="1" applyBorder="1" applyAlignment="1" applyProtection="1">
      <alignment horizontal="center" vertical="top" wrapText="1"/>
    </xf>
    <xf numFmtId="1" fontId="24" fillId="5" borderId="19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0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1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2" xfId="2" applyFont="1" applyFill="1" applyBorder="1" applyAlignment="1" applyProtection="1">
      <alignment horizontal="left" vertical="top"/>
      <protection locked="0"/>
    </xf>
    <xf numFmtId="0" fontId="24" fillId="5" borderId="22" xfId="2" applyFont="1" applyFill="1" applyBorder="1" applyAlignment="1" applyProtection="1">
      <alignment horizontal="left" vertical="top" wrapText="1"/>
      <protection locked="0"/>
    </xf>
    <xf numFmtId="0" fontId="24" fillId="5" borderId="23" xfId="2" applyFont="1" applyFill="1" applyBorder="1" applyAlignment="1" applyProtection="1">
      <alignment horizontal="left" vertical="top" wrapText="1"/>
      <protection locked="0"/>
    </xf>
    <xf numFmtId="1" fontId="24" fillId="5" borderId="23" xfId="2" applyNumberFormat="1" applyFont="1" applyFill="1" applyBorder="1" applyAlignment="1" applyProtection="1">
      <alignment horizontal="left" vertical="top" wrapText="1"/>
      <protection locked="0"/>
    </xf>
    <xf numFmtId="1" fontId="24" fillId="5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6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7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5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28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6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1" xfId="9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6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6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1" xfId="0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7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18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9" fillId="5" borderId="32" xfId="9" applyFont="1" applyFill="1" applyBorder="1" applyAlignment="1" applyProtection="1">
      <alignment horizontal="center" vertical="center"/>
    </xf>
    <xf numFmtId="0" fontId="29" fillId="5" borderId="33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29" fillId="5" borderId="34" xfId="9" applyFont="1" applyFill="1" applyBorder="1" applyAlignment="1" applyProtection="1">
      <alignment horizontal="center" vertical="center"/>
    </xf>
    <xf numFmtId="0" fontId="19" fillId="4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horizontal="center" vertical="center"/>
      <protection locked="0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/>
      <protection locked="0"/>
    </xf>
    <xf numFmtId="0" fontId="0" fillId="2" borderId="1" xfId="0" applyFill="1" applyBorder="1"/>
    <xf numFmtId="3" fontId="22" fillId="6" borderId="0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0" fontId="22" fillId="0" borderId="0" xfId="1" applyFont="1" applyFill="1" applyBorder="1" applyAlignment="1" applyProtection="1">
      <alignment horizontal="left" vertical="center" wrapText="1" indent="1"/>
    </xf>
    <xf numFmtId="0" fontId="32" fillId="0" borderId="1" xfId="0" applyFont="1" applyBorder="1" applyAlignment="1" applyProtection="1">
      <alignment vertical="center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0" fillId="5" borderId="0" xfId="0" applyFill="1" applyAlignment="1" applyProtection="1">
      <alignment wrapText="1"/>
    </xf>
    <xf numFmtId="0" fontId="17" fillId="5" borderId="0" xfId="0" applyFont="1" applyFill="1" applyAlignment="1" applyProtection="1">
      <alignment wrapText="1"/>
    </xf>
    <xf numFmtId="0" fontId="17" fillId="2" borderId="0" xfId="0" applyFont="1" applyFill="1" applyBorder="1" applyAlignment="1" applyProtection="1">
      <alignment wrapText="1"/>
    </xf>
    <xf numFmtId="0" fontId="11" fillId="5" borderId="0" xfId="0" applyFont="1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6" fontId="0" fillId="0" borderId="1" xfId="0" applyNumberFormat="1" applyFill="1" applyBorder="1" applyAlignment="1">
      <alignment horizontal="center" vertical="center" wrapText="1"/>
    </xf>
    <xf numFmtId="8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14" fontId="19" fillId="0" borderId="1" xfId="9" applyNumberFormat="1" applyFont="1" applyFill="1" applyBorder="1" applyAlignment="1" applyProtection="1">
      <alignment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Fill="1" applyBorder="1" applyAlignment="1">
      <alignment horizontal="right" vertical="center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19" fillId="0" borderId="1" xfId="9" applyFont="1" applyFill="1" applyBorder="1" applyAlignment="1" applyProtection="1">
      <alignment vertical="center"/>
      <protection locked="0"/>
    </xf>
    <xf numFmtId="0" fontId="27" fillId="0" borderId="0" xfId="9" applyFont="1" applyFill="1" applyAlignment="1" applyProtection="1">
      <alignment vertical="center"/>
      <protection locked="0"/>
    </xf>
    <xf numFmtId="49" fontId="0" fillId="0" borderId="37" xfId="0" applyNumberFormat="1" applyBorder="1"/>
    <xf numFmtId="49" fontId="0" fillId="2" borderId="1" xfId="0" applyNumberFormat="1" applyFill="1" applyBorder="1"/>
    <xf numFmtId="4" fontId="17" fillId="0" borderId="1" xfId="0" applyNumberFormat="1" applyFont="1" applyBorder="1" applyProtection="1">
      <protection locked="0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7" fillId="0" borderId="1" xfId="1" applyFont="1" applyFill="1" applyBorder="1" applyAlignment="1" applyProtection="1">
      <alignment horizontal="left" vertical="center" wrapText="1"/>
    </xf>
    <xf numFmtId="3" fontId="0" fillId="0" borderId="37" xfId="0" applyNumberFormat="1" applyBorder="1"/>
    <xf numFmtId="0" fontId="17" fillId="5" borderId="37" xfId="0" applyFont="1" applyFill="1" applyBorder="1" applyProtection="1"/>
    <xf numFmtId="0" fontId="0" fillId="2" borderId="37" xfId="0" applyFill="1" applyBorder="1"/>
    <xf numFmtId="0" fontId="22" fillId="0" borderId="37" xfId="1" applyFont="1" applyFill="1" applyBorder="1" applyAlignment="1" applyProtection="1">
      <alignment horizontal="left" vertical="center" wrapText="1" indent="1"/>
    </xf>
    <xf numFmtId="0" fontId="17" fillId="0" borderId="37" xfId="1" applyFont="1" applyFill="1" applyBorder="1" applyAlignment="1" applyProtection="1">
      <alignment horizontal="left" vertical="center" wrapText="1" indent="1"/>
    </xf>
    <xf numFmtId="3" fontId="22" fillId="2" borderId="37" xfId="1" applyNumberFormat="1" applyFont="1" applyFill="1" applyBorder="1" applyAlignment="1" applyProtection="1">
      <alignment horizontal="center" vertical="center" wrapText="1"/>
      <protection locked="0"/>
    </xf>
    <xf numFmtId="49" fontId="0" fillId="2" borderId="37" xfId="0" applyNumberFormat="1" applyFill="1" applyBorder="1"/>
    <xf numFmtId="167" fontId="34" fillId="2" borderId="37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37" xfId="1" applyFont="1" applyFill="1" applyBorder="1" applyAlignment="1" applyProtection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14" fontId="17" fillId="0" borderId="0" xfId="1" applyNumberFormat="1" applyFont="1" applyFill="1" applyBorder="1" applyAlignment="1" applyProtection="1">
      <alignment vertical="center"/>
    </xf>
    <xf numFmtId="0" fontId="17" fillId="0" borderId="0" xfId="1" applyFont="1" applyFill="1" applyBorder="1" applyAlignment="1" applyProtection="1">
      <alignment vertical="center"/>
    </xf>
    <xf numFmtId="0" fontId="17" fillId="0" borderId="1" xfId="1" applyFont="1" applyFill="1" applyBorder="1" applyAlignment="1" applyProtection="1">
      <alignment horizontal="left" wrapText="1"/>
    </xf>
    <xf numFmtId="49" fontId="0" fillId="0" borderId="37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22" fillId="0" borderId="1" xfId="1" applyFont="1" applyFill="1" applyBorder="1" applyAlignment="1" applyProtection="1">
      <alignment horizontal="left" wrapText="1"/>
    </xf>
    <xf numFmtId="3" fontId="22" fillId="2" borderId="1" xfId="1" applyNumberFormat="1" applyFont="1" applyFill="1" applyBorder="1" applyAlignment="1" applyProtection="1">
      <alignment horizontal="left" wrapText="1"/>
      <protection locked="0"/>
    </xf>
    <xf numFmtId="2" fontId="17" fillId="5" borderId="0" xfId="1" applyNumberFormat="1" applyFont="1" applyFill="1" applyBorder="1" applyAlignment="1" applyProtection="1">
      <alignment horizontal="center" vertical="center"/>
    </xf>
    <xf numFmtId="2" fontId="17" fillId="5" borderId="0" xfId="0" applyNumberFormat="1" applyFont="1" applyFill="1" applyProtection="1"/>
    <xf numFmtId="2" fontId="17" fillId="2" borderId="0" xfId="0" applyNumberFormat="1" applyFont="1" applyFill="1" applyProtection="1"/>
    <xf numFmtId="2" fontId="17" fillId="5" borderId="0" xfId="1" applyNumberFormat="1" applyFont="1" applyFill="1" applyAlignment="1" applyProtection="1">
      <alignment vertical="center"/>
    </xf>
    <xf numFmtId="2" fontId="22" fillId="5" borderId="1" xfId="1" applyNumberFormat="1" applyFont="1" applyFill="1" applyBorder="1" applyAlignment="1" applyProtection="1">
      <alignment horizontal="center" vertical="center" wrapText="1"/>
    </xf>
    <xf numFmtId="2" fontId="0" fillId="0" borderId="37" xfId="0" applyNumberFormat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22" fillId="2" borderId="1" xfId="1" applyNumberFormat="1" applyFont="1" applyFill="1" applyBorder="1" applyAlignment="1" applyProtection="1">
      <alignment horizontal="left" wrapText="1"/>
      <protection locked="0"/>
    </xf>
    <xf numFmtId="2" fontId="22" fillId="5" borderId="1" xfId="0" applyNumberFormat="1" applyFont="1" applyFill="1" applyBorder="1" applyProtection="1"/>
    <xf numFmtId="2" fontId="22" fillId="2" borderId="0" xfId="0" applyNumberFormat="1" applyFont="1" applyFill="1" applyAlignment="1" applyProtection="1">
      <alignment horizontal="left"/>
      <protection locked="0"/>
    </xf>
    <xf numFmtId="2" fontId="17" fillId="2" borderId="0" xfId="0" applyNumberFormat="1" applyFont="1" applyFill="1" applyProtection="1">
      <protection locked="0"/>
    </xf>
    <xf numFmtId="2" fontId="0" fillId="2" borderId="0" xfId="0" applyNumberFormat="1" applyFill="1" applyProtection="1">
      <protection locked="0"/>
    </xf>
    <xf numFmtId="2" fontId="17" fillId="2" borderId="3" xfId="0" applyNumberFormat="1" applyFont="1" applyFill="1" applyBorder="1" applyProtection="1">
      <protection locked="0"/>
    </xf>
    <xf numFmtId="2" fontId="22" fillId="2" borderId="0" xfId="0" applyNumberFormat="1" applyFont="1" applyFill="1" applyProtection="1">
      <protection locked="0"/>
    </xf>
    <xf numFmtId="2" fontId="16" fillId="2" borderId="0" xfId="0" applyNumberFormat="1" applyFont="1" applyFill="1"/>
    <xf numFmtId="2" fontId="0" fillId="2" borderId="0" xfId="0" applyNumberFormat="1" applyFill="1"/>
    <xf numFmtId="0" fontId="0" fillId="0" borderId="37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2" fontId="11" fillId="2" borderId="1" xfId="0" applyNumberFormat="1" applyFont="1" applyFill="1" applyBorder="1" applyAlignment="1">
      <alignment horizontal="left"/>
    </xf>
    <xf numFmtId="49" fontId="11" fillId="0" borderId="37" xfId="0" applyNumberFormat="1" applyFont="1" applyBorder="1"/>
    <xf numFmtId="0" fontId="11" fillId="2" borderId="1" xfId="0" applyFont="1" applyFill="1" applyBorder="1"/>
    <xf numFmtId="0" fontId="32" fillId="0" borderId="37" xfId="0" applyFont="1" applyBorder="1" applyAlignment="1">
      <alignment horizontal="left"/>
    </xf>
    <xf numFmtId="0" fontId="36" fillId="0" borderId="37" xfId="0" applyFont="1" applyBorder="1" applyAlignment="1">
      <alignment horizontal="left"/>
    </xf>
    <xf numFmtId="0" fontId="32" fillId="5" borderId="31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29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29" xfId="10" applyNumberFormat="1" applyFont="1" applyFill="1" applyBorder="1" applyAlignment="1" applyProtection="1">
      <alignment horizontal="center" vertical="center"/>
    </xf>
    <xf numFmtId="14" fontId="21" fillId="2" borderId="29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view="pageBreakPreview" topLeftCell="D1" zoomScale="80" zoomScaleNormal="100" zoomScaleSheetLayoutView="80" workbookViewId="0">
      <selection activeCell="E14" sqref="E14"/>
    </sheetView>
  </sheetViews>
  <sheetFormatPr defaultRowHeight="15" x14ac:dyDescent="0.2"/>
  <cols>
    <col min="1" max="1" width="6.28515625" style="297" bestFit="1" customWidth="1"/>
    <col min="2" max="2" width="13.140625" style="297" customWidth="1"/>
    <col min="3" max="3" width="30" style="297" customWidth="1"/>
    <col min="4" max="4" width="15.140625" style="297" customWidth="1"/>
    <col min="5" max="5" width="65" style="297" bestFit="1" customWidth="1"/>
    <col min="6" max="6" width="19.140625" style="298" customWidth="1"/>
    <col min="7" max="7" width="26.28515625" style="298" bestFit="1" customWidth="1"/>
    <col min="8" max="8" width="46.42578125" style="298" customWidth="1"/>
    <col min="9" max="9" width="15.140625" style="297" customWidth="1"/>
    <col min="10" max="10" width="14.42578125" style="297" customWidth="1"/>
    <col min="11" max="11" width="13.7109375" style="297" customWidth="1"/>
    <col min="12" max="12" width="29.42578125" style="297" customWidth="1"/>
    <col min="13" max="16384" width="9.140625" style="297"/>
  </cols>
  <sheetData>
    <row r="1" spans="1:12" s="307" customFormat="1" x14ac:dyDescent="0.2">
      <c r="A1" s="342" t="s">
        <v>307</v>
      </c>
      <c r="B1" s="328"/>
      <c r="C1" s="328"/>
      <c r="D1" s="328"/>
      <c r="E1" s="329"/>
      <c r="F1" s="323"/>
      <c r="G1" s="329"/>
      <c r="H1" s="341"/>
      <c r="I1" s="328"/>
      <c r="J1" s="329"/>
      <c r="K1" s="329"/>
      <c r="L1" s="340" t="s">
        <v>109</v>
      </c>
    </row>
    <row r="2" spans="1:12" s="307" customFormat="1" x14ac:dyDescent="0.2">
      <c r="A2" s="339" t="s">
        <v>140</v>
      </c>
      <c r="B2" s="328"/>
      <c r="C2" s="328"/>
      <c r="D2" s="328"/>
      <c r="E2" s="329"/>
      <c r="F2" s="323"/>
      <c r="G2" s="329"/>
      <c r="H2" s="338"/>
      <c r="I2" s="328"/>
      <c r="J2" s="329"/>
      <c r="K2" s="329"/>
      <c r="L2" s="340" t="s">
        <v>544</v>
      </c>
    </row>
    <row r="3" spans="1:12" s="307" customFormat="1" x14ac:dyDescent="0.2">
      <c r="A3" s="337"/>
      <c r="B3" s="328"/>
      <c r="C3" s="336"/>
      <c r="D3" s="335"/>
      <c r="E3" s="329"/>
      <c r="F3" s="334"/>
      <c r="G3" s="329"/>
      <c r="H3" s="329"/>
      <c r="I3" s="323"/>
      <c r="J3" s="328"/>
      <c r="K3" s="328"/>
      <c r="L3" s="327"/>
    </row>
    <row r="4" spans="1:12" s="307" customFormat="1" x14ac:dyDescent="0.2">
      <c r="A4" s="468" t="s">
        <v>274</v>
      </c>
      <c r="B4" s="469"/>
      <c r="C4" s="469"/>
      <c r="D4" s="374" t="s">
        <v>516</v>
      </c>
      <c r="E4" s="365"/>
      <c r="F4" s="306"/>
      <c r="G4" s="300"/>
      <c r="H4" s="366"/>
      <c r="I4" s="365"/>
      <c r="J4" s="367"/>
      <c r="K4" s="300"/>
      <c r="L4" s="368"/>
    </row>
    <row r="5" spans="1:12" s="307" customFormat="1" ht="15.75" thickBot="1" x14ac:dyDescent="0.25">
      <c r="A5" s="333"/>
      <c r="B5" s="329"/>
      <c r="C5" s="332"/>
      <c r="D5" s="331"/>
      <c r="E5" s="329"/>
      <c r="F5" s="330"/>
      <c r="G5" s="330"/>
      <c r="H5" s="330"/>
      <c r="I5" s="329"/>
      <c r="J5" s="328"/>
      <c r="K5" s="328"/>
      <c r="L5" s="327"/>
    </row>
    <row r="6" spans="1:12" ht="15.75" thickBot="1" x14ac:dyDescent="0.25">
      <c r="A6" s="326"/>
      <c r="B6" s="325"/>
      <c r="C6" s="324"/>
      <c r="D6" s="324"/>
      <c r="E6" s="324"/>
      <c r="F6" s="323"/>
      <c r="G6" s="323"/>
      <c r="H6" s="323"/>
      <c r="I6" s="472" t="s">
        <v>475</v>
      </c>
      <c r="J6" s="473"/>
      <c r="K6" s="474"/>
      <c r="L6" s="322"/>
    </row>
    <row r="7" spans="1:12" s="310" customFormat="1" ht="39" thickBot="1" x14ac:dyDescent="0.25">
      <c r="A7" s="321" t="s">
        <v>64</v>
      </c>
      <c r="B7" s="320" t="s">
        <v>141</v>
      </c>
      <c r="C7" s="320" t="s">
        <v>474</v>
      </c>
      <c r="D7" s="319" t="s">
        <v>280</v>
      </c>
      <c r="E7" s="318" t="s">
        <v>473</v>
      </c>
      <c r="F7" s="317" t="s">
        <v>472</v>
      </c>
      <c r="G7" s="316" t="s">
        <v>228</v>
      </c>
      <c r="H7" s="315" t="s">
        <v>225</v>
      </c>
      <c r="I7" s="314" t="s">
        <v>471</v>
      </c>
      <c r="J7" s="313" t="s">
        <v>277</v>
      </c>
      <c r="K7" s="312" t="s">
        <v>229</v>
      </c>
      <c r="L7" s="311" t="s">
        <v>230</v>
      </c>
    </row>
    <row r="8" spans="1:12" s="309" customFormat="1" x14ac:dyDescent="0.2">
      <c r="A8" s="381">
        <v>1</v>
      </c>
      <c r="B8" s="384">
        <v>2</v>
      </c>
      <c r="C8" s="380">
        <v>3</v>
      </c>
      <c r="D8" s="380">
        <v>4</v>
      </c>
      <c r="E8" s="380">
        <v>5</v>
      </c>
      <c r="F8" s="384">
        <v>6</v>
      </c>
      <c r="G8" s="380">
        <v>7</v>
      </c>
      <c r="H8" s="384">
        <v>8</v>
      </c>
      <c r="I8" s="381">
        <v>9</v>
      </c>
      <c r="J8" s="384">
        <v>10</v>
      </c>
      <c r="K8" s="388">
        <v>11</v>
      </c>
      <c r="L8" s="389">
        <v>12</v>
      </c>
    </row>
    <row r="9" spans="1:12" x14ac:dyDescent="0.2">
      <c r="A9" s="390"/>
      <c r="B9" s="391"/>
      <c r="C9" s="382"/>
      <c r="D9" s="386"/>
      <c r="E9" s="383"/>
      <c r="F9" s="387"/>
      <c r="G9" s="387"/>
      <c r="H9" s="383"/>
      <c r="I9" s="385"/>
      <c r="J9" s="385"/>
      <c r="K9" s="392"/>
      <c r="L9" s="382"/>
    </row>
    <row r="10" spans="1:12" x14ac:dyDescent="0.2">
      <c r="A10" s="390"/>
      <c r="B10" s="391"/>
      <c r="C10" s="382"/>
      <c r="D10" s="386"/>
      <c r="E10" s="383"/>
      <c r="F10" s="387"/>
      <c r="G10" s="387"/>
      <c r="H10" s="383"/>
      <c r="I10" s="385"/>
      <c r="J10" s="385"/>
      <c r="K10" s="392"/>
      <c r="L10" s="382"/>
    </row>
    <row r="11" spans="1:12" x14ac:dyDescent="0.2">
      <c r="A11" s="390"/>
      <c r="B11" s="391"/>
      <c r="C11" s="382"/>
      <c r="D11" s="386"/>
      <c r="E11" s="383"/>
      <c r="F11" s="387"/>
      <c r="G11" s="387"/>
      <c r="H11" s="383"/>
      <c r="I11" s="385"/>
      <c r="J11" s="385"/>
      <c r="K11" s="392"/>
      <c r="L11" s="382"/>
    </row>
    <row r="12" spans="1:12" x14ac:dyDescent="0.2">
      <c r="A12" s="390"/>
      <c r="B12" s="391"/>
      <c r="C12" s="382"/>
      <c r="D12" s="386"/>
      <c r="E12" s="383"/>
      <c r="F12" s="387"/>
      <c r="G12" s="387"/>
      <c r="H12" s="383"/>
      <c r="I12" s="385"/>
      <c r="J12" s="385"/>
      <c r="K12" s="392"/>
      <c r="L12" s="382"/>
    </row>
    <row r="13" spans="1:12" x14ac:dyDescent="0.2">
      <c r="A13" s="390"/>
      <c r="B13" s="391"/>
      <c r="C13" s="382"/>
      <c r="D13" s="386"/>
      <c r="E13" s="383"/>
      <c r="F13" s="387"/>
      <c r="G13" s="387"/>
      <c r="H13" s="383"/>
      <c r="I13" s="385"/>
      <c r="J13" s="385"/>
      <c r="K13" s="392"/>
      <c r="L13" s="382"/>
    </row>
    <row r="14" spans="1:12" x14ac:dyDescent="0.2">
      <c r="A14" s="390"/>
      <c r="B14" s="391"/>
      <c r="C14" s="382"/>
      <c r="D14" s="386"/>
      <c r="E14" s="383"/>
      <c r="F14" s="387"/>
      <c r="G14" s="387"/>
      <c r="H14" s="383"/>
      <c r="I14" s="385"/>
      <c r="J14" s="385"/>
      <c r="K14" s="392"/>
      <c r="L14" s="382"/>
    </row>
    <row r="15" spans="1:12" x14ac:dyDescent="0.2">
      <c r="A15" s="390"/>
      <c r="B15" s="391"/>
      <c r="C15" s="382"/>
      <c r="D15" s="386"/>
      <c r="E15" s="383"/>
      <c r="F15" s="387"/>
      <c r="G15" s="387"/>
      <c r="H15" s="383"/>
      <c r="I15" s="385"/>
      <c r="J15" s="385"/>
      <c r="K15" s="392"/>
      <c r="L15" s="382"/>
    </row>
    <row r="16" spans="1:12" x14ac:dyDescent="0.2">
      <c r="A16" s="390"/>
      <c r="B16" s="391"/>
      <c r="C16" s="382"/>
      <c r="D16" s="386"/>
      <c r="E16" s="383"/>
      <c r="F16" s="387"/>
      <c r="G16" s="387"/>
      <c r="H16" s="383"/>
      <c r="I16" s="385"/>
      <c r="J16" s="385"/>
      <c r="K16" s="392"/>
      <c r="L16" s="382"/>
    </row>
    <row r="17" spans="1:12" x14ac:dyDescent="0.2">
      <c r="A17" s="390"/>
      <c r="B17" s="391"/>
      <c r="C17" s="382"/>
      <c r="D17" s="386"/>
      <c r="E17" s="383"/>
      <c r="F17" s="387"/>
      <c r="G17" s="387"/>
      <c r="H17" s="383"/>
      <c r="I17" s="385"/>
      <c r="J17" s="385"/>
      <c r="K17" s="392"/>
      <c r="L17" s="382"/>
    </row>
    <row r="18" spans="1:12" x14ac:dyDescent="0.2">
      <c r="A18" s="390"/>
      <c r="B18" s="391"/>
      <c r="C18" s="382"/>
      <c r="D18" s="386"/>
      <c r="E18" s="383"/>
      <c r="F18" s="387"/>
      <c r="G18" s="387"/>
      <c r="H18" s="383"/>
      <c r="I18" s="385"/>
      <c r="J18" s="385"/>
      <c r="K18" s="392"/>
      <c r="L18" s="382"/>
    </row>
    <row r="19" spans="1:12" x14ac:dyDescent="0.2">
      <c r="A19" s="390"/>
      <c r="B19" s="391"/>
      <c r="C19" s="382"/>
      <c r="D19" s="386"/>
      <c r="E19" s="383"/>
      <c r="F19" s="387"/>
      <c r="G19" s="387"/>
      <c r="H19" s="383"/>
      <c r="I19" s="385"/>
      <c r="J19" s="385"/>
      <c r="K19" s="392"/>
      <c r="L19" s="382"/>
    </row>
    <row r="20" spans="1:12" x14ac:dyDescent="0.2">
      <c r="A20" s="390"/>
      <c r="B20" s="391"/>
      <c r="C20" s="382"/>
      <c r="D20" s="386"/>
      <c r="E20" s="383"/>
      <c r="F20" s="387"/>
      <c r="G20" s="387"/>
      <c r="H20" s="383"/>
      <c r="I20" s="385"/>
      <c r="J20" s="385"/>
      <c r="K20" s="392"/>
      <c r="L20" s="382"/>
    </row>
    <row r="21" spans="1:12" x14ac:dyDescent="0.2">
      <c r="A21" s="390"/>
      <c r="B21" s="391"/>
      <c r="C21" s="382"/>
      <c r="D21" s="386"/>
      <c r="E21" s="383"/>
      <c r="F21" s="387"/>
      <c r="G21" s="387"/>
      <c r="H21" s="383"/>
      <c r="I21" s="385"/>
      <c r="J21" s="385"/>
      <c r="K21" s="392"/>
      <c r="L21" s="382"/>
    </row>
    <row r="22" spans="1:12" x14ac:dyDescent="0.2">
      <c r="A22" s="390"/>
      <c r="B22" s="391"/>
      <c r="C22" s="382"/>
      <c r="D22" s="386"/>
      <c r="E22" s="383"/>
      <c r="F22" s="387"/>
      <c r="G22" s="387"/>
      <c r="H22" s="383"/>
      <c r="I22" s="385"/>
      <c r="J22" s="385"/>
      <c r="K22" s="392"/>
      <c r="L22" s="382"/>
    </row>
    <row r="23" spans="1:12" x14ac:dyDescent="0.2">
      <c r="A23" s="390"/>
      <c r="B23" s="391"/>
      <c r="C23" s="382"/>
      <c r="D23" s="386"/>
      <c r="E23" s="383"/>
      <c r="F23" s="387"/>
      <c r="G23" s="387"/>
      <c r="H23" s="383"/>
      <c r="I23" s="385"/>
      <c r="J23" s="385"/>
      <c r="K23" s="392"/>
      <c r="L23" s="382"/>
    </row>
    <row r="24" spans="1:12" x14ac:dyDescent="0.2">
      <c r="A24" s="390"/>
      <c r="B24" s="391"/>
      <c r="C24" s="382"/>
      <c r="D24" s="386"/>
      <c r="E24" s="383"/>
      <c r="F24" s="387"/>
      <c r="G24" s="387"/>
      <c r="H24" s="383"/>
      <c r="I24" s="385"/>
      <c r="J24" s="385"/>
      <c r="K24" s="392"/>
      <c r="L24" s="382"/>
    </row>
    <row r="25" spans="1:12" x14ac:dyDescent="0.2">
      <c r="A25" s="390"/>
      <c r="B25" s="391"/>
      <c r="C25" s="382"/>
      <c r="D25" s="386"/>
      <c r="E25" s="383"/>
      <c r="F25" s="387"/>
      <c r="G25" s="387"/>
      <c r="H25" s="383"/>
      <c r="I25" s="385"/>
      <c r="J25" s="385"/>
      <c r="K25" s="392"/>
      <c r="L25" s="382"/>
    </row>
    <row r="26" spans="1:12" x14ac:dyDescent="0.2">
      <c r="A26" s="390"/>
      <c r="B26" s="391"/>
      <c r="C26" s="382"/>
      <c r="D26" s="386"/>
      <c r="E26" s="383"/>
      <c r="F26" s="387"/>
      <c r="G26" s="387"/>
      <c r="H26" s="383"/>
      <c r="I26" s="385"/>
      <c r="J26" s="385"/>
      <c r="K26" s="392"/>
      <c r="L26" s="382"/>
    </row>
    <row r="27" spans="1:12" x14ac:dyDescent="0.2">
      <c r="A27" s="390"/>
      <c r="B27" s="391"/>
      <c r="C27" s="382"/>
      <c r="D27" s="386"/>
      <c r="E27" s="383"/>
      <c r="F27" s="387"/>
      <c r="G27" s="387"/>
      <c r="H27" s="383"/>
      <c r="I27" s="385"/>
      <c r="J27" s="385"/>
      <c r="K27" s="392"/>
      <c r="L27" s="382"/>
    </row>
    <row r="28" spans="1:12" x14ac:dyDescent="0.2">
      <c r="A28" s="390"/>
      <c r="B28" s="391"/>
      <c r="C28" s="382"/>
      <c r="D28" s="386"/>
      <c r="E28" s="383"/>
      <c r="F28" s="387"/>
      <c r="G28" s="387"/>
      <c r="H28" s="383"/>
      <c r="I28" s="385"/>
      <c r="J28" s="385"/>
      <c r="K28" s="392"/>
      <c r="L28" s="382"/>
    </row>
    <row r="29" spans="1:12" x14ac:dyDescent="0.2">
      <c r="A29" s="390"/>
      <c r="B29" s="391"/>
      <c r="C29" s="382"/>
      <c r="D29" s="386"/>
      <c r="E29" s="383"/>
      <c r="F29" s="387"/>
      <c r="G29" s="387"/>
      <c r="H29" s="383"/>
      <c r="I29" s="385"/>
      <c r="J29" s="385"/>
      <c r="K29" s="392"/>
      <c r="L29" s="382"/>
    </row>
    <row r="30" spans="1:12" x14ac:dyDescent="0.2">
      <c r="A30" s="390"/>
      <c r="B30" s="391"/>
      <c r="C30" s="382"/>
      <c r="D30" s="386"/>
      <c r="E30" s="383"/>
      <c r="F30" s="387"/>
      <c r="G30" s="387"/>
      <c r="H30" s="383"/>
      <c r="I30" s="385"/>
      <c r="J30" s="385"/>
      <c r="K30" s="392"/>
      <c r="L30" s="382"/>
    </row>
    <row r="31" spans="1:12" s="420" customFormat="1" x14ac:dyDescent="0.2">
      <c r="A31" s="414"/>
      <c r="B31" s="415"/>
      <c r="C31" s="416"/>
      <c r="D31" s="417"/>
      <c r="E31" s="418"/>
      <c r="F31" s="418"/>
      <c r="G31" s="418"/>
      <c r="H31" s="418"/>
      <c r="I31" s="416"/>
      <c r="J31" s="416"/>
      <c r="K31" s="419"/>
      <c r="L31" s="416"/>
    </row>
    <row r="32" spans="1:12" s="420" customFormat="1" x14ac:dyDescent="0.2">
      <c r="A32" s="414"/>
      <c r="B32" s="415"/>
      <c r="C32" s="416"/>
      <c r="D32" s="417"/>
      <c r="E32" s="418"/>
      <c r="F32" s="418"/>
      <c r="G32" s="418"/>
      <c r="H32" s="418"/>
      <c r="I32" s="416"/>
      <c r="J32" s="416"/>
      <c r="K32" s="419"/>
      <c r="L32" s="416"/>
    </row>
    <row r="33" spans="1:12" s="420" customFormat="1" x14ac:dyDescent="0.2">
      <c r="A33" s="414"/>
      <c r="B33" s="415"/>
      <c r="C33" s="416"/>
      <c r="D33" s="417"/>
      <c r="E33" s="418"/>
      <c r="F33" s="418"/>
      <c r="G33" s="418"/>
      <c r="H33" s="418"/>
      <c r="I33" s="416"/>
      <c r="J33" s="416"/>
      <c r="K33" s="419"/>
      <c r="L33" s="416"/>
    </row>
    <row r="34" spans="1:12" x14ac:dyDescent="0.2">
      <c r="A34" s="300"/>
      <c r="B34" s="301"/>
      <c r="C34" s="300"/>
      <c r="D34" s="301"/>
      <c r="E34" s="300"/>
      <c r="F34" s="301"/>
      <c r="G34" s="300"/>
      <c r="H34" s="301"/>
      <c r="I34" s="300"/>
      <c r="J34" s="301"/>
      <c r="K34" s="300"/>
      <c r="L34" s="301"/>
    </row>
    <row r="35" spans="1:12" x14ac:dyDescent="0.2">
      <c r="A35" s="300"/>
      <c r="B35" s="306"/>
      <c r="C35" s="300"/>
      <c r="D35" s="306"/>
      <c r="E35" s="300"/>
      <c r="F35" s="306"/>
      <c r="G35" s="300"/>
      <c r="H35" s="306"/>
      <c r="I35" s="300"/>
      <c r="J35" s="306"/>
      <c r="K35" s="300"/>
      <c r="L35" s="306"/>
    </row>
    <row r="36" spans="1:12" s="307" customFormat="1" x14ac:dyDescent="0.2">
      <c r="A36" s="471" t="s">
        <v>433</v>
      </c>
      <c r="B36" s="471"/>
      <c r="C36" s="471"/>
      <c r="D36" s="471"/>
      <c r="E36" s="471"/>
      <c r="F36" s="471"/>
      <c r="G36" s="471"/>
      <c r="H36" s="471"/>
      <c r="I36" s="471"/>
      <c r="J36" s="471"/>
      <c r="K36" s="471"/>
      <c r="L36" s="471"/>
    </row>
    <row r="37" spans="1:12" s="308" customFormat="1" ht="12.75" x14ac:dyDescent="0.2">
      <c r="A37" s="471" t="s">
        <v>470</v>
      </c>
      <c r="B37" s="471"/>
      <c r="C37" s="471"/>
      <c r="D37" s="471"/>
      <c r="E37" s="471"/>
      <c r="F37" s="471"/>
      <c r="G37" s="471"/>
      <c r="H37" s="471"/>
      <c r="I37" s="471"/>
      <c r="J37" s="471"/>
      <c r="K37" s="471"/>
      <c r="L37" s="471"/>
    </row>
    <row r="38" spans="1:12" s="308" customFormat="1" ht="12.75" x14ac:dyDescent="0.2">
      <c r="A38" s="471"/>
      <c r="B38" s="471"/>
      <c r="C38" s="471"/>
      <c r="D38" s="471"/>
      <c r="E38" s="471"/>
      <c r="F38" s="471"/>
      <c r="G38" s="471"/>
      <c r="H38" s="471"/>
      <c r="I38" s="471"/>
      <c r="J38" s="471"/>
      <c r="K38" s="471"/>
      <c r="L38" s="471"/>
    </row>
    <row r="39" spans="1:12" s="307" customFormat="1" x14ac:dyDescent="0.2">
      <c r="A39" s="471" t="s">
        <v>469</v>
      </c>
      <c r="B39" s="471"/>
      <c r="C39" s="471"/>
      <c r="D39" s="471"/>
      <c r="E39" s="471"/>
      <c r="F39" s="471"/>
      <c r="G39" s="471"/>
      <c r="H39" s="471"/>
      <c r="I39" s="471"/>
      <c r="J39" s="471"/>
      <c r="K39" s="471"/>
      <c r="L39" s="471"/>
    </row>
    <row r="40" spans="1:12" s="307" customFormat="1" x14ac:dyDescent="0.2">
      <c r="A40" s="471"/>
      <c r="B40" s="471"/>
      <c r="C40" s="471"/>
      <c r="D40" s="471"/>
      <c r="E40" s="471"/>
      <c r="F40" s="471"/>
      <c r="G40" s="471"/>
      <c r="H40" s="471"/>
      <c r="I40" s="471"/>
      <c r="J40" s="471"/>
      <c r="K40" s="471"/>
      <c r="L40" s="471"/>
    </row>
    <row r="41" spans="1:12" s="307" customFormat="1" x14ac:dyDescent="0.2">
      <c r="A41" s="471" t="s">
        <v>468</v>
      </c>
      <c r="B41" s="471"/>
      <c r="C41" s="471"/>
      <c r="D41" s="471"/>
      <c r="E41" s="471"/>
      <c r="F41" s="471"/>
      <c r="G41" s="471"/>
      <c r="H41" s="471"/>
      <c r="I41" s="471"/>
      <c r="J41" s="471"/>
      <c r="K41" s="471"/>
      <c r="L41" s="471"/>
    </row>
    <row r="42" spans="1:12" s="307" customFormat="1" x14ac:dyDescent="0.2">
      <c r="A42" s="300"/>
      <c r="B42" s="301"/>
      <c r="C42" s="300"/>
      <c r="D42" s="301"/>
      <c r="E42" s="300"/>
      <c r="F42" s="301"/>
      <c r="G42" s="300"/>
      <c r="H42" s="301"/>
      <c r="I42" s="300"/>
      <c r="J42" s="301"/>
      <c r="K42" s="300"/>
      <c r="L42" s="301"/>
    </row>
    <row r="43" spans="1:12" s="307" customFormat="1" x14ac:dyDescent="0.2">
      <c r="A43" s="300"/>
      <c r="B43" s="306"/>
      <c r="C43" s="300"/>
      <c r="D43" s="306"/>
      <c r="E43" s="300"/>
      <c r="F43" s="306"/>
      <c r="G43" s="300"/>
      <c r="H43" s="306"/>
      <c r="I43" s="300"/>
      <c r="J43" s="306"/>
      <c r="K43" s="300"/>
      <c r="L43" s="306"/>
    </row>
    <row r="44" spans="1:12" s="307" customFormat="1" x14ac:dyDescent="0.2">
      <c r="A44" s="300"/>
      <c r="B44" s="301"/>
      <c r="C44" s="300"/>
      <c r="D44" s="301"/>
      <c r="E44" s="300"/>
      <c r="F44" s="301"/>
      <c r="G44" s="300"/>
      <c r="H44" s="301"/>
      <c r="I44" s="300"/>
      <c r="J44" s="301"/>
      <c r="K44" s="300"/>
      <c r="L44" s="301"/>
    </row>
    <row r="45" spans="1:12" x14ac:dyDescent="0.2">
      <c r="A45" s="300"/>
      <c r="B45" s="306"/>
      <c r="C45" s="300"/>
      <c r="D45" s="306"/>
      <c r="E45" s="300"/>
      <c r="F45" s="306"/>
      <c r="G45" s="300"/>
      <c r="H45" s="306"/>
      <c r="I45" s="300"/>
      <c r="J45" s="306"/>
      <c r="K45" s="300"/>
      <c r="L45" s="306"/>
    </row>
    <row r="46" spans="1:12" s="302" customFormat="1" x14ac:dyDescent="0.2">
      <c r="A46" s="477" t="s">
        <v>107</v>
      </c>
      <c r="B46" s="477"/>
      <c r="C46" s="301"/>
      <c r="D46" s="300"/>
      <c r="E46" s="301"/>
      <c r="F46" s="301"/>
      <c r="G46" s="300"/>
      <c r="H46" s="301"/>
      <c r="I46" s="301"/>
      <c r="J46" s="300"/>
      <c r="K46" s="301"/>
      <c r="L46" s="300"/>
    </row>
    <row r="47" spans="1:12" s="302" customFormat="1" x14ac:dyDescent="0.2">
      <c r="A47" s="301"/>
      <c r="B47" s="300"/>
      <c r="C47" s="304"/>
      <c r="D47" s="305"/>
      <c r="E47" s="304"/>
      <c r="F47" s="301"/>
      <c r="G47" s="300"/>
      <c r="H47" s="478"/>
      <c r="I47" s="478"/>
      <c r="J47" s="300"/>
      <c r="K47" s="301"/>
      <c r="L47" s="300"/>
    </row>
    <row r="48" spans="1:12" s="302" customFormat="1" ht="15" customHeight="1" x14ac:dyDescent="0.2">
      <c r="A48" s="301"/>
      <c r="B48" s="300"/>
      <c r="C48" s="470" t="s">
        <v>268</v>
      </c>
      <c r="D48" s="470"/>
      <c r="E48" s="470"/>
      <c r="F48" s="301"/>
      <c r="G48" s="300"/>
      <c r="H48" s="475" t="s">
        <v>467</v>
      </c>
      <c r="I48" s="303"/>
      <c r="J48" s="300"/>
      <c r="K48" s="301"/>
      <c r="L48" s="300"/>
    </row>
    <row r="49" spans="1:12" s="302" customFormat="1" x14ac:dyDescent="0.2">
      <c r="A49" s="301"/>
      <c r="B49" s="300"/>
      <c r="C49" s="301"/>
      <c r="D49" s="300"/>
      <c r="E49" s="301"/>
      <c r="F49" s="301"/>
      <c r="G49" s="300"/>
      <c r="H49" s="476"/>
      <c r="I49" s="303"/>
      <c r="J49" s="300"/>
      <c r="K49" s="301"/>
      <c r="L49" s="300"/>
    </row>
    <row r="50" spans="1:12" s="299" customFormat="1" x14ac:dyDescent="0.2">
      <c r="A50" s="301"/>
      <c r="B50" s="300"/>
      <c r="C50" s="470" t="s">
        <v>139</v>
      </c>
      <c r="D50" s="470"/>
      <c r="E50" s="470"/>
      <c r="F50" s="301"/>
      <c r="G50" s="300"/>
      <c r="H50" s="301"/>
      <c r="I50" s="301"/>
      <c r="J50" s="300"/>
      <c r="K50" s="301"/>
      <c r="L50" s="300"/>
    </row>
    <row r="51" spans="1:12" s="299" customFormat="1" x14ac:dyDescent="0.2">
      <c r="E51" s="297"/>
    </row>
    <row r="52" spans="1:12" s="299" customFormat="1" x14ac:dyDescent="0.2">
      <c r="E52" s="297"/>
    </row>
    <row r="53" spans="1:12" s="299" customFormat="1" x14ac:dyDescent="0.2">
      <c r="E53" s="297"/>
    </row>
    <row r="54" spans="1:12" s="299" customFormat="1" x14ac:dyDescent="0.2">
      <c r="E54" s="297"/>
    </row>
    <row r="55" spans="1:12" s="299" customFormat="1" x14ac:dyDescent="0.2"/>
  </sheetData>
  <mergeCells count="11">
    <mergeCell ref="A4:C4"/>
    <mergeCell ref="C50:E50"/>
    <mergeCell ref="A37:L38"/>
    <mergeCell ref="A39:L40"/>
    <mergeCell ref="A41:L41"/>
    <mergeCell ref="I6:K6"/>
    <mergeCell ref="H48:H49"/>
    <mergeCell ref="A46:B46"/>
    <mergeCell ref="A36:L36"/>
    <mergeCell ref="C48:E48"/>
    <mergeCell ref="H47:I4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3"/>
  </dataValidations>
  <printOptions gridLines="1"/>
  <pageMargins left="0.11810804899387577" right="0.11810804899387577" top="0.354329615048119" bottom="0.354329615048119" header="0.31496062992125984" footer="0.31496062992125984"/>
  <pageSetup scale="4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9" zoomScale="110" zoomScaleSheetLayoutView="110" workbookViewId="0">
      <selection activeCell="B36" sqref="B3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81" t="s">
        <v>109</v>
      </c>
      <c r="D1" s="481"/>
      <c r="E1" s="155"/>
    </row>
    <row r="2" spans="1:12" x14ac:dyDescent="0.3">
      <c r="A2" s="78" t="s">
        <v>140</v>
      </c>
      <c r="B2" s="116"/>
      <c r="C2" s="479" t="s">
        <v>568</v>
      </c>
      <c r="D2" s="480"/>
      <c r="E2" s="155"/>
    </row>
    <row r="3" spans="1:12" x14ac:dyDescent="0.3">
      <c r="A3" s="78"/>
      <c r="B3" s="116"/>
      <c r="C3" s="344"/>
      <c r="D3" s="344"/>
      <c r="E3" s="155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43"/>
      <c r="B7" s="343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26580.71</v>
      </c>
      <c r="D9" s="84">
        <f>SUM(D10,D13,D53,D56,D57,D58,D64,D71,D72)</f>
        <v>26506.010000000002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21800</v>
      </c>
      <c r="D10" s="86">
        <f>SUM(D11:D12)</f>
        <v>21800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>
        <v>21800</v>
      </c>
      <c r="D11" s="35">
        <v>21800</v>
      </c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4780.71</v>
      </c>
      <c r="D13" s="86">
        <f>SUM(D14,D17,D29:D32,D35,D36,D43,D44,D45,D46,D47,D51,D52)</f>
        <v>4706.01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904.54</v>
      </c>
      <c r="D17" s="85">
        <f>SUM(D18:D23,D28)</f>
        <v>829.54</v>
      </c>
      <c r="E17" s="155"/>
    </row>
    <row r="18" spans="1:5" ht="30" x14ac:dyDescent="0.3">
      <c r="A18" s="17" t="s">
        <v>12</v>
      </c>
      <c r="B18" s="17" t="s">
        <v>250</v>
      </c>
      <c r="C18" s="251">
        <v>317.14999999999998</v>
      </c>
      <c r="D18" s="251">
        <v>317.14999999999998</v>
      </c>
      <c r="E18" s="155"/>
    </row>
    <row r="19" spans="1:5" x14ac:dyDescent="0.3">
      <c r="A19" s="17" t="s">
        <v>13</v>
      </c>
      <c r="B19" s="17" t="s">
        <v>14</v>
      </c>
      <c r="C19" s="38"/>
      <c r="D19" s="39"/>
      <c r="E19" s="155"/>
    </row>
    <row r="20" spans="1:5" ht="30" x14ac:dyDescent="0.3">
      <c r="A20" s="17" t="s">
        <v>281</v>
      </c>
      <c r="B20" s="17" t="s">
        <v>22</v>
      </c>
      <c r="C20" s="38"/>
      <c r="D20" s="40"/>
      <c r="E20" s="155"/>
    </row>
    <row r="21" spans="1:5" x14ac:dyDescent="0.3">
      <c r="A21" s="17" t="s">
        <v>282</v>
      </c>
      <c r="B21" s="17" t="s">
        <v>15</v>
      </c>
      <c r="C21" s="38">
        <f>210+75</f>
        <v>285</v>
      </c>
      <c r="D21" s="40">
        <v>210</v>
      </c>
      <c r="E21" s="155"/>
    </row>
    <row r="22" spans="1:5" x14ac:dyDescent="0.3">
      <c r="A22" s="17" t="s">
        <v>283</v>
      </c>
      <c r="B22" s="17" t="s">
        <v>16</v>
      </c>
      <c r="C22" s="38"/>
      <c r="D22" s="40"/>
      <c r="E22" s="155"/>
    </row>
    <row r="23" spans="1:5" x14ac:dyDescent="0.3">
      <c r="A23" s="17" t="s">
        <v>284</v>
      </c>
      <c r="B23" s="17" t="s">
        <v>17</v>
      </c>
      <c r="C23" s="119">
        <f>SUM(C24:C27)</f>
        <v>188.14</v>
      </c>
      <c r="D23" s="119">
        <f>SUM(D24:D27)</f>
        <v>188.14</v>
      </c>
      <c r="E23" s="155"/>
    </row>
    <row r="24" spans="1:5" ht="16.5" customHeight="1" x14ac:dyDescent="0.3">
      <c r="A24" s="18" t="s">
        <v>285</v>
      </c>
      <c r="B24" s="18" t="s">
        <v>18</v>
      </c>
      <c r="C24" s="38">
        <v>181.14</v>
      </c>
      <c r="D24" s="40">
        <v>181.14</v>
      </c>
      <c r="E24" s="155"/>
    </row>
    <row r="25" spans="1:5" ht="16.5" customHeight="1" x14ac:dyDescent="0.3">
      <c r="A25" s="18" t="s">
        <v>286</v>
      </c>
      <c r="B25" s="18" t="s">
        <v>19</v>
      </c>
      <c r="C25" s="38"/>
      <c r="D25" s="40"/>
      <c r="E25" s="155"/>
    </row>
    <row r="26" spans="1:5" ht="16.5" customHeight="1" x14ac:dyDescent="0.3">
      <c r="A26" s="18" t="s">
        <v>287</v>
      </c>
      <c r="B26" s="18" t="s">
        <v>20</v>
      </c>
      <c r="C26" s="38"/>
      <c r="D26" s="40"/>
      <c r="E26" s="155"/>
    </row>
    <row r="27" spans="1:5" ht="16.5" customHeight="1" x14ac:dyDescent="0.3">
      <c r="A27" s="18" t="s">
        <v>288</v>
      </c>
      <c r="B27" s="18" t="s">
        <v>23</v>
      </c>
      <c r="C27" s="38">
        <v>7</v>
      </c>
      <c r="D27" s="38">
        <v>7</v>
      </c>
      <c r="E27" s="155"/>
    </row>
    <row r="28" spans="1:5" x14ac:dyDescent="0.3">
      <c r="A28" s="17" t="s">
        <v>289</v>
      </c>
      <c r="B28" s="17" t="s">
        <v>21</v>
      </c>
      <c r="C28" s="38">
        <v>114.25</v>
      </c>
      <c r="D28" s="38">
        <v>114.25</v>
      </c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290</v>
      </c>
      <c r="B33" s="17" t="s">
        <v>56</v>
      </c>
      <c r="C33" s="34"/>
      <c r="D33" s="35"/>
      <c r="E33" s="155"/>
    </row>
    <row r="34" spans="1:5" x14ac:dyDescent="0.3">
      <c r="A34" s="17" t="s">
        <v>291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>
        <v>32.78</v>
      </c>
      <c r="D35" s="35">
        <v>32.78</v>
      </c>
      <c r="E35" s="155"/>
    </row>
    <row r="36" spans="1:5" x14ac:dyDescent="0.3">
      <c r="A36" s="16" t="s">
        <v>39</v>
      </c>
      <c r="B36" s="16" t="s">
        <v>358</v>
      </c>
      <c r="C36" s="85">
        <f>SUM(C37:C42)</f>
        <v>1608.7</v>
      </c>
      <c r="D36" s="85">
        <f>SUM(D37:D42)</f>
        <v>1609</v>
      </c>
      <c r="E36" s="155"/>
    </row>
    <row r="37" spans="1:5" x14ac:dyDescent="0.3">
      <c r="A37" s="17" t="s">
        <v>355</v>
      </c>
      <c r="B37" s="17" t="s">
        <v>359</v>
      </c>
      <c r="C37" s="34"/>
      <c r="D37" s="34"/>
      <c r="E37" s="155"/>
    </row>
    <row r="38" spans="1:5" x14ac:dyDescent="0.3">
      <c r="A38" s="17" t="s">
        <v>356</v>
      </c>
      <c r="B38" s="17" t="s">
        <v>360</v>
      </c>
      <c r="C38" s="34"/>
      <c r="D38" s="34"/>
      <c r="E38" s="155"/>
    </row>
    <row r="39" spans="1:5" x14ac:dyDescent="0.3">
      <c r="A39" s="17" t="s">
        <v>357</v>
      </c>
      <c r="B39" s="17" t="s">
        <v>363</v>
      </c>
      <c r="C39" s="34">
        <f>868.7+240</f>
        <v>1108.7</v>
      </c>
      <c r="D39" s="35">
        <v>1109</v>
      </c>
      <c r="E39" s="155"/>
    </row>
    <row r="40" spans="1:5" x14ac:dyDescent="0.3">
      <c r="A40" s="17" t="s">
        <v>362</v>
      </c>
      <c r="B40" s="17" t="s">
        <v>364</v>
      </c>
      <c r="C40" s="34"/>
      <c r="D40" s="35"/>
      <c r="E40" s="155"/>
    </row>
    <row r="41" spans="1:5" x14ac:dyDescent="0.3">
      <c r="A41" s="17" t="s">
        <v>365</v>
      </c>
      <c r="B41" s="17" t="s">
        <v>499</v>
      </c>
      <c r="C41" s="34"/>
      <c r="D41" s="35"/>
      <c r="E41" s="155"/>
    </row>
    <row r="42" spans="1:5" x14ac:dyDescent="0.3">
      <c r="A42" s="17" t="s">
        <v>500</v>
      </c>
      <c r="B42" s="17" t="s">
        <v>361</v>
      </c>
      <c r="C42" s="34">
        <v>500</v>
      </c>
      <c r="D42" s="35">
        <v>500</v>
      </c>
      <c r="E42" s="155"/>
    </row>
    <row r="43" spans="1:5" ht="30" x14ac:dyDescent="0.3">
      <c r="A43" s="16" t="s">
        <v>40</v>
      </c>
      <c r="B43" s="16" t="s">
        <v>28</v>
      </c>
      <c r="C43" s="34"/>
      <c r="D43" s="35"/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296</v>
      </c>
      <c r="C47" s="85">
        <f>SUM(C48:C50)</f>
        <v>2234.69</v>
      </c>
      <c r="D47" s="85">
        <f>SUM(D48:D50)</f>
        <v>2234.69</v>
      </c>
      <c r="E47" s="155"/>
    </row>
    <row r="48" spans="1:5" x14ac:dyDescent="0.3">
      <c r="A48" s="99" t="s">
        <v>371</v>
      </c>
      <c r="B48" s="99" t="s">
        <v>374</v>
      </c>
      <c r="C48" s="34">
        <f>2154.69+80</f>
        <v>2234.69</v>
      </c>
      <c r="D48" s="35">
        <f>2154.69+80</f>
        <v>2234.69</v>
      </c>
      <c r="E48" s="155"/>
    </row>
    <row r="49" spans="1:5" x14ac:dyDescent="0.3">
      <c r="A49" s="99" t="s">
        <v>372</v>
      </c>
      <c r="B49" s="99" t="s">
        <v>373</v>
      </c>
      <c r="C49" s="34"/>
      <c r="D49" s="35"/>
      <c r="E49" s="155"/>
    </row>
    <row r="50" spans="1:5" x14ac:dyDescent="0.3">
      <c r="A50" s="99" t="s">
        <v>375</v>
      </c>
      <c r="B50" s="99" t="s">
        <v>376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417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0"/>
      <c r="E57" s="155"/>
    </row>
    <row r="58" spans="1:5" x14ac:dyDescent="0.3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 x14ac:dyDescent="0.3">
      <c r="A59" s="16" t="s">
        <v>297</v>
      </c>
      <c r="B59" s="46" t="s">
        <v>52</v>
      </c>
      <c r="C59" s="38"/>
      <c r="D59" s="40"/>
      <c r="E59" s="155"/>
    </row>
    <row r="60" spans="1:5" ht="30" x14ac:dyDescent="0.3">
      <c r="A60" s="16" t="s">
        <v>298</v>
      </c>
      <c r="B60" s="46" t="s">
        <v>54</v>
      </c>
      <c r="C60" s="38"/>
      <c r="D60" s="40"/>
      <c r="E60" s="155"/>
    </row>
    <row r="61" spans="1:5" x14ac:dyDescent="0.3">
      <c r="A61" s="16" t="s">
        <v>299</v>
      </c>
      <c r="B61" s="46" t="s">
        <v>53</v>
      </c>
      <c r="C61" s="40"/>
      <c r="D61" s="40"/>
      <c r="E61" s="155"/>
    </row>
    <row r="62" spans="1:5" x14ac:dyDescent="0.3">
      <c r="A62" s="16" t="s">
        <v>300</v>
      </c>
      <c r="B62" s="46" t="s">
        <v>27</v>
      </c>
      <c r="C62" s="38"/>
      <c r="D62" s="40"/>
      <c r="E62" s="155"/>
    </row>
    <row r="63" spans="1:5" x14ac:dyDescent="0.3">
      <c r="A63" s="16" t="s">
        <v>337</v>
      </c>
      <c r="B63" s="222" t="s">
        <v>338</v>
      </c>
      <c r="C63" s="38"/>
      <c r="D63" s="223"/>
      <c r="E63" s="155"/>
    </row>
    <row r="64" spans="1:5" x14ac:dyDescent="0.3">
      <c r="A64" s="13">
        <v>2</v>
      </c>
      <c r="B64" s="47" t="s">
        <v>106</v>
      </c>
      <c r="C64" s="288"/>
      <c r="D64" s="120">
        <f>SUM(D65:D70)</f>
        <v>0</v>
      </c>
      <c r="E64" s="155"/>
    </row>
    <row r="65" spans="1:5" x14ac:dyDescent="0.3">
      <c r="A65" s="15">
        <v>2.1</v>
      </c>
      <c r="B65" s="48" t="s">
        <v>100</v>
      </c>
      <c r="C65" s="288"/>
      <c r="D65" s="42"/>
      <c r="E65" s="155"/>
    </row>
    <row r="66" spans="1:5" x14ac:dyDescent="0.3">
      <c r="A66" s="15">
        <v>2.2000000000000002</v>
      </c>
      <c r="B66" s="48" t="s">
        <v>104</v>
      </c>
      <c r="C66" s="290"/>
      <c r="D66" s="43"/>
      <c r="E66" s="155"/>
    </row>
    <row r="67" spans="1:5" x14ac:dyDescent="0.3">
      <c r="A67" s="15">
        <v>2.2999999999999998</v>
      </c>
      <c r="B67" s="48" t="s">
        <v>103</v>
      </c>
      <c r="C67" s="290"/>
      <c r="D67" s="43"/>
      <c r="E67" s="155"/>
    </row>
    <row r="68" spans="1:5" x14ac:dyDescent="0.3">
      <c r="A68" s="15">
        <v>2.4</v>
      </c>
      <c r="B68" s="48" t="s">
        <v>105</v>
      </c>
      <c r="C68" s="290"/>
      <c r="D68" s="43"/>
      <c r="E68" s="155"/>
    </row>
    <row r="69" spans="1:5" x14ac:dyDescent="0.3">
      <c r="A69" s="15">
        <v>2.5</v>
      </c>
      <c r="B69" s="48" t="s">
        <v>101</v>
      </c>
      <c r="C69" s="290"/>
      <c r="D69" s="43"/>
      <c r="E69" s="155"/>
    </row>
    <row r="70" spans="1:5" x14ac:dyDescent="0.3">
      <c r="A70" s="15">
        <v>2.6</v>
      </c>
      <c r="B70" s="48" t="s">
        <v>102</v>
      </c>
      <c r="C70" s="290"/>
      <c r="D70" s="43"/>
      <c r="E70" s="155"/>
    </row>
    <row r="71" spans="1:5" s="2" customFormat="1" x14ac:dyDescent="0.3">
      <c r="A71" s="13">
        <v>3</v>
      </c>
      <c r="B71" s="286" t="s">
        <v>451</v>
      </c>
      <c r="C71" s="289"/>
      <c r="D71" s="287"/>
      <c r="E71" s="107"/>
    </row>
    <row r="72" spans="1:5" s="2" customFormat="1" x14ac:dyDescent="0.3">
      <c r="A72" s="13">
        <v>4</v>
      </c>
      <c r="B72" s="13" t="s">
        <v>252</v>
      </c>
      <c r="C72" s="289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4" t="s">
        <v>279</v>
      </c>
      <c r="C75" s="8"/>
      <c r="D75" s="87"/>
      <c r="E75" s="107"/>
    </row>
    <row r="76" spans="1:5" s="2" customFormat="1" x14ac:dyDescent="0.3">
      <c r="A76" s="353"/>
      <c r="B76" s="353"/>
      <c r="C76" s="12"/>
      <c r="D76" s="12"/>
      <c r="E76" s="107"/>
    </row>
    <row r="77" spans="1:5" s="2" customFormat="1" x14ac:dyDescent="0.3">
      <c r="A77" s="482" t="s">
        <v>501</v>
      </c>
      <c r="B77" s="482"/>
      <c r="C77" s="482"/>
      <c r="D77" s="482"/>
      <c r="E77" s="107"/>
    </row>
    <row r="78" spans="1:5" s="2" customFormat="1" x14ac:dyDescent="0.3">
      <c r="A78" s="353"/>
      <c r="B78" s="353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90" t="s">
        <v>503</v>
      </c>
      <c r="C84" s="490"/>
      <c r="D84" s="490"/>
      <c r="E84"/>
      <c r="F84"/>
      <c r="G84"/>
      <c r="H84"/>
      <c r="I84"/>
    </row>
    <row r="85" spans="1:9" customFormat="1" ht="12.75" x14ac:dyDescent="0.2">
      <c r="B85" s="67" t="s">
        <v>504</v>
      </c>
    </row>
    <row r="86" spans="1:9" s="2" customFormat="1" x14ac:dyDescent="0.3">
      <c r="A86" s="11"/>
      <c r="B86" s="490" t="s">
        <v>505</v>
      </c>
      <c r="C86" s="490"/>
      <c r="D86" s="49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10" sqref="B10:D1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81" t="s">
        <v>109</v>
      </c>
      <c r="D1" s="481"/>
      <c r="E1" s="93"/>
    </row>
    <row r="2" spans="1:5" s="6" customFormat="1" x14ac:dyDescent="0.3">
      <c r="A2" s="76" t="s">
        <v>328</v>
      </c>
      <c r="B2" s="79"/>
      <c r="C2" s="479" t="s">
        <v>568</v>
      </c>
      <c r="D2" s="480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1" t="s">
        <v>420</v>
      </c>
    </row>
    <row r="30" spans="1:5" x14ac:dyDescent="0.3">
      <c r="A30" s="221"/>
    </row>
    <row r="31" spans="1:5" x14ac:dyDescent="0.3">
      <c r="A31" s="221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2" sqref="I2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35.140625" style="191" customWidth="1"/>
    <col min="6" max="6" width="14.7109375" style="191" customWidth="1"/>
    <col min="7" max="7" width="15.5703125" style="460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476</v>
      </c>
      <c r="B1" s="76"/>
      <c r="C1" s="79"/>
      <c r="D1" s="79"/>
      <c r="E1" s="79"/>
      <c r="F1" s="79"/>
      <c r="G1" s="445"/>
      <c r="H1" s="295"/>
      <c r="I1" s="481" t="s">
        <v>109</v>
      </c>
      <c r="J1" s="481"/>
    </row>
    <row r="2" spans="1:10" ht="15" x14ac:dyDescent="0.3">
      <c r="A2" s="78" t="s">
        <v>140</v>
      </c>
      <c r="B2" s="76"/>
      <c r="C2" s="79"/>
      <c r="D2" s="79"/>
      <c r="E2" s="79"/>
      <c r="F2" s="79"/>
      <c r="G2" s="445"/>
      <c r="H2" s="295"/>
      <c r="I2" s="479" t="s">
        <v>568</v>
      </c>
      <c r="J2" s="480"/>
    </row>
    <row r="3" spans="1:10" ht="15" x14ac:dyDescent="0.3">
      <c r="A3" s="78"/>
      <c r="B3" s="78"/>
      <c r="C3" s="76"/>
      <c r="D3" s="76"/>
      <c r="E3" s="76"/>
      <c r="F3" s="76"/>
      <c r="G3" s="445"/>
      <c r="H3" s="295"/>
      <c r="I3" s="295"/>
    </row>
    <row r="4" spans="1:10" ht="15" x14ac:dyDescent="0.3">
      <c r="A4" s="79" t="s">
        <v>274</v>
      </c>
      <c r="B4" s="79"/>
      <c r="C4" s="79"/>
      <c r="D4" s="79"/>
      <c r="E4" s="79"/>
      <c r="F4" s="79"/>
      <c r="G4" s="446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447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446"/>
      <c r="H6" s="78"/>
      <c r="I6" s="78"/>
    </row>
    <row r="7" spans="1:10" ht="15" x14ac:dyDescent="0.2">
      <c r="A7" s="294"/>
      <c r="B7" s="294"/>
      <c r="C7" s="294"/>
      <c r="D7" s="294"/>
      <c r="E7" s="294"/>
      <c r="F7" s="294"/>
      <c r="G7" s="448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449" t="s">
        <v>10</v>
      </c>
      <c r="H8" s="81" t="s">
        <v>9</v>
      </c>
      <c r="I8" s="81" t="s">
        <v>396</v>
      </c>
      <c r="J8" s="236" t="s">
        <v>348</v>
      </c>
    </row>
    <row r="9" spans="1:10" ht="15" x14ac:dyDescent="0.3">
      <c r="A9" s="438">
        <v>1</v>
      </c>
      <c r="B9" s="439" t="s">
        <v>542</v>
      </c>
      <c r="C9" s="440" t="s">
        <v>545</v>
      </c>
      <c r="D9" s="439" t="s">
        <v>554</v>
      </c>
      <c r="E9" s="440"/>
      <c r="F9" s="440" t="s">
        <v>348</v>
      </c>
      <c r="G9" s="450">
        <v>375</v>
      </c>
      <c r="H9" s="441">
        <f t="shared" ref="H9:H18" si="0">G9</f>
        <v>375</v>
      </c>
      <c r="I9" s="463">
        <f>G9*0.2</f>
        <v>75</v>
      </c>
      <c r="J9" s="236" t="s">
        <v>0</v>
      </c>
    </row>
    <row r="10" spans="1:10" ht="15" x14ac:dyDescent="0.3">
      <c r="A10" s="438">
        <v>2</v>
      </c>
      <c r="B10" s="439" t="s">
        <v>546</v>
      </c>
      <c r="C10" s="440" t="s">
        <v>547</v>
      </c>
      <c r="D10" s="439" t="s">
        <v>555</v>
      </c>
      <c r="E10" s="440"/>
      <c r="F10" s="440" t="s">
        <v>348</v>
      </c>
      <c r="G10" s="461">
        <v>750</v>
      </c>
      <c r="H10" s="441">
        <f t="shared" si="0"/>
        <v>750</v>
      </c>
      <c r="I10" s="463">
        <f t="shared" ref="I10:I21" si="1">G10*0.2</f>
        <v>150</v>
      </c>
    </row>
    <row r="11" spans="1:10" ht="15" x14ac:dyDescent="0.3">
      <c r="A11" s="438">
        <v>3</v>
      </c>
      <c r="B11" s="439" t="s">
        <v>517</v>
      </c>
      <c r="C11" s="440" t="s">
        <v>518</v>
      </c>
      <c r="D11" s="439" t="s">
        <v>515</v>
      </c>
      <c r="E11" s="440"/>
      <c r="F11" s="440" t="s">
        <v>348</v>
      </c>
      <c r="G11" s="450">
        <v>1250</v>
      </c>
      <c r="H11" s="441">
        <f t="shared" si="0"/>
        <v>1250</v>
      </c>
      <c r="I11" s="463">
        <f t="shared" si="1"/>
        <v>250</v>
      </c>
    </row>
    <row r="12" spans="1:10" ht="15" x14ac:dyDescent="0.3">
      <c r="A12" s="438">
        <v>4</v>
      </c>
      <c r="B12" s="439" t="s">
        <v>519</v>
      </c>
      <c r="C12" s="440" t="s">
        <v>522</v>
      </c>
      <c r="D12" s="439" t="s">
        <v>531</v>
      </c>
      <c r="E12" s="440"/>
      <c r="F12" s="440" t="s">
        <v>348</v>
      </c>
      <c r="G12" s="450">
        <v>750</v>
      </c>
      <c r="H12" s="441">
        <f t="shared" si="0"/>
        <v>750</v>
      </c>
      <c r="I12" s="463">
        <f t="shared" si="1"/>
        <v>150</v>
      </c>
    </row>
    <row r="13" spans="1:10" ht="15" x14ac:dyDescent="0.3">
      <c r="A13" s="438">
        <v>5</v>
      </c>
      <c r="B13" s="439" t="s">
        <v>548</v>
      </c>
      <c r="C13" s="440" t="s">
        <v>549</v>
      </c>
      <c r="D13" s="439" t="s">
        <v>532</v>
      </c>
      <c r="E13" s="440"/>
      <c r="F13" s="440" t="s">
        <v>348</v>
      </c>
      <c r="G13" s="450">
        <v>1000</v>
      </c>
      <c r="H13" s="441">
        <f t="shared" si="0"/>
        <v>1000</v>
      </c>
      <c r="I13" s="463">
        <f t="shared" si="1"/>
        <v>200</v>
      </c>
    </row>
    <row r="14" spans="1:10" ht="15" x14ac:dyDescent="0.3">
      <c r="A14" s="438">
        <v>6</v>
      </c>
      <c r="B14" s="439" t="s">
        <v>526</v>
      </c>
      <c r="C14" s="440" t="s">
        <v>527</v>
      </c>
      <c r="D14" s="439" t="s">
        <v>535</v>
      </c>
      <c r="E14" s="440"/>
      <c r="F14" s="440" t="s">
        <v>348</v>
      </c>
      <c r="G14" s="461">
        <v>375</v>
      </c>
      <c r="H14" s="441">
        <f t="shared" si="0"/>
        <v>375</v>
      </c>
      <c r="I14" s="463">
        <f t="shared" si="1"/>
        <v>75</v>
      </c>
    </row>
    <row r="15" spans="1:10" ht="15" x14ac:dyDescent="0.3">
      <c r="A15" s="438">
        <v>7</v>
      </c>
      <c r="B15" s="439" t="s">
        <v>524</v>
      </c>
      <c r="C15" s="440" t="s">
        <v>525</v>
      </c>
      <c r="D15" s="439" t="s">
        <v>534</v>
      </c>
      <c r="E15" s="440"/>
      <c r="F15" s="440" t="s">
        <v>348</v>
      </c>
      <c r="G15" s="450">
        <v>750</v>
      </c>
      <c r="H15" s="441">
        <f t="shared" si="0"/>
        <v>750</v>
      </c>
      <c r="I15" s="463">
        <f t="shared" si="1"/>
        <v>150</v>
      </c>
    </row>
    <row r="16" spans="1:10" ht="15" x14ac:dyDescent="0.3">
      <c r="A16" s="438">
        <v>8</v>
      </c>
      <c r="B16" s="439" t="s">
        <v>520</v>
      </c>
      <c r="C16" s="440" t="s">
        <v>521</v>
      </c>
      <c r="D16" s="439" t="s">
        <v>530</v>
      </c>
      <c r="E16" s="440"/>
      <c r="F16" s="440" t="s">
        <v>348</v>
      </c>
      <c r="G16" s="461">
        <v>875</v>
      </c>
      <c r="H16" s="441">
        <f t="shared" si="0"/>
        <v>875</v>
      </c>
      <c r="I16" s="463">
        <f t="shared" si="1"/>
        <v>175</v>
      </c>
    </row>
    <row r="17" spans="1:9" ht="15" x14ac:dyDescent="0.3">
      <c r="A17" s="438">
        <v>9</v>
      </c>
      <c r="B17" s="439" t="s">
        <v>528</v>
      </c>
      <c r="C17" s="440" t="s">
        <v>529</v>
      </c>
      <c r="D17" s="439" t="s">
        <v>536</v>
      </c>
      <c r="E17" s="440"/>
      <c r="F17" s="440" t="s">
        <v>348</v>
      </c>
      <c r="G17" s="461">
        <v>625</v>
      </c>
      <c r="H17" s="441">
        <f t="shared" si="0"/>
        <v>625</v>
      </c>
      <c r="I17" s="463">
        <f t="shared" si="1"/>
        <v>125</v>
      </c>
    </row>
    <row r="18" spans="1:9" ht="15" x14ac:dyDescent="0.3">
      <c r="A18" s="438">
        <v>10</v>
      </c>
      <c r="B18" s="439" t="s">
        <v>550</v>
      </c>
      <c r="C18" s="440" t="s">
        <v>551</v>
      </c>
      <c r="D18" s="439" t="s">
        <v>556</v>
      </c>
      <c r="E18" s="440"/>
      <c r="F18" s="440" t="s">
        <v>348</v>
      </c>
      <c r="G18" s="450">
        <v>750</v>
      </c>
      <c r="H18" s="441">
        <f t="shared" si="0"/>
        <v>750</v>
      </c>
      <c r="I18" s="463">
        <f t="shared" si="1"/>
        <v>150</v>
      </c>
    </row>
    <row r="19" spans="1:9" ht="27" x14ac:dyDescent="0.3">
      <c r="A19" s="438">
        <v>11</v>
      </c>
      <c r="B19" s="439" t="s">
        <v>542</v>
      </c>
      <c r="C19" s="440" t="s">
        <v>570</v>
      </c>
      <c r="D19" s="439" t="s">
        <v>571</v>
      </c>
      <c r="E19" s="440"/>
      <c r="F19" s="442" t="s">
        <v>558</v>
      </c>
      <c r="G19" s="461">
        <v>10062.5</v>
      </c>
      <c r="H19" s="462">
        <v>10062.5</v>
      </c>
      <c r="I19" s="463">
        <f t="shared" si="1"/>
        <v>2012.5</v>
      </c>
    </row>
    <row r="20" spans="1:9" ht="27" x14ac:dyDescent="0.3">
      <c r="A20" s="438">
        <v>12</v>
      </c>
      <c r="B20" s="191" t="s">
        <v>519</v>
      </c>
      <c r="C20" s="439" t="s">
        <v>523</v>
      </c>
      <c r="D20" s="439" t="s">
        <v>533</v>
      </c>
      <c r="E20" s="440"/>
      <c r="F20" s="442" t="s">
        <v>558</v>
      </c>
      <c r="G20" s="461">
        <v>2550</v>
      </c>
      <c r="H20" s="441">
        <f>G20</f>
        <v>2550</v>
      </c>
      <c r="I20" s="463">
        <f t="shared" si="1"/>
        <v>510</v>
      </c>
    </row>
    <row r="21" spans="1:9" ht="15" x14ac:dyDescent="0.3">
      <c r="A21" s="438">
        <v>13</v>
      </c>
      <c r="B21" s="440" t="s">
        <v>519</v>
      </c>
      <c r="C21" s="191" t="s">
        <v>572</v>
      </c>
      <c r="D21" s="440"/>
      <c r="E21" s="440"/>
      <c r="F21" s="440" t="s">
        <v>558</v>
      </c>
      <c r="G21" s="451">
        <v>1687.5</v>
      </c>
      <c r="H21" s="441">
        <f>G21</f>
        <v>1687.5</v>
      </c>
      <c r="I21" s="463">
        <f t="shared" si="1"/>
        <v>337.5</v>
      </c>
    </row>
    <row r="22" spans="1:9" ht="15" x14ac:dyDescent="0.3">
      <c r="A22" s="438">
        <v>14</v>
      </c>
      <c r="B22" s="443"/>
      <c r="C22" s="443"/>
      <c r="D22" s="443"/>
      <c r="E22" s="443"/>
      <c r="F22" s="438"/>
      <c r="G22" s="452"/>
      <c r="H22" s="444"/>
      <c r="I22" s="452"/>
    </row>
    <row r="23" spans="1:9" ht="15" x14ac:dyDescent="0.3">
      <c r="A23" s="438">
        <v>15</v>
      </c>
      <c r="B23" s="443"/>
      <c r="C23" s="443"/>
      <c r="D23" s="443"/>
      <c r="E23" s="443"/>
      <c r="F23" s="438"/>
      <c r="G23" s="452"/>
      <c r="H23" s="444"/>
      <c r="I23" s="452"/>
    </row>
    <row r="24" spans="1:9" ht="15" x14ac:dyDescent="0.3">
      <c r="A24" s="443" t="s">
        <v>276</v>
      </c>
      <c r="B24" s="443"/>
      <c r="C24" s="443"/>
      <c r="D24" s="443"/>
      <c r="E24" s="443"/>
      <c r="F24" s="438"/>
      <c r="G24" s="452"/>
      <c r="H24" s="444"/>
      <c r="I24" s="452"/>
    </row>
    <row r="25" spans="1:9" ht="15" x14ac:dyDescent="0.3">
      <c r="A25" s="89"/>
      <c r="B25" s="101"/>
      <c r="C25" s="101"/>
      <c r="D25" s="101"/>
      <c r="E25" s="101"/>
      <c r="F25" s="89" t="s">
        <v>456</v>
      </c>
      <c r="G25" s="453">
        <f>SUM(G9:G24)</f>
        <v>21800</v>
      </c>
      <c r="H25" s="88">
        <f>SUM(H9:H24)</f>
        <v>21800</v>
      </c>
      <c r="I25" s="88">
        <f>SUM(I9:I24)</f>
        <v>4360</v>
      </c>
    </row>
    <row r="26" spans="1:9" ht="15" x14ac:dyDescent="0.3">
      <c r="A26" s="234"/>
      <c r="B26" s="234"/>
      <c r="C26" s="234"/>
      <c r="D26" s="234"/>
      <c r="E26" s="234"/>
      <c r="F26" s="234"/>
      <c r="G26" s="454"/>
      <c r="H26" s="190"/>
      <c r="I26" s="190"/>
    </row>
    <row r="27" spans="1:9" ht="15" x14ac:dyDescent="0.3">
      <c r="A27" s="235" t="s">
        <v>477</v>
      </c>
      <c r="B27" s="235"/>
      <c r="C27" s="234"/>
      <c r="D27" s="234"/>
      <c r="E27" s="234"/>
      <c r="F27" s="234"/>
      <c r="G27" s="454"/>
      <c r="H27" s="190"/>
      <c r="I27" s="190"/>
    </row>
    <row r="28" spans="1:9" ht="15" x14ac:dyDescent="0.3">
      <c r="A28" s="235"/>
      <c r="B28" s="235"/>
      <c r="C28" s="234"/>
      <c r="D28" s="234"/>
      <c r="E28" s="234"/>
      <c r="F28" s="234"/>
      <c r="G28" s="454"/>
      <c r="H28" s="190"/>
      <c r="I28" s="190"/>
    </row>
    <row r="29" spans="1:9" ht="15" x14ac:dyDescent="0.3">
      <c r="A29" s="235"/>
      <c r="B29" s="235"/>
      <c r="C29" s="190"/>
      <c r="D29" s="190"/>
      <c r="E29" s="190"/>
      <c r="F29" s="190"/>
      <c r="G29" s="455"/>
      <c r="H29" s="190"/>
      <c r="I29" s="190"/>
    </row>
    <row r="30" spans="1:9" ht="15" x14ac:dyDescent="0.3">
      <c r="A30" s="235"/>
      <c r="B30" s="235"/>
      <c r="C30" s="190"/>
      <c r="D30" s="190"/>
      <c r="E30" s="190"/>
      <c r="F30" s="190"/>
      <c r="G30" s="455"/>
      <c r="H30" s="190"/>
      <c r="I30" s="190"/>
    </row>
    <row r="31" spans="1:9" x14ac:dyDescent="0.2">
      <c r="A31" s="231"/>
      <c r="B31" s="231"/>
      <c r="C31" s="231"/>
      <c r="D31" s="231"/>
      <c r="E31" s="231"/>
      <c r="F31" s="231"/>
      <c r="G31" s="456"/>
      <c r="H31" s="231"/>
      <c r="I31" s="231"/>
    </row>
    <row r="32" spans="1:9" ht="15" x14ac:dyDescent="0.3">
      <c r="A32" s="196" t="s">
        <v>107</v>
      </c>
      <c r="B32" s="196"/>
      <c r="C32" s="190"/>
      <c r="D32" s="190"/>
      <c r="E32" s="190"/>
      <c r="F32" s="190"/>
      <c r="G32" s="455"/>
      <c r="H32" s="190"/>
      <c r="I32" s="190"/>
    </row>
    <row r="33" spans="1:9" ht="15" x14ac:dyDescent="0.3">
      <c r="A33" s="190"/>
      <c r="B33" s="190"/>
      <c r="C33" s="190"/>
      <c r="D33" s="190"/>
      <c r="E33" s="190"/>
      <c r="F33" s="190"/>
      <c r="G33" s="455"/>
      <c r="H33" s="190"/>
      <c r="I33" s="190"/>
    </row>
    <row r="34" spans="1:9" ht="15" x14ac:dyDescent="0.3">
      <c r="A34" s="190"/>
      <c r="B34" s="190"/>
      <c r="C34" s="190"/>
      <c r="D34" s="190"/>
      <c r="E34" s="194"/>
      <c r="F34" s="194"/>
      <c r="G34" s="457"/>
      <c r="H34" s="190"/>
      <c r="I34" s="190"/>
    </row>
    <row r="35" spans="1:9" ht="15" x14ac:dyDescent="0.3">
      <c r="A35" s="196"/>
      <c r="B35" s="196"/>
      <c r="C35" s="196" t="s">
        <v>395</v>
      </c>
      <c r="D35" s="196"/>
      <c r="E35" s="196"/>
      <c r="F35" s="196"/>
      <c r="G35" s="458"/>
      <c r="H35" s="190"/>
      <c r="I35" s="190"/>
    </row>
    <row r="36" spans="1:9" ht="15" x14ac:dyDescent="0.3">
      <c r="A36" s="190"/>
      <c r="B36" s="190"/>
      <c r="C36" s="190" t="s">
        <v>394</v>
      </c>
      <c r="D36" s="190"/>
      <c r="E36" s="190"/>
      <c r="F36" s="190"/>
      <c r="G36" s="455"/>
      <c r="H36" s="190"/>
      <c r="I36" s="190"/>
    </row>
    <row r="37" spans="1:9" x14ac:dyDescent="0.2">
      <c r="A37" s="198"/>
      <c r="B37" s="198"/>
      <c r="C37" s="198" t="s">
        <v>139</v>
      </c>
      <c r="D37" s="198"/>
      <c r="E37" s="198"/>
      <c r="F37" s="198"/>
      <c r="G37" s="459"/>
    </row>
  </sheetData>
  <mergeCells count="2">
    <mergeCell ref="I1:J1"/>
    <mergeCell ref="I2:J2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Layout" zoomScaleNormal="100" zoomScaleSheetLayoutView="80" workbookViewId="0">
      <selection activeCell="D10" sqref="D10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478</v>
      </c>
      <c r="B1" s="79"/>
      <c r="C1" s="79"/>
      <c r="D1" s="79"/>
      <c r="E1" s="79"/>
      <c r="F1" s="79"/>
      <c r="G1" s="481" t="s">
        <v>109</v>
      </c>
      <c r="H1" s="481"/>
      <c r="I1" s="358"/>
    </row>
    <row r="2" spans="1:9" ht="15" x14ac:dyDescent="0.3">
      <c r="A2" s="78" t="s">
        <v>140</v>
      </c>
      <c r="B2" s="79"/>
      <c r="C2" s="79"/>
      <c r="D2" s="79"/>
      <c r="E2" s="79"/>
      <c r="F2" s="79"/>
      <c r="G2" s="479" t="s">
        <v>568</v>
      </c>
      <c r="H2" s="480"/>
      <c r="I2" s="78"/>
    </row>
    <row r="3" spans="1:9" ht="15" x14ac:dyDescent="0.3">
      <c r="A3" s="78"/>
      <c r="B3" s="78"/>
      <c r="C3" s="78"/>
      <c r="D3" s="78"/>
      <c r="E3" s="78"/>
      <c r="F3" s="78"/>
      <c r="G3" s="295"/>
      <c r="H3" s="295"/>
      <c r="I3" s="358"/>
    </row>
    <row r="4" spans="1:9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94"/>
      <c r="B7" s="294"/>
      <c r="C7" s="294"/>
      <c r="D7" s="294"/>
      <c r="E7" s="294"/>
      <c r="F7" s="294"/>
      <c r="G7" s="80"/>
      <c r="H7" s="80"/>
      <c r="I7" s="358"/>
    </row>
    <row r="8" spans="1:9" ht="45" x14ac:dyDescent="0.2">
      <c r="A8" s="354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5"/>
      <c r="B9" s="356"/>
      <c r="C9" s="100"/>
      <c r="D9" s="100"/>
      <c r="E9" s="100"/>
      <c r="F9" s="100"/>
      <c r="G9" s="100"/>
      <c r="H9" s="4"/>
      <c r="I9" s="4"/>
    </row>
    <row r="10" spans="1:9" ht="15" x14ac:dyDescent="0.2">
      <c r="A10" s="355"/>
      <c r="B10" s="356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5"/>
      <c r="B11" s="356"/>
      <c r="C11" s="89"/>
      <c r="D11" s="89"/>
      <c r="E11" s="89"/>
      <c r="F11" s="89"/>
      <c r="G11" s="89"/>
      <c r="H11" s="4"/>
      <c r="I11" s="4"/>
    </row>
    <row r="12" spans="1:9" ht="15" x14ac:dyDescent="0.2">
      <c r="A12" s="355"/>
      <c r="B12" s="356"/>
      <c r="C12" s="89"/>
      <c r="D12" s="89"/>
      <c r="E12" s="89"/>
      <c r="F12" s="89"/>
      <c r="G12" s="89"/>
      <c r="H12" s="4"/>
      <c r="I12" s="4"/>
    </row>
    <row r="13" spans="1:9" ht="15" x14ac:dyDescent="0.2">
      <c r="A13" s="355"/>
      <c r="B13" s="356"/>
      <c r="C13" s="89"/>
      <c r="D13" s="89"/>
      <c r="E13" s="89"/>
      <c r="F13" s="89"/>
      <c r="G13" s="89"/>
      <c r="H13" s="4"/>
      <c r="I13" s="4"/>
    </row>
    <row r="14" spans="1:9" ht="15" x14ac:dyDescent="0.2">
      <c r="A14" s="355"/>
      <c r="B14" s="356"/>
      <c r="C14" s="89"/>
      <c r="D14" s="89"/>
      <c r="E14" s="89"/>
      <c r="F14" s="89"/>
      <c r="G14" s="89"/>
      <c r="H14" s="4"/>
      <c r="I14" s="4"/>
    </row>
    <row r="15" spans="1:9" ht="15" x14ac:dyDescent="0.2">
      <c r="A15" s="355"/>
      <c r="B15" s="356"/>
      <c r="C15" s="89"/>
      <c r="D15" s="89"/>
      <c r="E15" s="89"/>
      <c r="F15" s="89"/>
      <c r="G15" s="89"/>
      <c r="H15" s="4"/>
      <c r="I15" s="4"/>
    </row>
    <row r="16" spans="1:9" ht="15" x14ac:dyDescent="0.2">
      <c r="A16" s="355"/>
      <c r="B16" s="356"/>
      <c r="C16" s="89"/>
      <c r="D16" s="89"/>
      <c r="E16" s="89"/>
      <c r="F16" s="89"/>
      <c r="G16" s="89"/>
      <c r="H16" s="4"/>
      <c r="I16" s="4"/>
    </row>
    <row r="17" spans="1:9" ht="15" x14ac:dyDescent="0.2">
      <c r="A17" s="355"/>
      <c r="B17" s="356"/>
      <c r="C17" s="89"/>
      <c r="D17" s="89"/>
      <c r="E17" s="89"/>
      <c r="F17" s="89"/>
      <c r="G17" s="89"/>
      <c r="H17" s="4"/>
      <c r="I17" s="4"/>
    </row>
    <row r="18" spans="1:9" ht="15" x14ac:dyDescent="0.2">
      <c r="A18" s="355"/>
      <c r="B18" s="356"/>
      <c r="C18" s="89"/>
      <c r="D18" s="89"/>
      <c r="E18" s="89"/>
      <c r="F18" s="89"/>
      <c r="G18" s="89"/>
      <c r="H18" s="4"/>
      <c r="I18" s="4"/>
    </row>
    <row r="19" spans="1:9" ht="15" x14ac:dyDescent="0.2">
      <c r="A19" s="355"/>
      <c r="B19" s="356"/>
      <c r="C19" s="89"/>
      <c r="D19" s="89"/>
      <c r="E19" s="89"/>
      <c r="F19" s="89"/>
      <c r="G19" s="89"/>
      <c r="H19" s="4"/>
      <c r="I19" s="4"/>
    </row>
    <row r="20" spans="1:9" ht="15" x14ac:dyDescent="0.2">
      <c r="A20" s="355"/>
      <c r="B20" s="356"/>
      <c r="C20" s="89"/>
      <c r="D20" s="89"/>
      <c r="E20" s="89"/>
      <c r="F20" s="89"/>
      <c r="G20" s="89"/>
      <c r="H20" s="4"/>
      <c r="I20" s="4"/>
    </row>
    <row r="21" spans="1:9" ht="15" x14ac:dyDescent="0.2">
      <c r="A21" s="355"/>
      <c r="B21" s="356"/>
      <c r="C21" s="89"/>
      <c r="D21" s="89"/>
      <c r="E21" s="89"/>
      <c r="F21" s="89"/>
      <c r="G21" s="89"/>
      <c r="H21" s="4"/>
      <c r="I21" s="4"/>
    </row>
    <row r="22" spans="1:9" ht="15" x14ac:dyDescent="0.2">
      <c r="A22" s="355"/>
      <c r="B22" s="356"/>
      <c r="C22" s="89"/>
      <c r="D22" s="89"/>
      <c r="E22" s="89"/>
      <c r="F22" s="89"/>
      <c r="G22" s="89"/>
      <c r="H22" s="4"/>
      <c r="I22" s="4"/>
    </row>
    <row r="23" spans="1:9" ht="15" x14ac:dyDescent="0.2">
      <c r="A23" s="355"/>
      <c r="B23" s="356"/>
      <c r="C23" s="89"/>
      <c r="D23" s="89"/>
      <c r="E23" s="89"/>
      <c r="F23" s="89"/>
      <c r="G23" s="89"/>
      <c r="H23" s="4"/>
      <c r="I23" s="4"/>
    </row>
    <row r="24" spans="1:9" ht="15" x14ac:dyDescent="0.2">
      <c r="A24" s="355"/>
      <c r="B24" s="356"/>
      <c r="C24" s="89"/>
      <c r="D24" s="89"/>
      <c r="E24" s="89"/>
      <c r="F24" s="89"/>
      <c r="G24" s="89"/>
      <c r="H24" s="4"/>
      <c r="I24" s="4"/>
    </row>
    <row r="25" spans="1:9" ht="15" x14ac:dyDescent="0.2">
      <c r="A25" s="355"/>
      <c r="B25" s="356"/>
      <c r="C25" s="89"/>
      <c r="D25" s="89"/>
      <c r="E25" s="89"/>
      <c r="F25" s="89"/>
      <c r="G25" s="89"/>
      <c r="H25" s="4"/>
      <c r="I25" s="4"/>
    </row>
    <row r="26" spans="1:9" ht="15" x14ac:dyDescent="0.2">
      <c r="A26" s="355"/>
      <c r="B26" s="356"/>
      <c r="C26" s="89"/>
      <c r="D26" s="89"/>
      <c r="E26" s="89"/>
      <c r="F26" s="89"/>
      <c r="G26" s="89"/>
      <c r="H26" s="4"/>
      <c r="I26" s="4"/>
    </row>
    <row r="27" spans="1:9" ht="15" x14ac:dyDescent="0.2">
      <c r="A27" s="355"/>
      <c r="B27" s="356"/>
      <c r="C27" s="89"/>
      <c r="D27" s="89"/>
      <c r="E27" s="89"/>
      <c r="F27" s="89"/>
      <c r="G27" s="89"/>
      <c r="H27" s="4"/>
      <c r="I27" s="4"/>
    </row>
    <row r="28" spans="1:9" ht="15" x14ac:dyDescent="0.2">
      <c r="A28" s="355"/>
      <c r="B28" s="356"/>
      <c r="C28" s="89"/>
      <c r="D28" s="89"/>
      <c r="E28" s="89"/>
      <c r="F28" s="89"/>
      <c r="G28" s="89"/>
      <c r="H28" s="4"/>
      <c r="I28" s="4"/>
    </row>
    <row r="29" spans="1:9" ht="15" x14ac:dyDescent="0.2">
      <c r="A29" s="355"/>
      <c r="B29" s="356"/>
      <c r="C29" s="89"/>
      <c r="D29" s="89"/>
      <c r="E29" s="89"/>
      <c r="F29" s="89"/>
      <c r="G29" s="89"/>
      <c r="H29" s="4"/>
      <c r="I29" s="4"/>
    </row>
    <row r="30" spans="1:9" ht="15" x14ac:dyDescent="0.2">
      <c r="A30" s="355"/>
      <c r="B30" s="356"/>
      <c r="C30" s="89"/>
      <c r="D30" s="89"/>
      <c r="E30" s="89"/>
      <c r="F30" s="89"/>
      <c r="G30" s="89"/>
      <c r="H30" s="4"/>
      <c r="I30" s="4"/>
    </row>
    <row r="31" spans="1:9" ht="15" x14ac:dyDescent="0.2">
      <c r="A31" s="355"/>
      <c r="B31" s="356"/>
      <c r="C31" s="89"/>
      <c r="D31" s="89"/>
      <c r="E31" s="89"/>
      <c r="F31" s="89"/>
      <c r="G31" s="89"/>
      <c r="H31" s="4"/>
      <c r="I31" s="4"/>
    </row>
    <row r="32" spans="1:9" ht="15" x14ac:dyDescent="0.2">
      <c r="A32" s="355"/>
      <c r="B32" s="356"/>
      <c r="C32" s="89"/>
      <c r="D32" s="89"/>
      <c r="E32" s="89"/>
      <c r="F32" s="89"/>
      <c r="G32" s="89"/>
      <c r="H32" s="4"/>
      <c r="I32" s="4"/>
    </row>
    <row r="33" spans="1:9" ht="15" x14ac:dyDescent="0.2">
      <c r="A33" s="355"/>
      <c r="B33" s="356"/>
      <c r="C33" s="89"/>
      <c r="D33" s="89"/>
      <c r="E33" s="89"/>
      <c r="F33" s="89"/>
      <c r="G33" s="89"/>
      <c r="H33" s="4"/>
      <c r="I33" s="4"/>
    </row>
    <row r="34" spans="1:9" ht="15" x14ac:dyDescent="0.3">
      <c r="A34" s="355"/>
      <c r="B34" s="357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1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1"/>
      <c r="B37" s="44"/>
      <c r="C37" s="44"/>
      <c r="D37" s="44"/>
      <c r="E37" s="44"/>
      <c r="F37" s="44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G16" sqref="G16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480</v>
      </c>
      <c r="B1" s="76"/>
      <c r="C1" s="79"/>
      <c r="D1" s="79"/>
      <c r="E1" s="79"/>
      <c r="F1" s="79"/>
      <c r="G1" s="481" t="s">
        <v>109</v>
      </c>
      <c r="H1" s="481"/>
    </row>
    <row r="2" spans="1:10" ht="15" x14ac:dyDescent="0.3">
      <c r="A2" s="78" t="s">
        <v>140</v>
      </c>
      <c r="B2" s="76"/>
      <c r="C2" s="79"/>
      <c r="D2" s="79"/>
      <c r="E2" s="79"/>
      <c r="F2" s="79"/>
      <c r="G2" s="479" t="s">
        <v>568</v>
      </c>
      <c r="H2" s="480"/>
    </row>
    <row r="3" spans="1:10" ht="15" x14ac:dyDescent="0.3">
      <c r="A3" s="78"/>
      <c r="B3" s="78"/>
      <c r="C3" s="78"/>
      <c r="D3" s="78"/>
      <c r="E3" s="78"/>
      <c r="F3" s="78"/>
      <c r="G3" s="295"/>
      <c r="H3" s="295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94"/>
      <c r="B7" s="294"/>
      <c r="C7" s="294"/>
      <c r="D7" s="294"/>
      <c r="E7" s="294"/>
      <c r="F7" s="294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 x14ac:dyDescent="0.2">
      <c r="A9" s="100">
        <v>1</v>
      </c>
      <c r="B9" s="421" t="s">
        <v>552</v>
      </c>
      <c r="C9" s="393" t="s">
        <v>553</v>
      </c>
      <c r="D9" s="421" t="s">
        <v>557</v>
      </c>
      <c r="E9" s="465" t="s">
        <v>574</v>
      </c>
      <c r="F9" s="236" t="s">
        <v>575</v>
      </c>
      <c r="G9" s="464" t="s">
        <v>573</v>
      </c>
      <c r="H9" s="422" t="str">
        <f>G9</f>
        <v>2154.69</v>
      </c>
      <c r="J9" s="236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view="pageBreakPreview" topLeftCell="A11" zoomScale="80" zoomScaleSheetLayoutView="80" workbookViewId="0">
      <selection activeCell="K32" sqref="K32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29.710937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 x14ac:dyDescent="0.3">
      <c r="A2" s="484" t="s">
        <v>482</v>
      </c>
      <c r="B2" s="484"/>
      <c r="C2" s="484"/>
      <c r="D2" s="484"/>
      <c r="E2" s="345"/>
      <c r="F2" s="79"/>
      <c r="G2" s="79"/>
      <c r="H2" s="79"/>
      <c r="I2" s="79"/>
      <c r="J2" s="295"/>
      <c r="K2" s="296"/>
      <c r="L2" s="296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5"/>
      <c r="K3" s="479" t="s">
        <v>568</v>
      </c>
      <c r="L3" s="480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60" x14ac:dyDescent="0.2">
      <c r="A10" s="100">
        <v>1</v>
      </c>
      <c r="B10" s="346" t="s">
        <v>569</v>
      </c>
      <c r="C10" s="100" t="s">
        <v>559</v>
      </c>
      <c r="D10" s="100">
        <v>202221577</v>
      </c>
      <c r="E10" s="100" t="str">
        <f>'ფორმა 4.5'!A6</f>
        <v>მოქალაქეთა პოლიტიკური გაერთიანება "სამოქალაქო პლატფორმა - ახალი საქართველო"</v>
      </c>
      <c r="F10" s="100"/>
      <c r="G10" s="100"/>
      <c r="H10" s="100" t="s">
        <v>537</v>
      </c>
      <c r="I10" s="100"/>
      <c r="J10" s="4"/>
      <c r="K10" s="4">
        <v>240</v>
      </c>
      <c r="L10" s="100"/>
    </row>
    <row r="11" spans="1:12" ht="60" x14ac:dyDescent="0.2">
      <c r="A11" s="430">
        <v>2</v>
      </c>
      <c r="B11" s="433" t="s">
        <v>569</v>
      </c>
      <c r="C11" s="430" t="s">
        <v>560</v>
      </c>
      <c r="D11" s="430">
        <v>205075014</v>
      </c>
      <c r="E11" s="430" t="str">
        <f>E10</f>
        <v>მოქალაქეთა პოლიტიკური გაერთიანება "სამოქალაქო პლატფორმა - ახალი საქართველო"</v>
      </c>
      <c r="F11" s="430"/>
      <c r="G11" s="430"/>
      <c r="H11" s="430" t="s">
        <v>537</v>
      </c>
      <c r="I11" s="430"/>
      <c r="J11" s="431"/>
      <c r="K11" s="431">
        <v>868.7</v>
      </c>
      <c r="L11" s="430"/>
    </row>
    <row r="12" spans="1:12" ht="60" x14ac:dyDescent="0.25">
      <c r="A12" s="430">
        <v>3</v>
      </c>
      <c r="B12" s="433" t="s">
        <v>576</v>
      </c>
      <c r="C12" s="466" t="s">
        <v>577</v>
      </c>
      <c r="D12" s="467" t="s">
        <v>578</v>
      </c>
      <c r="E12" s="430" t="str">
        <f>E11</f>
        <v>მოქალაქეთა პოლიტიკური გაერთიანება "სამოქალაქო პლატფორმა - ახალი საქართველო"</v>
      </c>
      <c r="F12" s="429"/>
      <c r="G12" s="429"/>
      <c r="H12" s="430" t="s">
        <v>537</v>
      </c>
      <c r="I12" s="429"/>
      <c r="J12" s="431"/>
      <c r="K12" s="431">
        <v>500</v>
      </c>
      <c r="L12" s="429"/>
    </row>
    <row r="13" spans="1:12" ht="15" x14ac:dyDescent="0.2">
      <c r="A13" s="430">
        <v>4</v>
      </c>
      <c r="B13" s="433"/>
      <c r="C13" s="429"/>
      <c r="D13" s="429"/>
      <c r="E13" s="429"/>
      <c r="F13" s="429"/>
      <c r="G13" s="429"/>
      <c r="H13" s="429"/>
      <c r="I13" s="429"/>
      <c r="J13" s="431"/>
      <c r="K13" s="431"/>
      <c r="L13" s="429"/>
    </row>
    <row r="14" spans="1:12" ht="15" x14ac:dyDescent="0.2">
      <c r="A14" s="430">
        <v>5</v>
      </c>
      <c r="B14" s="433"/>
      <c r="C14" s="429"/>
      <c r="D14" s="429"/>
      <c r="E14" s="429"/>
      <c r="F14" s="429"/>
      <c r="G14" s="429"/>
      <c r="H14" s="429"/>
      <c r="I14" s="429"/>
      <c r="J14" s="431"/>
      <c r="K14" s="431"/>
      <c r="L14" s="429"/>
    </row>
    <row r="15" spans="1:12" ht="15" x14ac:dyDescent="0.2">
      <c r="A15" s="430">
        <v>6</v>
      </c>
      <c r="B15" s="433"/>
      <c r="C15" s="429"/>
      <c r="D15" s="429"/>
      <c r="E15" s="429"/>
      <c r="F15" s="429"/>
      <c r="G15" s="429"/>
      <c r="H15" s="429"/>
      <c r="I15" s="429"/>
      <c r="J15" s="431"/>
      <c r="K15" s="431"/>
      <c r="L15" s="429"/>
    </row>
    <row r="16" spans="1:12" ht="15" x14ac:dyDescent="0.2">
      <c r="A16" s="430">
        <v>7</v>
      </c>
      <c r="B16" s="433"/>
      <c r="C16" s="429"/>
      <c r="D16" s="429"/>
      <c r="E16" s="429"/>
      <c r="F16" s="429"/>
      <c r="G16" s="429"/>
      <c r="H16" s="429"/>
      <c r="I16" s="429"/>
      <c r="J16" s="431"/>
      <c r="K16" s="431"/>
      <c r="L16" s="429"/>
    </row>
    <row r="17" spans="1:12" ht="15" x14ac:dyDescent="0.2">
      <c r="A17" s="430">
        <v>8</v>
      </c>
      <c r="B17" s="433"/>
      <c r="C17" s="429"/>
      <c r="D17" s="429"/>
      <c r="E17" s="429"/>
      <c r="F17" s="429"/>
      <c r="G17" s="429"/>
      <c r="H17" s="429"/>
      <c r="I17" s="429"/>
      <c r="J17" s="431"/>
      <c r="K17" s="431"/>
      <c r="L17" s="429"/>
    </row>
    <row r="18" spans="1:12" ht="15" x14ac:dyDescent="0.2">
      <c r="A18" s="430">
        <v>9</v>
      </c>
      <c r="B18" s="433"/>
      <c r="C18" s="429"/>
      <c r="D18" s="429"/>
      <c r="E18" s="429"/>
      <c r="F18" s="429"/>
      <c r="G18" s="429"/>
      <c r="H18" s="429"/>
      <c r="I18" s="429"/>
      <c r="J18" s="431"/>
      <c r="K18" s="431"/>
      <c r="L18" s="429"/>
    </row>
    <row r="19" spans="1:12" ht="15" x14ac:dyDescent="0.2">
      <c r="A19" s="100">
        <v>10</v>
      </c>
      <c r="B19" s="346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11</v>
      </c>
      <c r="B20" s="346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12</v>
      </c>
      <c r="B21" s="346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46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46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46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46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46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46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46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46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89" t="s">
        <v>276</v>
      </c>
      <c r="B30" s="346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3">
      <c r="A31" s="89"/>
      <c r="B31" s="346"/>
      <c r="C31" s="101"/>
      <c r="D31" s="101"/>
      <c r="E31" s="101"/>
      <c r="F31" s="101"/>
      <c r="G31" s="89"/>
      <c r="H31" s="89"/>
      <c r="I31" s="89"/>
      <c r="J31" s="89" t="s">
        <v>493</v>
      </c>
      <c r="K31" s="88">
        <f>SUM(K10:K30)</f>
        <v>1608.7</v>
      </c>
      <c r="L31" s="89"/>
    </row>
    <row r="32" spans="1:12" ht="15" x14ac:dyDescent="0.3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190"/>
    </row>
    <row r="33" spans="1:11" ht="15" x14ac:dyDescent="0.3">
      <c r="A33" s="235" t="s">
        <v>494</v>
      </c>
      <c r="B33" s="235"/>
      <c r="C33" s="234"/>
      <c r="D33" s="234"/>
      <c r="E33" s="234"/>
      <c r="F33" s="234"/>
      <c r="G33" s="234"/>
      <c r="H33" s="234"/>
      <c r="I33" s="234"/>
      <c r="J33" s="234"/>
      <c r="K33" s="190"/>
    </row>
    <row r="34" spans="1:11" ht="15" x14ac:dyDescent="0.3">
      <c r="A34" s="235" t="s">
        <v>495</v>
      </c>
      <c r="B34" s="235"/>
      <c r="C34" s="234"/>
      <c r="D34" s="234"/>
      <c r="E34" s="234"/>
      <c r="F34" s="234"/>
      <c r="G34" s="234"/>
      <c r="H34" s="234"/>
      <c r="I34" s="234"/>
      <c r="J34" s="234"/>
      <c r="K34" s="190"/>
    </row>
    <row r="35" spans="1:11" ht="15" x14ac:dyDescent="0.3">
      <c r="A35" s="221" t="s">
        <v>496</v>
      </c>
      <c r="B35" s="235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1:11" ht="15" x14ac:dyDescent="0.3">
      <c r="A36" s="221" t="s">
        <v>497</v>
      </c>
      <c r="B36" s="235"/>
      <c r="C36" s="190"/>
      <c r="D36" s="190"/>
      <c r="E36" s="190"/>
      <c r="F36" s="190"/>
      <c r="G36" s="190"/>
      <c r="H36" s="190"/>
      <c r="I36" s="190"/>
      <c r="J36" s="190"/>
      <c r="K36" s="190"/>
    </row>
    <row r="37" spans="1:11" ht="15" customHeight="1" x14ac:dyDescent="0.2">
      <c r="A37" s="489" t="s">
        <v>514</v>
      </c>
      <c r="B37" s="489"/>
      <c r="C37" s="489"/>
      <c r="D37" s="489"/>
      <c r="E37" s="489"/>
      <c r="F37" s="489"/>
      <c r="G37" s="489"/>
      <c r="H37" s="489"/>
      <c r="I37" s="489"/>
      <c r="J37" s="489"/>
      <c r="K37" s="489"/>
    </row>
    <row r="38" spans="1:11" ht="15" customHeight="1" x14ac:dyDescent="0.2">
      <c r="A38" s="489"/>
      <c r="B38" s="489"/>
      <c r="C38" s="489"/>
      <c r="D38" s="489"/>
      <c r="E38" s="489"/>
      <c r="F38" s="489"/>
      <c r="G38" s="489"/>
      <c r="H38" s="489"/>
      <c r="I38" s="489"/>
      <c r="J38" s="489"/>
      <c r="K38" s="489"/>
    </row>
    <row r="39" spans="1:11" ht="12.75" customHeight="1" x14ac:dyDescent="0.2">
      <c r="A39" s="376"/>
      <c r="B39" s="376"/>
      <c r="C39" s="376"/>
      <c r="D39" s="376"/>
      <c r="E39" s="376"/>
      <c r="F39" s="376"/>
      <c r="G39" s="376"/>
      <c r="H39" s="376"/>
      <c r="I39" s="376"/>
      <c r="J39" s="376"/>
      <c r="K39" s="376"/>
    </row>
    <row r="40" spans="1:11" ht="15" x14ac:dyDescent="0.3">
      <c r="A40" s="485" t="s">
        <v>107</v>
      </c>
      <c r="B40" s="485"/>
      <c r="C40" s="347"/>
      <c r="D40" s="348"/>
      <c r="E40" s="348"/>
      <c r="F40" s="347"/>
      <c r="G40" s="347"/>
      <c r="H40" s="347"/>
      <c r="I40" s="347"/>
      <c r="J40" s="347"/>
      <c r="K40" s="190"/>
    </row>
    <row r="41" spans="1:11" ht="15" x14ac:dyDescent="0.3">
      <c r="A41" s="347"/>
      <c r="B41" s="348"/>
      <c r="C41" s="347"/>
      <c r="D41" s="348"/>
      <c r="E41" s="348"/>
      <c r="F41" s="347"/>
      <c r="G41" s="347"/>
      <c r="H41" s="347"/>
      <c r="I41" s="347"/>
      <c r="J41" s="349"/>
      <c r="K41" s="190"/>
    </row>
    <row r="42" spans="1:11" ht="15" customHeight="1" x14ac:dyDescent="0.3">
      <c r="A42" s="347"/>
      <c r="B42" s="348"/>
      <c r="C42" s="486" t="s">
        <v>268</v>
      </c>
      <c r="D42" s="486"/>
      <c r="E42" s="350"/>
      <c r="F42" s="351"/>
      <c r="G42" s="487" t="s">
        <v>498</v>
      </c>
      <c r="H42" s="487"/>
      <c r="I42" s="487"/>
      <c r="J42" s="352"/>
      <c r="K42" s="190"/>
    </row>
    <row r="43" spans="1:11" ht="15" x14ac:dyDescent="0.3">
      <c r="A43" s="347"/>
      <c r="B43" s="348"/>
      <c r="C43" s="347"/>
      <c r="D43" s="348"/>
      <c r="E43" s="348"/>
      <c r="F43" s="347"/>
      <c r="G43" s="488"/>
      <c r="H43" s="488"/>
      <c r="I43" s="488"/>
      <c r="J43" s="352"/>
      <c r="K43" s="190"/>
    </row>
    <row r="44" spans="1:11" ht="15" x14ac:dyDescent="0.3">
      <c r="A44" s="347"/>
      <c r="B44" s="348"/>
      <c r="C44" s="483" t="s">
        <v>139</v>
      </c>
      <c r="D44" s="483"/>
      <c r="E44" s="350"/>
      <c r="F44" s="351"/>
      <c r="G44" s="347"/>
      <c r="H44" s="347"/>
      <c r="I44" s="347"/>
      <c r="J44" s="347"/>
      <c r="K44" s="190"/>
    </row>
  </sheetData>
  <mergeCells count="7">
    <mergeCell ref="C44:D44"/>
    <mergeCell ref="A2:D2"/>
    <mergeCell ref="K3:L3"/>
    <mergeCell ref="A40:B40"/>
    <mergeCell ref="C42:D42"/>
    <mergeCell ref="G42:I43"/>
    <mergeCell ref="A37:K38"/>
  </mergeCells>
  <dataValidations count="1">
    <dataValidation type="list" allowBlank="1" showInputMessage="1" showErrorMessage="1" sqref="B10:B3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topLeftCell="A4" zoomScale="110" zoomScaleNormal="100" zoomScaleSheetLayoutView="110" workbookViewId="0">
      <selection activeCell="D16" sqref="D1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91" t="s">
        <v>109</v>
      </c>
      <c r="D1" s="491"/>
    </row>
    <row r="2" spans="1:5" x14ac:dyDescent="0.3">
      <c r="A2" s="76" t="s">
        <v>459</v>
      </c>
      <c r="B2" s="78"/>
      <c r="C2" s="479" t="s">
        <v>568</v>
      </c>
      <c r="D2" s="480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14300</v>
      </c>
      <c r="D10" s="84">
        <f>SUM(D11,D14,D17,D20:D22)</f>
        <v>14300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14300</v>
      </c>
      <c r="D14" s="84">
        <f>SUM(D15:D16)</f>
        <v>14300</v>
      </c>
    </row>
    <row r="15" spans="1:5" x14ac:dyDescent="0.3">
      <c r="A15" s="16" t="s">
        <v>32</v>
      </c>
      <c r="B15" s="16" t="s">
        <v>72</v>
      </c>
      <c r="C15" s="34">
        <f>(2540+8900)/0.8</f>
        <v>14300</v>
      </c>
      <c r="D15" s="35">
        <v>14300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81" t="s">
        <v>109</v>
      </c>
      <c r="D1" s="481"/>
      <c r="E1" s="93"/>
    </row>
    <row r="2" spans="1:5" s="6" customFormat="1" x14ac:dyDescent="0.3">
      <c r="A2" s="76" t="s">
        <v>457</v>
      </c>
      <c r="B2" s="79"/>
      <c r="C2" s="479" t="s">
        <v>568</v>
      </c>
      <c r="D2" s="480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1"/>
    </row>
    <row r="22" spans="1:9" x14ac:dyDescent="0.3">
      <c r="A22" s="221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10" zoomScaleNormal="100" zoomScaleSheetLayoutView="110" workbookViewId="0">
      <selection activeCell="D47" sqref="D47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3"/>
      <c r="C1" s="492" t="s">
        <v>198</v>
      </c>
      <c r="D1" s="492"/>
      <c r="E1" s="107"/>
    </row>
    <row r="2" spans="1:5" x14ac:dyDescent="0.3">
      <c r="A2" s="78" t="s">
        <v>140</v>
      </c>
      <c r="B2" s="123"/>
      <c r="C2" s="479" t="s">
        <v>568</v>
      </c>
      <c r="D2" s="480"/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 x14ac:dyDescent="0.3">
      <c r="A9" s="49"/>
      <c r="B9" s="50"/>
      <c r="C9" s="160"/>
      <c r="D9" s="160"/>
      <c r="E9" s="107"/>
    </row>
    <row r="10" spans="1:5" x14ac:dyDescent="0.3">
      <c r="A10" s="51" t="s">
        <v>191</v>
      </c>
      <c r="B10" s="52"/>
      <c r="C10" s="127">
        <f>SUM(C11,C34)</f>
        <v>1858.06</v>
      </c>
      <c r="D10" s="127">
        <f>SUM(D11,D34)</f>
        <v>12986.35</v>
      </c>
      <c r="E10" s="107"/>
    </row>
    <row r="11" spans="1:5" x14ac:dyDescent="0.3">
      <c r="A11" s="53" t="s">
        <v>192</v>
      </c>
      <c r="B11" s="54"/>
      <c r="C11" s="87">
        <f>SUM(C12:C32)</f>
        <v>1858.06</v>
      </c>
      <c r="D11" s="87">
        <f>SUM(D12:D32)</f>
        <v>12986.35</v>
      </c>
      <c r="E11" s="107"/>
    </row>
    <row r="12" spans="1:5" x14ac:dyDescent="0.3">
      <c r="A12" s="57">
        <v>1110</v>
      </c>
      <c r="B12" s="56" t="s">
        <v>142</v>
      </c>
      <c r="C12" s="8">
        <v>0</v>
      </c>
      <c r="D12" s="8">
        <v>0</v>
      </c>
      <c r="E12" s="107"/>
    </row>
    <row r="13" spans="1:5" x14ac:dyDescent="0.3">
      <c r="A13" s="57">
        <v>1120</v>
      </c>
      <c r="B13" s="56" t="s">
        <v>143</v>
      </c>
      <c r="C13" s="8">
        <v>0</v>
      </c>
      <c r="D13" s="8">
        <v>0</v>
      </c>
      <c r="E13" s="107"/>
    </row>
    <row r="14" spans="1:5" x14ac:dyDescent="0.3">
      <c r="A14" s="57">
        <v>1211</v>
      </c>
      <c r="B14" s="56" t="s">
        <v>144</v>
      </c>
      <c r="C14" s="8">
        <v>1033.06</v>
      </c>
      <c r="D14" s="423">
        <v>12236.35</v>
      </c>
      <c r="E14" s="107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7"/>
    </row>
    <row r="16" spans="1:5" x14ac:dyDescent="0.3">
      <c r="A16" s="57">
        <v>1213</v>
      </c>
      <c r="B16" s="56" t="s">
        <v>146</v>
      </c>
      <c r="C16" s="8">
        <v>0</v>
      </c>
      <c r="D16" s="8">
        <v>0</v>
      </c>
      <c r="E16" s="107"/>
    </row>
    <row r="17" spans="1:5" x14ac:dyDescent="0.3">
      <c r="A17" s="57">
        <v>1214</v>
      </c>
      <c r="B17" s="56" t="s">
        <v>147</v>
      </c>
      <c r="C17" s="8">
        <v>0</v>
      </c>
      <c r="D17" s="8">
        <v>0</v>
      </c>
      <c r="E17" s="107"/>
    </row>
    <row r="18" spans="1:5" x14ac:dyDescent="0.3">
      <c r="A18" s="57">
        <v>1215</v>
      </c>
      <c r="B18" s="56" t="s">
        <v>148</v>
      </c>
      <c r="C18" s="8">
        <v>0</v>
      </c>
      <c r="D18" s="8">
        <v>0</v>
      </c>
      <c r="E18" s="107"/>
    </row>
    <row r="19" spans="1:5" x14ac:dyDescent="0.3">
      <c r="A19" s="57">
        <v>1300</v>
      </c>
      <c r="B19" s="56" t="s">
        <v>149</v>
      </c>
      <c r="C19" s="8">
        <v>0</v>
      </c>
      <c r="D19" s="8">
        <v>0</v>
      </c>
      <c r="E19" s="107"/>
    </row>
    <row r="20" spans="1:5" x14ac:dyDescent="0.3">
      <c r="A20" s="57">
        <v>1410</v>
      </c>
      <c r="B20" s="56" t="s">
        <v>150</v>
      </c>
      <c r="C20" s="8">
        <v>0</v>
      </c>
      <c r="D20" s="8">
        <v>0</v>
      </c>
      <c r="E20" s="107"/>
    </row>
    <row r="21" spans="1:5" x14ac:dyDescent="0.3">
      <c r="A21" s="57">
        <v>1421</v>
      </c>
      <c r="B21" s="56" t="s">
        <v>151</v>
      </c>
      <c r="C21" s="8">
        <v>0</v>
      </c>
      <c r="D21" s="8">
        <v>0</v>
      </c>
      <c r="E21" s="107"/>
    </row>
    <row r="22" spans="1:5" x14ac:dyDescent="0.3">
      <c r="A22" s="57">
        <v>1422</v>
      </c>
      <c r="B22" s="56" t="s">
        <v>152</v>
      </c>
      <c r="C22" s="8">
        <v>0</v>
      </c>
      <c r="D22" s="8">
        <v>0</v>
      </c>
      <c r="E22" s="107"/>
    </row>
    <row r="23" spans="1:5" x14ac:dyDescent="0.3">
      <c r="A23" s="57">
        <v>1423</v>
      </c>
      <c r="B23" s="56" t="s">
        <v>153</v>
      </c>
      <c r="C23" s="8">
        <v>0</v>
      </c>
      <c r="D23" s="8">
        <v>0</v>
      </c>
      <c r="E23" s="107"/>
    </row>
    <row r="24" spans="1:5" x14ac:dyDescent="0.3">
      <c r="A24" s="57">
        <v>1431</v>
      </c>
      <c r="B24" s="56" t="s">
        <v>154</v>
      </c>
      <c r="C24" s="8">
        <v>0</v>
      </c>
      <c r="D24" s="8">
        <v>0</v>
      </c>
      <c r="E24" s="107"/>
    </row>
    <row r="25" spans="1:5" x14ac:dyDescent="0.3">
      <c r="A25" s="57">
        <v>1432</v>
      </c>
      <c r="B25" s="56" t="s">
        <v>155</v>
      </c>
      <c r="C25" s="8">
        <v>0</v>
      </c>
      <c r="D25" s="8">
        <v>0</v>
      </c>
      <c r="E25" s="107"/>
    </row>
    <row r="26" spans="1:5" x14ac:dyDescent="0.3">
      <c r="A26" s="57">
        <v>1433</v>
      </c>
      <c r="B26" s="56" t="s">
        <v>156</v>
      </c>
      <c r="C26" s="8">
        <v>0</v>
      </c>
      <c r="D26" s="8">
        <v>0</v>
      </c>
      <c r="E26" s="107"/>
    </row>
    <row r="27" spans="1:5" x14ac:dyDescent="0.3">
      <c r="A27" s="57">
        <v>1441</v>
      </c>
      <c r="B27" s="56" t="s">
        <v>157</v>
      </c>
      <c r="C27" s="8">
        <v>0</v>
      </c>
      <c r="D27" s="8">
        <v>0</v>
      </c>
      <c r="E27" s="107"/>
    </row>
    <row r="28" spans="1:5" x14ac:dyDescent="0.3">
      <c r="A28" s="57">
        <v>1442</v>
      </c>
      <c r="B28" s="56" t="s">
        <v>158</v>
      </c>
      <c r="C28" s="8">
        <v>825</v>
      </c>
      <c r="D28" s="8">
        <v>750</v>
      </c>
      <c r="E28" s="107"/>
    </row>
    <row r="29" spans="1:5" x14ac:dyDescent="0.3">
      <c r="A29" s="57">
        <v>1443</v>
      </c>
      <c r="B29" s="56" t="s">
        <v>159</v>
      </c>
      <c r="C29" s="8">
        <v>0</v>
      </c>
      <c r="D29" s="8">
        <v>0</v>
      </c>
      <c r="E29" s="107"/>
    </row>
    <row r="30" spans="1:5" x14ac:dyDescent="0.3">
      <c r="A30" s="57">
        <v>1444</v>
      </c>
      <c r="B30" s="56" t="s">
        <v>160</v>
      </c>
      <c r="C30" s="8">
        <v>0</v>
      </c>
      <c r="D30" s="8">
        <v>0</v>
      </c>
      <c r="E30" s="107"/>
    </row>
    <row r="31" spans="1:5" x14ac:dyDescent="0.3">
      <c r="A31" s="57">
        <v>1445</v>
      </c>
      <c r="B31" s="56" t="s">
        <v>161</v>
      </c>
      <c r="C31" s="8">
        <v>0</v>
      </c>
      <c r="D31" s="8">
        <v>0</v>
      </c>
      <c r="E31" s="107"/>
    </row>
    <row r="32" spans="1:5" x14ac:dyDescent="0.3">
      <c r="A32" s="57">
        <v>1446</v>
      </c>
      <c r="B32" s="56" t="s">
        <v>162</v>
      </c>
      <c r="C32" s="8">
        <v>0</v>
      </c>
      <c r="D32" s="8">
        <v>0</v>
      </c>
      <c r="E32" s="107"/>
    </row>
    <row r="33" spans="1:5" x14ac:dyDescent="0.3">
      <c r="A33" s="31"/>
      <c r="E33" s="107"/>
    </row>
    <row r="34" spans="1:5" x14ac:dyDescent="0.3">
      <c r="A34" s="58" t="s">
        <v>193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100</v>
      </c>
      <c r="C35" s="8">
        <v>0</v>
      </c>
      <c r="D35" s="8">
        <v>0</v>
      </c>
      <c r="E35" s="107"/>
    </row>
    <row r="36" spans="1:5" x14ac:dyDescent="0.3">
      <c r="A36" s="57">
        <v>2120</v>
      </c>
      <c r="B36" s="56" t="s">
        <v>163</v>
      </c>
      <c r="C36" s="8">
        <v>0</v>
      </c>
      <c r="D36" s="8">
        <v>0</v>
      </c>
      <c r="E36" s="107"/>
    </row>
    <row r="37" spans="1:5" x14ac:dyDescent="0.3">
      <c r="A37" s="57">
        <v>2130</v>
      </c>
      <c r="B37" s="56" t="s">
        <v>101</v>
      </c>
      <c r="C37" s="8">
        <v>0</v>
      </c>
      <c r="D37" s="8">
        <v>0</v>
      </c>
      <c r="E37" s="107"/>
    </row>
    <row r="38" spans="1:5" x14ac:dyDescent="0.3">
      <c r="A38" s="57">
        <v>2140</v>
      </c>
      <c r="B38" s="56" t="s">
        <v>412</v>
      </c>
      <c r="C38" s="8">
        <v>0</v>
      </c>
      <c r="D38" s="8">
        <v>0</v>
      </c>
      <c r="E38" s="107"/>
    </row>
    <row r="39" spans="1:5" x14ac:dyDescent="0.3">
      <c r="A39" s="57">
        <v>2150</v>
      </c>
      <c r="B39" s="56" t="s">
        <v>416</v>
      </c>
      <c r="C39" s="8">
        <v>0</v>
      </c>
      <c r="D39" s="8">
        <v>0</v>
      </c>
      <c r="E39" s="107"/>
    </row>
    <row r="40" spans="1:5" x14ac:dyDescent="0.3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5" x14ac:dyDescent="0.3">
      <c r="A41" s="57">
        <v>2300</v>
      </c>
      <c r="B41" s="56" t="s">
        <v>164</v>
      </c>
      <c r="C41" s="8">
        <v>0</v>
      </c>
      <c r="D41" s="8">
        <v>0</v>
      </c>
      <c r="E41" s="107"/>
    </row>
    <row r="42" spans="1:5" x14ac:dyDescent="0.3">
      <c r="A42" s="57">
        <v>2400</v>
      </c>
      <c r="B42" s="56" t="s">
        <v>165</v>
      </c>
      <c r="C42" s="8">
        <v>0</v>
      </c>
      <c r="D42" s="8">
        <v>0</v>
      </c>
      <c r="E42" s="107"/>
    </row>
    <row r="43" spans="1:5" x14ac:dyDescent="0.3">
      <c r="A43" s="32"/>
      <c r="E43" s="107"/>
    </row>
    <row r="44" spans="1:5" x14ac:dyDescent="0.3">
      <c r="A44" s="55" t="s">
        <v>197</v>
      </c>
      <c r="B44" s="56"/>
      <c r="C44" s="87">
        <f>SUM(C45,C64)</f>
        <v>1419.92</v>
      </c>
      <c r="D44" s="87">
        <f>SUM(D45,D64)</f>
        <v>1419.92</v>
      </c>
      <c r="E44" s="107"/>
    </row>
    <row r="45" spans="1:5" x14ac:dyDescent="0.3">
      <c r="A45" s="58" t="s">
        <v>194</v>
      </c>
      <c r="B45" s="56"/>
      <c r="C45" s="87">
        <f>SUM(C46:C61)</f>
        <v>1419.92</v>
      </c>
      <c r="D45" s="87">
        <f>SUM(D46:D61)</f>
        <v>1419.92</v>
      </c>
      <c r="E45" s="107"/>
    </row>
    <row r="46" spans="1:5" x14ac:dyDescent="0.3">
      <c r="A46" s="57">
        <v>3100</v>
      </c>
      <c r="B46" s="56" t="s">
        <v>166</v>
      </c>
      <c r="C46" s="8"/>
      <c r="D46" s="8"/>
      <c r="E46" s="107"/>
    </row>
    <row r="47" spans="1:5" x14ac:dyDescent="0.3">
      <c r="A47" s="57">
        <v>3210</v>
      </c>
      <c r="B47" s="56" t="s">
        <v>167</v>
      </c>
      <c r="C47" s="8">
        <v>1419.92</v>
      </c>
      <c r="D47" s="8">
        <f>869+550.92</f>
        <v>1419.92</v>
      </c>
      <c r="E47" s="107"/>
    </row>
    <row r="48" spans="1:5" x14ac:dyDescent="0.3">
      <c r="A48" s="57">
        <v>3221</v>
      </c>
      <c r="B48" s="56" t="s">
        <v>168</v>
      </c>
      <c r="C48" s="8"/>
      <c r="D48" s="8"/>
      <c r="E48" s="107"/>
    </row>
    <row r="49" spans="1:5" x14ac:dyDescent="0.3">
      <c r="A49" s="57">
        <v>3222</v>
      </c>
      <c r="B49" s="56" t="s">
        <v>169</v>
      </c>
      <c r="C49" s="8"/>
      <c r="D49" s="8"/>
      <c r="E49" s="107"/>
    </row>
    <row r="50" spans="1:5" x14ac:dyDescent="0.3">
      <c r="A50" s="57">
        <v>3223</v>
      </c>
      <c r="B50" s="56" t="s">
        <v>170</v>
      </c>
      <c r="C50" s="8"/>
      <c r="D50" s="8"/>
      <c r="E50" s="107"/>
    </row>
    <row r="51" spans="1:5" x14ac:dyDescent="0.3">
      <c r="A51" s="57">
        <v>3224</v>
      </c>
      <c r="B51" s="56" t="s">
        <v>171</v>
      </c>
      <c r="C51" s="8"/>
      <c r="D51" s="8"/>
      <c r="E51" s="107"/>
    </row>
    <row r="52" spans="1:5" x14ac:dyDescent="0.3">
      <c r="A52" s="57">
        <v>3231</v>
      </c>
      <c r="B52" s="56" t="s">
        <v>172</v>
      </c>
      <c r="C52" s="8"/>
      <c r="D52" s="8"/>
      <c r="E52" s="107"/>
    </row>
    <row r="53" spans="1:5" x14ac:dyDescent="0.3">
      <c r="A53" s="57">
        <v>3232</v>
      </c>
      <c r="B53" s="56" t="s">
        <v>173</v>
      </c>
      <c r="C53" s="8"/>
      <c r="D53" s="8"/>
      <c r="E53" s="107"/>
    </row>
    <row r="54" spans="1:5" x14ac:dyDescent="0.3">
      <c r="A54" s="57">
        <v>3234</v>
      </c>
      <c r="B54" s="56" t="s">
        <v>174</v>
      </c>
      <c r="C54" s="8"/>
      <c r="D54" s="8"/>
      <c r="E54" s="107"/>
    </row>
    <row r="55" spans="1:5" ht="30" x14ac:dyDescent="0.3">
      <c r="A55" s="57">
        <v>3236</v>
      </c>
      <c r="B55" s="56" t="s">
        <v>189</v>
      </c>
      <c r="C55" s="8"/>
      <c r="D55" s="8"/>
      <c r="E55" s="107"/>
    </row>
    <row r="56" spans="1:5" ht="45" x14ac:dyDescent="0.3">
      <c r="A56" s="57">
        <v>3237</v>
      </c>
      <c r="B56" s="56" t="s">
        <v>175</v>
      </c>
      <c r="C56" s="8"/>
      <c r="D56" s="8"/>
      <c r="E56" s="107"/>
    </row>
    <row r="57" spans="1:5" x14ac:dyDescent="0.3">
      <c r="A57" s="57">
        <v>3241</v>
      </c>
      <c r="B57" s="56" t="s">
        <v>176</v>
      </c>
      <c r="C57" s="8"/>
      <c r="D57" s="8"/>
      <c r="E57" s="107"/>
    </row>
    <row r="58" spans="1:5" x14ac:dyDescent="0.3">
      <c r="A58" s="57">
        <v>3242</v>
      </c>
      <c r="B58" s="56" t="s">
        <v>177</v>
      </c>
      <c r="C58" s="8"/>
      <c r="D58" s="8"/>
      <c r="E58" s="107"/>
    </row>
    <row r="59" spans="1:5" x14ac:dyDescent="0.3">
      <c r="A59" s="57">
        <v>3243</v>
      </c>
      <c r="B59" s="56" t="s">
        <v>178</v>
      </c>
      <c r="C59" s="8"/>
      <c r="D59" s="8"/>
      <c r="E59" s="107"/>
    </row>
    <row r="60" spans="1:5" x14ac:dyDescent="0.3">
      <c r="A60" s="57">
        <v>3245</v>
      </c>
      <c r="B60" s="56" t="s">
        <v>179</v>
      </c>
      <c r="C60" s="8"/>
      <c r="D60" s="8"/>
      <c r="E60" s="107"/>
    </row>
    <row r="61" spans="1:5" x14ac:dyDescent="0.3">
      <c r="A61" s="57">
        <v>3246</v>
      </c>
      <c r="B61" s="56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195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255</v>
      </c>
      <c r="C65" s="8"/>
      <c r="D65" s="8"/>
      <c r="E65" s="107"/>
    </row>
    <row r="66" spans="1:5" x14ac:dyDescent="0.3">
      <c r="A66" s="57">
        <v>5220</v>
      </c>
      <c r="B66" s="56" t="s">
        <v>436</v>
      </c>
      <c r="C66" s="8"/>
      <c r="D66" s="8"/>
      <c r="E66" s="107"/>
    </row>
    <row r="67" spans="1:5" x14ac:dyDescent="0.3">
      <c r="A67" s="57">
        <v>5230</v>
      </c>
      <c r="B67" s="56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196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181</v>
      </c>
      <c r="C71" s="8"/>
      <c r="D71" s="8"/>
      <c r="E71" s="107"/>
    </row>
    <row r="72" spans="1:5" x14ac:dyDescent="0.3">
      <c r="A72" s="57">
        <v>2</v>
      </c>
      <c r="B72" s="56" t="s">
        <v>182</v>
      </c>
      <c r="C72" s="8"/>
      <c r="D72" s="8"/>
      <c r="E72" s="107"/>
    </row>
    <row r="73" spans="1:5" x14ac:dyDescent="0.3">
      <c r="A73" s="57">
        <v>3</v>
      </c>
      <c r="B73" s="56" t="s">
        <v>183</v>
      </c>
      <c r="C73" s="8"/>
      <c r="D73" s="8"/>
      <c r="E73" s="107"/>
    </row>
    <row r="74" spans="1:5" x14ac:dyDescent="0.3">
      <c r="A74" s="57">
        <v>4</v>
      </c>
      <c r="B74" s="56" t="s">
        <v>367</v>
      </c>
      <c r="C74" s="8"/>
      <c r="D74" s="8"/>
      <c r="E74" s="107"/>
    </row>
    <row r="75" spans="1:5" x14ac:dyDescent="0.3">
      <c r="A75" s="57">
        <v>5</v>
      </c>
      <c r="B75" s="56" t="s">
        <v>184</v>
      </c>
      <c r="C75" s="8"/>
      <c r="D75" s="8"/>
      <c r="E75" s="107"/>
    </row>
    <row r="76" spans="1:5" x14ac:dyDescent="0.3">
      <c r="A76" s="57">
        <v>6</v>
      </c>
      <c r="B76" s="56" t="s">
        <v>185</v>
      </c>
      <c r="C76" s="8"/>
      <c r="D76" s="8"/>
      <c r="E76" s="107"/>
    </row>
    <row r="77" spans="1:5" x14ac:dyDescent="0.3">
      <c r="A77" s="57">
        <v>7</v>
      </c>
      <c r="B77" s="56" t="s">
        <v>186</v>
      </c>
      <c r="C77" s="8"/>
      <c r="D77" s="8"/>
      <c r="E77" s="107"/>
    </row>
    <row r="78" spans="1:5" x14ac:dyDescent="0.3">
      <c r="A78" s="57">
        <v>8</v>
      </c>
      <c r="B78" s="56" t="s">
        <v>187</v>
      </c>
      <c r="C78" s="8"/>
      <c r="D78" s="8"/>
      <c r="E78" s="107"/>
    </row>
    <row r="79" spans="1:5" x14ac:dyDescent="0.3">
      <c r="A79" s="57">
        <v>9</v>
      </c>
      <c r="B79" s="56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Normal="100" zoomScaleSheetLayoutView="110" workbookViewId="0">
      <selection activeCell="G12" sqref="G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81" t="s">
        <v>109</v>
      </c>
      <c r="J1" s="481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79" t="s">
        <v>568</v>
      </c>
      <c r="J2" s="480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71"/>
      <c r="C5" s="371"/>
      <c r="D5" s="371"/>
      <c r="E5" s="371"/>
      <c r="F5" s="372"/>
      <c r="G5" s="371"/>
      <c r="H5" s="371"/>
      <c r="I5" s="371"/>
      <c r="J5" s="371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 x14ac:dyDescent="0.3">
      <c r="A10" s="161">
        <v>1</v>
      </c>
      <c r="B10" s="63" t="s">
        <v>539</v>
      </c>
      <c r="C10" s="162" t="s">
        <v>538</v>
      </c>
      <c r="D10" s="163" t="s">
        <v>540</v>
      </c>
      <c r="E10" s="159" t="s">
        <v>541</v>
      </c>
      <c r="F10" s="28">
        <v>1033.06</v>
      </c>
      <c r="G10" s="424">
        <v>38444</v>
      </c>
      <c r="H10" s="424">
        <v>27240.71</v>
      </c>
      <c r="I10" s="424">
        <v>12236.35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 x14ac:dyDescent="0.3">
      <c r="A18" s="103"/>
      <c r="B18" s="106"/>
      <c r="C18" s="241" t="s">
        <v>268</v>
      </c>
      <c r="D18" s="241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2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81" t="s">
        <v>109</v>
      </c>
      <c r="D1" s="481"/>
      <c r="E1" s="110"/>
    </row>
    <row r="2" spans="1:7" x14ac:dyDescent="0.3">
      <c r="A2" s="78" t="s">
        <v>140</v>
      </c>
      <c r="B2" s="78"/>
      <c r="C2" s="479" t="s">
        <v>568</v>
      </c>
      <c r="D2" s="480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7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SUM(C14:C15)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 x14ac:dyDescent="0.3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/>
      <c r="D17" s="8"/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3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4" t="s">
        <v>98</v>
      </c>
      <c r="B28" s="254" t="s">
        <v>309</v>
      </c>
      <c r="C28" s="8"/>
      <c r="D28" s="8"/>
      <c r="E28" s="110"/>
    </row>
    <row r="29" spans="1:5" x14ac:dyDescent="0.3">
      <c r="A29" s="254" t="s">
        <v>99</v>
      </c>
      <c r="B29" s="254" t="s">
        <v>312</v>
      </c>
      <c r="C29" s="8"/>
      <c r="D29" s="8"/>
      <c r="E29" s="110"/>
    </row>
    <row r="30" spans="1:5" x14ac:dyDescent="0.3">
      <c r="A30" s="254" t="s">
        <v>455</v>
      </c>
      <c r="B30" s="254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4" t="s">
        <v>12</v>
      </c>
      <c r="B32" s="254" t="s">
        <v>509</v>
      </c>
      <c r="C32" s="8"/>
      <c r="D32" s="8"/>
      <c r="E32" s="110"/>
    </row>
    <row r="33" spans="1:9" x14ac:dyDescent="0.3">
      <c r="A33" s="254" t="s">
        <v>13</v>
      </c>
      <c r="B33" s="254" t="s">
        <v>510</v>
      </c>
      <c r="C33" s="8"/>
      <c r="D33" s="8"/>
      <c r="E33" s="110"/>
    </row>
    <row r="34" spans="1:9" x14ac:dyDescent="0.3">
      <c r="A34" s="254" t="s">
        <v>281</v>
      </c>
      <c r="B34" s="254" t="s">
        <v>511</v>
      </c>
      <c r="C34" s="8"/>
      <c r="D34" s="8"/>
      <c r="E34" s="110"/>
    </row>
    <row r="35" spans="1:9" x14ac:dyDescent="0.3">
      <c r="A35" s="90" t="s">
        <v>34</v>
      </c>
      <c r="B35" s="268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 x14ac:dyDescent="0.3">
      <c r="A2" s="78" t="s">
        <v>140</v>
      </c>
      <c r="B2" s="78"/>
      <c r="C2" s="78"/>
      <c r="D2" s="78"/>
      <c r="E2" s="78"/>
      <c r="F2" s="78"/>
      <c r="G2" s="479" t="s">
        <v>568</v>
      </c>
      <c r="H2" s="480"/>
    </row>
    <row r="3" spans="1:8" x14ac:dyDescent="0.3">
      <c r="A3" s="78"/>
      <c r="B3" s="78"/>
      <c r="C3" s="78"/>
      <c r="D3" s="78"/>
      <c r="E3" s="78"/>
      <c r="F3" s="78"/>
      <c r="G3" s="104"/>
      <c r="H3" s="171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228"/>
      <c r="D5" s="228"/>
      <c r="E5" s="228"/>
      <c r="F5" s="228"/>
      <c r="G5" s="228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 x14ac:dyDescent="0.3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91" t="s">
        <v>109</v>
      </c>
      <c r="J1" s="491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79" t="s">
        <v>568</v>
      </c>
      <c r="J2" s="480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93" t="s">
        <v>220</v>
      </c>
      <c r="C7" s="493"/>
      <c r="D7" s="493" t="s">
        <v>292</v>
      </c>
      <c r="E7" s="493"/>
      <c r="F7" s="493" t="s">
        <v>293</v>
      </c>
      <c r="G7" s="493"/>
      <c r="H7" s="158" t="s">
        <v>279</v>
      </c>
      <c r="I7" s="493" t="s">
        <v>223</v>
      </c>
      <c r="J7" s="493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0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 x14ac:dyDescent="0.2">
      <c r="A10" s="61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1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 x14ac:dyDescent="0.2">
      <c r="A17" s="61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1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0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0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1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8"/>
      <c r="H2" s="479" t="s">
        <v>568</v>
      </c>
      <c r="I2" s="480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 x14ac:dyDescent="0.2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2" sqref="H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59" t="s">
        <v>198</v>
      </c>
      <c r="J1" s="153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479" t="s">
        <v>568</v>
      </c>
      <c r="I2" s="479"/>
      <c r="J2" s="479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mergeCells count="1">
    <mergeCell ref="H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 x14ac:dyDescent="0.2">
      <c r="A2" s="203" t="s">
        <v>317</v>
      </c>
      <c r="B2" s="200"/>
      <c r="C2" s="200"/>
      <c r="D2" s="200"/>
      <c r="E2" s="201"/>
      <c r="F2" s="201"/>
      <c r="G2" s="479" t="s">
        <v>568</v>
      </c>
      <c r="H2" s="480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268</v>
      </c>
      <c r="F27" s="213" t="s">
        <v>319</v>
      </c>
      <c r="J27" s="214"/>
      <c r="K27" s="214"/>
    </row>
    <row r="28" spans="1:11" s="21" customFormat="1" ht="15" x14ac:dyDescent="0.3">
      <c r="C28" s="216" t="s">
        <v>139</v>
      </c>
      <c r="F28" s="217" t="s">
        <v>269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2" max="2" width="44.5703125" style="266" customWidth="1"/>
    <col min="3" max="3" width="11.5703125" customWidth="1"/>
    <col min="4" max="4" width="19.140625" customWidth="1"/>
    <col min="5" max="5" width="22.85546875" customWidth="1"/>
    <col min="6" max="6" width="20.42578125" customWidth="1"/>
    <col min="7" max="7" width="19.140625" customWidth="1"/>
    <col min="8" max="8" width="21.28515625" bestFit="1" customWidth="1"/>
    <col min="9" max="9" width="19.5703125" bestFit="1" customWidth="1"/>
    <col min="10" max="10" width="20.28515625" customWidth="1"/>
    <col min="11" max="11" width="24.5703125" customWidth="1"/>
  </cols>
  <sheetData>
    <row r="1" spans="1:12" ht="15" x14ac:dyDescent="0.2">
      <c r="A1" s="139" t="s">
        <v>461</v>
      </c>
      <c r="B1" s="401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2" ht="15" x14ac:dyDescent="0.3">
      <c r="A2" s="107" t="s">
        <v>140</v>
      </c>
      <c r="B2" s="401"/>
      <c r="C2" s="140"/>
      <c r="D2" s="140"/>
      <c r="E2" s="140"/>
      <c r="F2" s="140"/>
      <c r="G2" s="140"/>
      <c r="H2" s="140"/>
      <c r="I2" s="140"/>
      <c r="J2" s="140"/>
      <c r="K2" s="479" t="s">
        <v>568</v>
      </c>
      <c r="L2" s="480"/>
    </row>
    <row r="3" spans="1:12" ht="15" x14ac:dyDescent="0.2">
      <c r="A3" s="140"/>
      <c r="B3" s="401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402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403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3.5" x14ac:dyDescent="0.2">
      <c r="A6" s="144"/>
      <c r="B6" s="404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 x14ac:dyDescent="0.2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s="413" customFormat="1" ht="29.25" customHeight="1" x14ac:dyDescent="0.2">
      <c r="A9" s="69">
        <v>1</v>
      </c>
      <c r="B9" s="407" t="s">
        <v>561</v>
      </c>
      <c r="C9" s="69" t="s">
        <v>543</v>
      </c>
      <c r="D9" s="408" t="s">
        <v>562</v>
      </c>
      <c r="E9" s="408">
        <v>200</v>
      </c>
      <c r="F9" s="409">
        <v>1125</v>
      </c>
      <c r="G9" s="411" t="s">
        <v>557</v>
      </c>
      <c r="H9" s="412" t="s">
        <v>563</v>
      </c>
      <c r="I9" s="412" t="s">
        <v>553</v>
      </c>
      <c r="J9" s="412"/>
      <c r="K9" s="69"/>
    </row>
    <row r="10" spans="1:12" s="413" customFormat="1" ht="15" x14ac:dyDescent="0.2">
      <c r="A10" s="69">
        <v>2</v>
      </c>
      <c r="B10" s="407"/>
      <c r="C10" s="69"/>
      <c r="D10" s="408"/>
      <c r="E10" s="408"/>
      <c r="F10" s="408"/>
      <c r="G10" s="411"/>
      <c r="H10" s="412"/>
      <c r="I10" s="412"/>
      <c r="J10" s="412"/>
      <c r="K10" s="69"/>
    </row>
    <row r="11" spans="1:12" s="413" customFormat="1" ht="15" x14ac:dyDescent="0.2">
      <c r="A11" s="69">
        <v>3</v>
      </c>
      <c r="B11" s="407"/>
      <c r="C11" s="69"/>
      <c r="D11" s="408"/>
      <c r="E11" s="408"/>
      <c r="F11" s="408"/>
      <c r="G11" s="411"/>
      <c r="H11" s="412"/>
      <c r="I11" s="412"/>
      <c r="J11" s="412"/>
      <c r="K11" s="69"/>
    </row>
    <row r="12" spans="1:12" s="413" customFormat="1" ht="24.75" customHeight="1" x14ac:dyDescent="0.2">
      <c r="A12" s="69">
        <v>4</v>
      </c>
      <c r="B12" s="407"/>
      <c r="C12" s="69"/>
      <c r="D12" s="408"/>
      <c r="E12" s="408"/>
      <c r="F12" s="408"/>
      <c r="G12" s="411"/>
      <c r="H12" s="412"/>
      <c r="I12" s="412"/>
      <c r="J12" s="412"/>
      <c r="K12" s="69"/>
    </row>
    <row r="13" spans="1:12" s="413" customFormat="1" ht="27" customHeight="1" x14ac:dyDescent="0.2">
      <c r="A13" s="69">
        <v>5</v>
      </c>
      <c r="B13" s="407"/>
      <c r="C13" s="69"/>
      <c r="D13" s="408"/>
      <c r="E13" s="408"/>
      <c r="F13" s="410"/>
      <c r="G13" s="411"/>
      <c r="H13" s="412"/>
      <c r="I13" s="412"/>
      <c r="J13" s="412"/>
      <c r="K13" s="69"/>
    </row>
    <row r="14" spans="1:12" s="413" customFormat="1" ht="15" x14ac:dyDescent="0.2">
      <c r="A14" s="69">
        <v>6</v>
      </c>
      <c r="B14" s="407"/>
      <c r="C14" s="69"/>
      <c r="D14" s="408"/>
      <c r="E14" s="408"/>
      <c r="F14" s="408"/>
      <c r="G14" s="411"/>
      <c r="H14" s="412"/>
      <c r="I14" s="412"/>
      <c r="J14" s="412"/>
      <c r="K14" s="69"/>
    </row>
    <row r="15" spans="1:12" s="413" customFormat="1" ht="15" x14ac:dyDescent="0.2">
      <c r="A15" s="69">
        <v>7</v>
      </c>
      <c r="B15" s="407"/>
      <c r="C15" s="69"/>
      <c r="D15" s="408"/>
      <c r="E15" s="408"/>
      <c r="F15" s="408"/>
      <c r="G15" s="411"/>
      <c r="H15" s="412"/>
      <c r="I15" s="412"/>
      <c r="J15" s="412"/>
      <c r="K15" s="69"/>
    </row>
    <row r="16" spans="1:12" s="413" customFormat="1" ht="15" x14ac:dyDescent="0.2">
      <c r="A16" s="69">
        <v>8</v>
      </c>
      <c r="B16" s="407"/>
      <c r="C16" s="69"/>
      <c r="D16" s="408"/>
      <c r="E16" s="408"/>
      <c r="F16" s="408"/>
      <c r="G16" s="411"/>
      <c r="H16" s="412"/>
      <c r="I16" s="412"/>
      <c r="J16" s="412"/>
      <c r="K16" s="69"/>
    </row>
    <row r="17" spans="1:11" s="413" customFormat="1" ht="15" x14ac:dyDescent="0.2">
      <c r="A17" s="69">
        <v>9</v>
      </c>
      <c r="B17" s="408"/>
      <c r="C17" s="69"/>
      <c r="D17" s="408"/>
      <c r="E17" s="408"/>
      <c r="F17" s="408"/>
      <c r="G17" s="411"/>
      <c r="H17" s="412"/>
      <c r="I17" s="412"/>
      <c r="J17" s="412"/>
      <c r="K17" s="69"/>
    </row>
    <row r="18" spans="1:11" s="413" customFormat="1" ht="15" x14ac:dyDescent="0.2">
      <c r="A18" s="69">
        <v>10</v>
      </c>
      <c r="B18" s="408"/>
      <c r="C18" s="69"/>
      <c r="D18" s="408"/>
      <c r="E18" s="408"/>
      <c r="F18" s="408"/>
      <c r="G18" s="411"/>
      <c r="H18" s="412"/>
      <c r="I18" s="412"/>
      <c r="J18" s="412"/>
      <c r="K18" s="69"/>
    </row>
    <row r="19" spans="1:11" s="413" customFormat="1" ht="15" x14ac:dyDescent="0.2">
      <c r="A19" s="69">
        <v>11</v>
      </c>
      <c r="B19" s="407"/>
      <c r="C19" s="69"/>
      <c r="D19" s="408"/>
      <c r="E19" s="408"/>
      <c r="F19" s="408"/>
      <c r="G19" s="411"/>
      <c r="H19" s="412"/>
      <c r="I19" s="412"/>
      <c r="J19" s="412"/>
      <c r="K19" s="69"/>
    </row>
    <row r="20" spans="1:11" s="413" customFormat="1" ht="15" x14ac:dyDescent="0.2">
      <c r="A20" s="69">
        <v>12</v>
      </c>
      <c r="B20" s="407"/>
      <c r="C20" s="69"/>
      <c r="D20" s="408"/>
      <c r="E20" s="408"/>
      <c r="F20" s="408"/>
      <c r="G20" s="411"/>
      <c r="H20" s="412"/>
      <c r="I20" s="412"/>
      <c r="J20" s="412"/>
      <c r="K20" s="69"/>
    </row>
    <row r="21" spans="1:11" s="413" customFormat="1" ht="15" x14ac:dyDescent="0.2">
      <c r="A21" s="69">
        <v>13</v>
      </c>
      <c r="B21" s="407"/>
      <c r="C21" s="69"/>
      <c r="D21" s="408"/>
      <c r="E21" s="408"/>
      <c r="F21" s="408"/>
      <c r="G21" s="411"/>
      <c r="H21" s="412"/>
      <c r="I21" s="412"/>
      <c r="J21" s="412"/>
      <c r="K21" s="69"/>
    </row>
    <row r="22" spans="1:11" s="413" customFormat="1" ht="15" x14ac:dyDescent="0.2">
      <c r="A22" s="69">
        <v>14</v>
      </c>
      <c r="B22" s="407"/>
      <c r="C22" s="69"/>
      <c r="D22" s="408"/>
      <c r="E22" s="408"/>
      <c r="F22" s="408"/>
      <c r="G22" s="411"/>
      <c r="H22" s="412"/>
      <c r="I22" s="412"/>
      <c r="J22" s="412"/>
      <c r="K22" s="69"/>
    </row>
    <row r="23" spans="1:11" s="413" customFormat="1" ht="15" x14ac:dyDescent="0.2">
      <c r="A23" s="69">
        <v>15</v>
      </c>
      <c r="B23" s="407"/>
      <c r="C23" s="69"/>
      <c r="D23" s="408"/>
      <c r="E23" s="408"/>
      <c r="F23" s="408"/>
      <c r="G23" s="411"/>
      <c r="H23" s="412"/>
      <c r="I23" s="412"/>
      <c r="J23" s="412"/>
      <c r="K23" s="69"/>
    </row>
    <row r="24" spans="1:11" s="413" customFormat="1" ht="15" x14ac:dyDescent="0.2">
      <c r="A24" s="69">
        <v>16</v>
      </c>
      <c r="B24" s="407"/>
      <c r="C24" s="69"/>
      <c r="D24" s="408"/>
      <c r="E24" s="408"/>
      <c r="F24" s="408"/>
      <c r="G24" s="411"/>
      <c r="H24" s="412"/>
      <c r="I24" s="412"/>
      <c r="J24" s="412"/>
      <c r="K24" s="69"/>
    </row>
    <row r="25" spans="1:11" s="413" customFormat="1" ht="15" x14ac:dyDescent="0.2">
      <c r="A25" s="69">
        <v>17</v>
      </c>
      <c r="B25" s="407"/>
      <c r="C25" s="69"/>
      <c r="D25" s="408"/>
      <c r="E25" s="408"/>
      <c r="F25" s="408"/>
      <c r="G25" s="411"/>
      <c r="H25" s="412"/>
      <c r="I25" s="412"/>
      <c r="J25" s="412"/>
      <c r="K25" s="69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 x14ac:dyDescent="0.2">
      <c r="A27" s="69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 x14ac:dyDescent="0.2">
      <c r="A28" s="23"/>
      <c r="B28" s="405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405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405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406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62"/>
      <c r="C32" s="494"/>
      <c r="D32" s="494"/>
      <c r="F32" s="72"/>
      <c r="G32" s="75"/>
    </row>
    <row r="33" spans="2:6" ht="15" x14ac:dyDescent="0.3">
      <c r="B33" s="262"/>
      <c r="C33" s="71" t="s">
        <v>268</v>
      </c>
      <c r="D33" s="2"/>
      <c r="F33" s="12" t="s">
        <v>273</v>
      </c>
    </row>
    <row r="34" spans="2:6" ht="15" x14ac:dyDescent="0.3">
      <c r="B34" s="262"/>
      <c r="C34" s="2"/>
      <c r="D34" s="2"/>
      <c r="F34" s="2" t="s">
        <v>269</v>
      </c>
    </row>
    <row r="35" spans="2:6" ht="15" x14ac:dyDescent="0.3">
      <c r="B35" s="262"/>
      <c r="C35" s="67" t="s">
        <v>139</v>
      </c>
    </row>
  </sheetData>
  <mergeCells count="2">
    <mergeCell ref="C32:D32"/>
    <mergeCell ref="K2:L2"/>
  </mergeCells>
  <pageMargins left="0.7" right="0.7" top="0.75" bottom="0.75" header="0.3" footer="0.3"/>
  <pageSetup scale="5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36" t="s">
        <v>568</v>
      </c>
      <c r="M2" s="437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398"/>
      <c r="C9" s="399"/>
      <c r="D9" s="399"/>
      <c r="E9" s="399"/>
      <c r="F9" s="399"/>
      <c r="G9" s="399"/>
      <c r="H9" s="400"/>
      <c r="I9" s="399"/>
      <c r="J9" s="399"/>
      <c r="K9" s="226"/>
      <c r="L9" s="26"/>
    </row>
    <row r="10" spans="1:13" customFormat="1" ht="15" x14ac:dyDescent="0.2">
      <c r="A10" s="69">
        <v>2</v>
      </c>
      <c r="B10" s="398"/>
      <c r="C10" s="399"/>
      <c r="D10" s="399"/>
      <c r="E10" s="399"/>
      <c r="F10" s="399"/>
      <c r="G10" s="399"/>
      <c r="H10" s="400"/>
      <c r="I10" s="399"/>
      <c r="J10" s="399"/>
      <c r="K10" s="226"/>
      <c r="L10" s="26"/>
    </row>
    <row r="11" spans="1:13" customFormat="1" ht="15" x14ac:dyDescent="0.2">
      <c r="A11" s="69">
        <v>3</v>
      </c>
      <c r="B11" s="398"/>
      <c r="C11" s="399"/>
      <c r="D11" s="399"/>
      <c r="E11" s="399"/>
      <c r="F11" s="399"/>
      <c r="G11" s="399"/>
      <c r="H11" s="400"/>
      <c r="I11" s="399"/>
      <c r="J11" s="399"/>
      <c r="K11" s="226"/>
      <c r="L11" s="26"/>
    </row>
    <row r="12" spans="1:13" customFormat="1" ht="15" x14ac:dyDescent="0.2">
      <c r="A12" s="69">
        <v>4</v>
      </c>
      <c r="B12" s="398"/>
      <c r="C12" s="399"/>
      <c r="D12" s="399"/>
      <c r="E12" s="399"/>
      <c r="F12" s="399"/>
      <c r="G12" s="399"/>
      <c r="H12" s="400"/>
      <c r="I12" s="399"/>
      <c r="J12" s="399"/>
      <c r="K12" s="226"/>
      <c r="L12" s="26"/>
    </row>
    <row r="13" spans="1:13" customFormat="1" ht="15" x14ac:dyDescent="0.2">
      <c r="A13" s="69">
        <v>5</v>
      </c>
      <c r="B13" s="398"/>
      <c r="C13" s="399"/>
      <c r="D13" s="399"/>
      <c r="E13" s="399"/>
      <c r="F13" s="399"/>
      <c r="G13" s="399"/>
      <c r="H13" s="400"/>
      <c r="I13" s="399"/>
      <c r="J13" s="399"/>
      <c r="K13" s="226"/>
      <c r="L13" s="26"/>
    </row>
    <row r="14" spans="1:13" customFormat="1" ht="15" x14ac:dyDescent="0.2">
      <c r="A14" s="69">
        <v>6</v>
      </c>
      <c r="B14" s="398"/>
      <c r="C14" s="399"/>
      <c r="D14" s="399"/>
      <c r="E14" s="399"/>
      <c r="F14" s="399"/>
      <c r="G14" s="399"/>
      <c r="H14" s="400"/>
      <c r="I14" s="399"/>
      <c r="J14" s="399"/>
      <c r="K14" s="226"/>
      <c r="L14" s="26"/>
    </row>
    <row r="15" spans="1:13" customFormat="1" ht="15" x14ac:dyDescent="0.2">
      <c r="A15" s="69">
        <v>7</v>
      </c>
      <c r="B15" s="398"/>
      <c r="C15" s="399"/>
      <c r="D15" s="399"/>
      <c r="E15" s="399"/>
      <c r="F15" s="399"/>
      <c r="G15" s="399"/>
      <c r="H15" s="400"/>
      <c r="I15" s="399"/>
      <c r="J15" s="399"/>
      <c r="K15" s="226"/>
      <c r="L15" s="26"/>
    </row>
    <row r="16" spans="1:13" customFormat="1" ht="15" x14ac:dyDescent="0.2">
      <c r="A16" s="69">
        <v>8</v>
      </c>
      <c r="B16" s="398"/>
      <c r="C16" s="399"/>
      <c r="D16" s="399"/>
      <c r="E16" s="399"/>
      <c r="F16" s="399"/>
      <c r="G16" s="399"/>
      <c r="H16" s="400"/>
      <c r="I16" s="399"/>
      <c r="J16" s="399"/>
      <c r="K16" s="226"/>
      <c r="L16" s="26"/>
    </row>
    <row r="17" spans="1:12" customFormat="1" ht="15" x14ac:dyDescent="0.2">
      <c r="A17" s="69">
        <v>9</v>
      </c>
      <c r="B17" s="398"/>
      <c r="C17" s="399"/>
      <c r="D17" s="399"/>
      <c r="E17" s="399"/>
      <c r="F17" s="399"/>
      <c r="G17" s="399"/>
      <c r="H17" s="400"/>
      <c r="I17" s="399"/>
      <c r="J17" s="399"/>
      <c r="K17" s="226"/>
      <c r="L17" s="26"/>
    </row>
    <row r="18" spans="1:12" customFormat="1" ht="15" x14ac:dyDescent="0.2">
      <c r="A18" s="69">
        <v>10</v>
      </c>
      <c r="B18" s="398"/>
      <c r="C18" s="399"/>
      <c r="D18" s="399"/>
      <c r="E18" s="399"/>
      <c r="F18" s="399"/>
      <c r="G18" s="399"/>
      <c r="H18" s="400"/>
      <c r="I18" s="399"/>
      <c r="J18" s="399"/>
      <c r="K18" s="226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 x14ac:dyDescent="0.2">
      <c r="A27" s="69" t="s">
        <v>278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 x14ac:dyDescent="0.3">
      <c r="A32" s="190"/>
      <c r="B32" s="190"/>
      <c r="C32" s="190"/>
      <c r="D32" s="194"/>
      <c r="E32" s="190"/>
      <c r="G32" s="194"/>
      <c r="H32" s="237"/>
    </row>
    <row r="33" spans="3:7" ht="15" x14ac:dyDescent="0.3">
      <c r="C33" s="190"/>
      <c r="D33" s="196" t="s">
        <v>268</v>
      </c>
      <c r="E33" s="190"/>
      <c r="G33" s="197" t="s">
        <v>273</v>
      </c>
    </row>
    <row r="34" spans="3:7" ht="15" x14ac:dyDescent="0.3">
      <c r="C34" s="190"/>
      <c r="D34" s="198" t="s">
        <v>139</v>
      </c>
      <c r="E34" s="190"/>
      <c r="G34" s="190" t="s">
        <v>269</v>
      </c>
    </row>
    <row r="35" spans="3:7" ht="15" x14ac:dyDescent="0.3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436" t="s">
        <v>568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 x14ac:dyDescent="0.2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7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G11" sqref="G11"/>
    </sheetView>
  </sheetViews>
  <sheetFormatPr defaultRowHeight="15" x14ac:dyDescent="0.3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 x14ac:dyDescent="0.3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36" t="s">
        <v>568</v>
      </c>
      <c r="J2" s="171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2" t="s">
        <v>64</v>
      </c>
      <c r="B8" s="369" t="s">
        <v>377</v>
      </c>
      <c r="C8" s="370" t="s">
        <v>439</v>
      </c>
      <c r="D8" s="370" t="s">
        <v>440</v>
      </c>
      <c r="E8" s="370" t="s">
        <v>378</v>
      </c>
      <c r="F8" s="370" t="s">
        <v>397</v>
      </c>
      <c r="G8" s="370" t="s">
        <v>398</v>
      </c>
      <c r="H8" s="370" t="s">
        <v>444</v>
      </c>
      <c r="I8" s="173" t="s">
        <v>399</v>
      </c>
      <c r="J8" s="107"/>
    </row>
    <row r="9" spans="1:10" x14ac:dyDescent="0.3">
      <c r="A9" s="175">
        <v>1</v>
      </c>
      <c r="B9" s="212"/>
      <c r="C9" s="180" t="s">
        <v>564</v>
      </c>
      <c r="D9" s="180">
        <v>206240352</v>
      </c>
      <c r="E9" s="179" t="s">
        <v>565</v>
      </c>
      <c r="F9" s="179"/>
      <c r="G9" s="179">
        <v>550.91999999999996</v>
      </c>
      <c r="H9" s="179">
        <v>0</v>
      </c>
      <c r="I9" s="179">
        <v>550.91999999999996</v>
      </c>
      <c r="J9" s="107"/>
    </row>
    <row r="10" spans="1:10" ht="30" x14ac:dyDescent="0.3">
      <c r="A10" s="175">
        <v>2</v>
      </c>
      <c r="B10" s="212"/>
      <c r="C10" s="180" t="s">
        <v>566</v>
      </c>
      <c r="D10" s="180">
        <v>205075014</v>
      </c>
      <c r="E10" s="179" t="s">
        <v>567</v>
      </c>
      <c r="F10" s="179">
        <v>8449.9</v>
      </c>
      <c r="G10" s="179">
        <f>868.7*2</f>
        <v>1737.4</v>
      </c>
      <c r="H10" s="179">
        <v>868.7</v>
      </c>
      <c r="I10" s="179">
        <v>868.7</v>
      </c>
      <c r="J10" s="107"/>
    </row>
    <row r="11" spans="1:10" x14ac:dyDescent="0.3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7"/>
    </row>
    <row r="12" spans="1:10" x14ac:dyDescent="0.3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7"/>
    </row>
    <row r="13" spans="1:10" x14ac:dyDescent="0.3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7"/>
    </row>
    <row r="14" spans="1:10" x14ac:dyDescent="0.3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7"/>
    </row>
    <row r="15" spans="1:10" x14ac:dyDescent="0.3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7"/>
    </row>
    <row r="16" spans="1:10" x14ac:dyDescent="0.3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7"/>
    </row>
    <row r="17" spans="1:10" x14ac:dyDescent="0.3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7"/>
    </row>
    <row r="18" spans="1:10" x14ac:dyDescent="0.3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7"/>
    </row>
    <row r="19" spans="1:10" x14ac:dyDescent="0.3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7"/>
    </row>
    <row r="20" spans="1:10" x14ac:dyDescent="0.3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7"/>
    </row>
    <row r="21" spans="1:10" x14ac:dyDescent="0.3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7"/>
    </row>
    <row r="22" spans="1:10" x14ac:dyDescent="0.3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7"/>
    </row>
    <row r="23" spans="1:10" x14ac:dyDescent="0.3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7"/>
    </row>
    <row r="24" spans="1:10" x14ac:dyDescent="0.3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7"/>
    </row>
    <row r="25" spans="1:10" x14ac:dyDescent="0.3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7"/>
    </row>
    <row r="26" spans="1:10" x14ac:dyDescent="0.3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7"/>
    </row>
    <row r="27" spans="1:10" x14ac:dyDescent="0.3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7"/>
    </row>
    <row r="28" spans="1:10" x14ac:dyDescent="0.3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7"/>
    </row>
    <row r="29" spans="1:10" x14ac:dyDescent="0.3">
      <c r="A29" s="175">
        <v>21</v>
      </c>
      <c r="B29" s="212"/>
      <c r="C29" s="183"/>
      <c r="D29" s="183"/>
      <c r="E29" s="182"/>
      <c r="F29" s="182"/>
      <c r="G29" s="182"/>
      <c r="H29" s="281"/>
      <c r="I29" s="179"/>
      <c r="J29" s="107"/>
    </row>
    <row r="30" spans="1:10" x14ac:dyDescent="0.3">
      <c r="A30" s="175">
        <v>22</v>
      </c>
      <c r="B30" s="212"/>
      <c r="C30" s="183"/>
      <c r="D30" s="183"/>
      <c r="E30" s="182"/>
      <c r="F30" s="182"/>
      <c r="G30" s="182"/>
      <c r="H30" s="281"/>
      <c r="I30" s="179"/>
      <c r="J30" s="107"/>
    </row>
    <row r="31" spans="1:10" x14ac:dyDescent="0.3">
      <c r="A31" s="175">
        <v>23</v>
      </c>
      <c r="B31" s="212"/>
      <c r="C31" s="183"/>
      <c r="D31" s="183"/>
      <c r="E31" s="182"/>
      <c r="F31" s="182"/>
      <c r="G31" s="182"/>
      <c r="H31" s="281"/>
      <c r="I31" s="179"/>
      <c r="J31" s="107"/>
    </row>
    <row r="32" spans="1:10" x14ac:dyDescent="0.3">
      <c r="A32" s="175">
        <v>24</v>
      </c>
      <c r="B32" s="212"/>
      <c r="C32" s="183"/>
      <c r="D32" s="183"/>
      <c r="E32" s="182"/>
      <c r="F32" s="182"/>
      <c r="G32" s="182"/>
      <c r="H32" s="281"/>
      <c r="I32" s="179"/>
      <c r="J32" s="107"/>
    </row>
    <row r="33" spans="1:12" x14ac:dyDescent="0.3">
      <c r="A33" s="175">
        <v>25</v>
      </c>
      <c r="B33" s="212"/>
      <c r="C33" s="183"/>
      <c r="D33" s="183"/>
      <c r="E33" s="182"/>
      <c r="F33" s="182"/>
      <c r="G33" s="182"/>
      <c r="H33" s="281"/>
      <c r="I33" s="179"/>
      <c r="J33" s="107"/>
    </row>
    <row r="34" spans="1:12" x14ac:dyDescent="0.3">
      <c r="A34" s="175">
        <v>26</v>
      </c>
      <c r="B34" s="212"/>
      <c r="C34" s="183"/>
      <c r="D34" s="183"/>
      <c r="E34" s="182"/>
      <c r="F34" s="182"/>
      <c r="G34" s="182"/>
      <c r="H34" s="281"/>
      <c r="I34" s="179"/>
      <c r="J34" s="107"/>
    </row>
    <row r="35" spans="1:12" x14ac:dyDescent="0.3">
      <c r="A35" s="175">
        <v>27</v>
      </c>
      <c r="B35" s="212"/>
      <c r="C35" s="183"/>
      <c r="D35" s="183"/>
      <c r="E35" s="182"/>
      <c r="F35" s="182"/>
      <c r="G35" s="182"/>
      <c r="H35" s="281"/>
      <c r="I35" s="179"/>
      <c r="J35" s="107"/>
    </row>
    <row r="36" spans="1:12" x14ac:dyDescent="0.3">
      <c r="A36" s="175">
        <v>28</v>
      </c>
      <c r="B36" s="212"/>
      <c r="C36" s="183"/>
      <c r="D36" s="183"/>
      <c r="E36" s="182"/>
      <c r="F36" s="182"/>
      <c r="G36" s="182"/>
      <c r="H36" s="281"/>
      <c r="I36" s="179"/>
      <c r="J36" s="107"/>
    </row>
    <row r="37" spans="1:12" x14ac:dyDescent="0.3">
      <c r="A37" s="175">
        <v>29</v>
      </c>
      <c r="B37" s="212"/>
      <c r="C37" s="183"/>
      <c r="D37" s="183"/>
      <c r="E37" s="182"/>
      <c r="F37" s="182"/>
      <c r="G37" s="182"/>
      <c r="H37" s="281"/>
      <c r="I37" s="179"/>
      <c r="J37" s="107"/>
    </row>
    <row r="38" spans="1:12" x14ac:dyDescent="0.3">
      <c r="A38" s="175" t="s">
        <v>278</v>
      </c>
      <c r="B38" s="212"/>
      <c r="C38" s="183"/>
      <c r="D38" s="183"/>
      <c r="E38" s="182"/>
      <c r="F38" s="182"/>
      <c r="G38" s="282"/>
      <c r="H38" s="291" t="s">
        <v>432</v>
      </c>
      <c r="I38" s="375">
        <f>SUM(I9:I37)</f>
        <v>1419.62</v>
      </c>
      <c r="J38" s="107"/>
    </row>
    <row r="40" spans="1:12" x14ac:dyDescent="0.3">
      <c r="A40" s="190" t="s">
        <v>464</v>
      </c>
    </row>
    <row r="42" spans="1:12" x14ac:dyDescent="0.3">
      <c r="B42" s="192" t="s">
        <v>107</v>
      </c>
      <c r="F42" s="193"/>
    </row>
    <row r="43" spans="1:12" x14ac:dyDescent="0.3">
      <c r="F43" s="191"/>
      <c r="I43" s="191"/>
      <c r="J43" s="191"/>
      <c r="K43" s="191"/>
      <c r="L43" s="191"/>
    </row>
    <row r="44" spans="1:12" x14ac:dyDescent="0.3">
      <c r="C44" s="194"/>
      <c r="F44" s="194"/>
      <c r="G44" s="194"/>
      <c r="H44" s="197"/>
      <c r="I44" s="195"/>
      <c r="J44" s="191"/>
      <c r="K44" s="191"/>
      <c r="L44" s="191"/>
    </row>
    <row r="45" spans="1:12" x14ac:dyDescent="0.3">
      <c r="A45" s="191"/>
      <c r="C45" s="196" t="s">
        <v>268</v>
      </c>
      <c r="F45" s="197" t="s">
        <v>273</v>
      </c>
      <c r="G45" s="196"/>
      <c r="H45" s="196"/>
      <c r="I45" s="195"/>
      <c r="J45" s="191"/>
      <c r="K45" s="191"/>
      <c r="L45" s="191"/>
    </row>
    <row r="46" spans="1:12" x14ac:dyDescent="0.3">
      <c r="A46" s="191"/>
      <c r="C46" s="198" t="s">
        <v>139</v>
      </c>
      <c r="F46" s="190" t="s">
        <v>269</v>
      </c>
      <c r="I46" s="191"/>
      <c r="J46" s="191"/>
      <c r="K46" s="191"/>
      <c r="L46" s="191"/>
    </row>
    <row r="47" spans="1:12" s="191" customFormat="1" x14ac:dyDescent="0.3">
      <c r="B47" s="190"/>
      <c r="C47" s="198"/>
      <c r="G47" s="198"/>
      <c r="H47" s="198"/>
    </row>
    <row r="48" spans="1:12" s="191" customFormat="1" ht="12.75" x14ac:dyDescent="0.2"/>
    <row r="49" s="191" customFormat="1" ht="12.75" x14ac:dyDescent="0.2"/>
    <row r="50" s="191" customFormat="1" ht="12.75" x14ac:dyDescent="0.2"/>
    <row r="51" s="19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I7" sqref="I7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2.75" customHeight="1" x14ac:dyDescent="0.2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495" t="s">
        <v>568</v>
      </c>
      <c r="M2" s="495"/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6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 x14ac:dyDescent="0.2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IF(ISBLANK(B9),"",$L$2)</f>
        <v/>
      </c>
      <c r="N9" s="203"/>
    </row>
    <row r="10" spans="1:14" ht="15" x14ac:dyDescent="0.2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 x14ac:dyDescent="0.2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 x14ac:dyDescent="0.2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 x14ac:dyDescent="0.2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 x14ac:dyDescent="0.2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 x14ac:dyDescent="0.2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 x14ac:dyDescent="0.2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 x14ac:dyDescent="0.2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 x14ac:dyDescent="0.2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 x14ac:dyDescent="0.2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 x14ac:dyDescent="0.2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 x14ac:dyDescent="0.2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 x14ac:dyDescent="0.2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 x14ac:dyDescent="0.2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 x14ac:dyDescent="0.2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 x14ac:dyDescent="0.2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 x14ac:dyDescent="0.2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 x14ac:dyDescent="0.2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 x14ac:dyDescent="0.2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 x14ac:dyDescent="0.2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 x14ac:dyDescent="0.2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 x14ac:dyDescent="0.2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 x14ac:dyDescent="0.2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 x14ac:dyDescent="0.2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268</v>
      </c>
      <c r="D40" s="214"/>
      <c r="E40" s="214"/>
      <c r="H40" s="213" t="s">
        <v>319</v>
      </c>
      <c r="M40" s="214"/>
    </row>
    <row r="41" spans="1:14" s="21" customFormat="1" ht="15" x14ac:dyDescent="0.3">
      <c r="C41" s="216" t="s">
        <v>139</v>
      </c>
      <c r="D41" s="214"/>
      <c r="E41" s="214"/>
      <c r="H41" s="217" t="s">
        <v>269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9"/>
      <c r="C1" s="481" t="s">
        <v>109</v>
      </c>
      <c r="D1" s="481"/>
      <c r="E1" s="115"/>
    </row>
    <row r="2" spans="1:12" s="6" customFormat="1" x14ac:dyDescent="0.3">
      <c r="A2" s="78" t="s">
        <v>140</v>
      </c>
      <c r="B2" s="259"/>
      <c r="C2" s="479" t="s">
        <v>568</v>
      </c>
      <c r="D2" s="480"/>
      <c r="E2" s="115"/>
    </row>
    <row r="3" spans="1:12" s="6" customFormat="1" x14ac:dyDescent="0.3">
      <c r="A3" s="78"/>
      <c r="B3" s="259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61"/>
      <c r="C5" s="59"/>
      <c r="D5" s="59"/>
      <c r="E5" s="110"/>
    </row>
    <row r="6" spans="1:12" s="2" customFormat="1" x14ac:dyDescent="0.3">
      <c r="A6" s="79"/>
      <c r="B6" s="260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6">
        <v>1</v>
      </c>
      <c r="B9" s="246" t="s">
        <v>65</v>
      </c>
      <c r="C9" s="87">
        <f>SUM(C10,C26)</f>
        <v>38444</v>
      </c>
      <c r="D9" s="87">
        <f>SUM(D10,D26)</f>
        <v>38444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38444</v>
      </c>
      <c r="D10" s="87">
        <f>SUM(D11,D12,D16,D19,D24,D25)</f>
        <v>38444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SUM(C13:C15)</f>
        <v>0</v>
      </c>
      <c r="D12" s="109">
        <f>SUM(D13:D15)</f>
        <v>0</v>
      </c>
      <c r="E12" s="115"/>
    </row>
    <row r="13" spans="1:12" s="3" customFormat="1" x14ac:dyDescent="0.3">
      <c r="A13" s="99" t="s">
        <v>81</v>
      </c>
      <c r="B13" s="99" t="s">
        <v>311</v>
      </c>
      <c r="C13" s="8"/>
      <c r="D13" s="8"/>
      <c r="E13" s="115"/>
    </row>
    <row r="14" spans="1:12" s="3" customFormat="1" x14ac:dyDescent="0.3">
      <c r="A14" s="99" t="s">
        <v>507</v>
      </c>
      <c r="B14" s="99" t="s">
        <v>506</v>
      </c>
      <c r="C14" s="8"/>
      <c r="D14" s="8"/>
      <c r="E14" s="115"/>
    </row>
    <row r="15" spans="1:12" s="3" customFormat="1" x14ac:dyDescent="0.3">
      <c r="A15" s="99" t="s">
        <v>508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38444</v>
      </c>
      <c r="D16" s="109">
        <f>SUM(D17:D18)</f>
        <v>38444</v>
      </c>
      <c r="E16" s="115"/>
    </row>
    <row r="17" spans="1:5" s="3" customFormat="1" x14ac:dyDescent="0.3">
      <c r="A17" s="99" t="s">
        <v>84</v>
      </c>
      <c r="B17" s="99" t="s">
        <v>86</v>
      </c>
      <c r="C17" s="8">
        <v>16293</v>
      </c>
      <c r="D17" s="8">
        <v>16293</v>
      </c>
      <c r="E17" s="115"/>
    </row>
    <row r="18" spans="1:5" s="3" customFormat="1" ht="30" x14ac:dyDescent="0.2">
      <c r="A18" s="99" t="s">
        <v>85</v>
      </c>
      <c r="B18" s="99" t="s">
        <v>110</v>
      </c>
      <c r="C18" s="426">
        <v>22151</v>
      </c>
      <c r="D18" s="426">
        <v>22151</v>
      </c>
      <c r="E18" s="115"/>
    </row>
    <row r="19" spans="1:5" s="3" customFormat="1" x14ac:dyDescent="0.3">
      <c r="A19" s="90" t="s">
        <v>87</v>
      </c>
      <c r="B19" s="90" t="s">
        <v>418</v>
      </c>
      <c r="C19" s="427">
        <f>SUM(C20:C23)</f>
        <v>0</v>
      </c>
      <c r="D19" s="427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3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4" t="s">
        <v>98</v>
      </c>
      <c r="B28" s="254" t="s">
        <v>309</v>
      </c>
      <c r="C28" s="8"/>
      <c r="D28" s="8"/>
      <c r="E28" s="115"/>
    </row>
    <row r="29" spans="1:5" x14ac:dyDescent="0.3">
      <c r="A29" s="254" t="s">
        <v>99</v>
      </c>
      <c r="B29" s="254" t="s">
        <v>312</v>
      </c>
      <c r="C29" s="8"/>
      <c r="D29" s="8"/>
      <c r="E29" s="115"/>
    </row>
    <row r="30" spans="1:5" x14ac:dyDescent="0.3">
      <c r="A30" s="254" t="s">
        <v>455</v>
      </c>
      <c r="B30" s="254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4" t="s">
        <v>12</v>
      </c>
      <c r="B32" s="254" t="s">
        <v>509</v>
      </c>
      <c r="C32" s="8"/>
      <c r="D32" s="8"/>
      <c r="E32" s="115"/>
    </row>
    <row r="33" spans="1:9" x14ac:dyDescent="0.3">
      <c r="A33" s="254" t="s">
        <v>13</v>
      </c>
      <c r="B33" s="254" t="s">
        <v>510</v>
      </c>
      <c r="C33" s="8"/>
      <c r="D33" s="8"/>
      <c r="E33" s="115"/>
    </row>
    <row r="34" spans="1:9" x14ac:dyDescent="0.3">
      <c r="A34" s="254" t="s">
        <v>281</v>
      </c>
      <c r="B34" s="254" t="s">
        <v>511</v>
      </c>
      <c r="C34" s="8"/>
      <c r="D34" s="8"/>
      <c r="E34" s="115"/>
    </row>
    <row r="35" spans="1:9" s="23" customFormat="1" x14ac:dyDescent="0.3">
      <c r="A35" s="90" t="s">
        <v>34</v>
      </c>
      <c r="B35" s="268" t="s">
        <v>452</v>
      </c>
      <c r="C35" s="8"/>
      <c r="D35" s="8"/>
    </row>
    <row r="36" spans="1:9" s="2" customFormat="1" x14ac:dyDescent="0.3">
      <c r="A36" s="1"/>
      <c r="B36" s="262"/>
      <c r="E36" s="5"/>
    </row>
    <row r="37" spans="1:9" s="2" customFormat="1" x14ac:dyDescent="0.3">
      <c r="B37" s="26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2"/>
      <c r="E40" s="5"/>
    </row>
    <row r="41" spans="1:9" s="2" customFormat="1" x14ac:dyDescent="0.3">
      <c r="B41" s="262"/>
      <c r="E41"/>
      <c r="F41"/>
      <c r="G41"/>
      <c r="H41"/>
      <c r="I41"/>
    </row>
    <row r="42" spans="1:9" s="2" customFormat="1" x14ac:dyDescent="0.3">
      <c r="B42" s="262"/>
      <c r="D42" s="12"/>
      <c r="E42"/>
      <c r="F42"/>
      <c r="G42"/>
      <c r="H42"/>
      <c r="I42"/>
    </row>
    <row r="43" spans="1:9" s="2" customFormat="1" x14ac:dyDescent="0.3">
      <c r="A43"/>
      <c r="B43" s="264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2" t="s">
        <v>270</v>
      </c>
      <c r="D44" s="12"/>
      <c r="E44"/>
      <c r="F44"/>
      <c r="G44"/>
      <c r="H44"/>
      <c r="I44"/>
    </row>
    <row r="45" spans="1:9" customFormat="1" ht="12.75" x14ac:dyDescent="0.2">
      <c r="B45" s="265" t="s">
        <v>139</v>
      </c>
    </row>
    <row r="46" spans="1:9" customFormat="1" ht="12.75" x14ac:dyDescent="0.2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20" zoomScaleNormal="100" zoomScaleSheetLayoutView="12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4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406</v>
      </c>
      <c r="B1" s="243"/>
      <c r="C1" s="481" t="s">
        <v>109</v>
      </c>
      <c r="D1" s="481"/>
      <c r="E1" s="93"/>
    </row>
    <row r="2" spans="1:5" s="6" customFormat="1" x14ac:dyDescent="0.3">
      <c r="A2" s="76" t="s">
        <v>407</v>
      </c>
      <c r="B2" s="243"/>
      <c r="C2" s="479" t="s">
        <v>568</v>
      </c>
      <c r="D2" s="480"/>
      <c r="E2" s="93"/>
    </row>
    <row r="3" spans="1:5" s="6" customFormat="1" x14ac:dyDescent="0.3">
      <c r="A3" s="76" t="s">
        <v>408</v>
      </c>
      <c r="B3" s="243"/>
      <c r="C3" s="244"/>
      <c r="D3" s="244"/>
      <c r="E3" s="93"/>
    </row>
    <row r="4" spans="1:5" s="6" customFormat="1" x14ac:dyDescent="0.3">
      <c r="A4" s="78" t="s">
        <v>140</v>
      </c>
      <c r="B4" s="243"/>
      <c r="C4" s="244"/>
      <c r="D4" s="244"/>
      <c r="E4" s="93"/>
    </row>
    <row r="5" spans="1:5" s="6" customFormat="1" x14ac:dyDescent="0.3">
      <c r="A5" s="78"/>
      <c r="B5" s="243"/>
      <c r="C5" s="244"/>
      <c r="D5" s="244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45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3"/>
      <c r="B9" s="243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6">
        <v>1</v>
      </c>
      <c r="B11" s="246" t="s">
        <v>57</v>
      </c>
      <c r="C11" s="84">
        <f>SUM(C12,C15,C55,C58,C59,C60,C78)</f>
        <v>0</v>
      </c>
      <c r="D11" s="84">
        <f>SUM(D12,D15,D55,D58,D59,D60,D66,D74,D75)</f>
        <v>0</v>
      </c>
      <c r="E11" s="247"/>
    </row>
    <row r="12" spans="1:5" s="9" customFormat="1" ht="18" x14ac:dyDescent="0.2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 x14ac:dyDescent="0.2">
      <c r="A13" s="90" t="s">
        <v>30</v>
      </c>
      <c r="B13" s="90" t="s">
        <v>59</v>
      </c>
      <c r="C13" s="4"/>
      <c r="D13" s="4"/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>
        <f>SUM(C16,C19,C31,C32,C33,C34,C37,C38,C45:C49,C53,C54)</f>
        <v>0</v>
      </c>
      <c r="D15" s="86">
        <f>SUM(D16,D19,D31,D32,D33,D34,D37,D38,D45:D49,D53,D54)</f>
        <v>0</v>
      </c>
      <c r="E15" s="247"/>
    </row>
    <row r="16" spans="1:5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248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48"/>
      <c r="E18" s="97"/>
    </row>
    <row r="19" spans="1:6" s="3" customFormat="1" x14ac:dyDescent="0.2">
      <c r="A19" s="90" t="s">
        <v>33</v>
      </c>
      <c r="B19" s="90" t="s">
        <v>2</v>
      </c>
      <c r="C19" s="85"/>
      <c r="D19" s="85"/>
      <c r="E19" s="249"/>
      <c r="F19" s="250"/>
    </row>
    <row r="20" spans="1:6" s="253" customFormat="1" ht="30" x14ac:dyDescent="0.2">
      <c r="A20" s="99" t="s">
        <v>12</v>
      </c>
      <c r="B20" s="99" t="s">
        <v>250</v>
      </c>
      <c r="C20" s="397"/>
      <c r="D20" s="397"/>
      <c r="E20" s="252"/>
    </row>
    <row r="21" spans="1:6" s="253" customFormat="1" x14ac:dyDescent="0.2">
      <c r="A21" s="99" t="s">
        <v>13</v>
      </c>
      <c r="B21" s="99" t="s">
        <v>14</v>
      </c>
      <c r="C21" s="251"/>
      <c r="D21" s="251"/>
      <c r="E21" s="252"/>
    </row>
    <row r="22" spans="1:6" s="253" customFormat="1" ht="30" x14ac:dyDescent="0.2">
      <c r="A22" s="99" t="s">
        <v>281</v>
      </c>
      <c r="B22" s="99" t="s">
        <v>22</v>
      </c>
      <c r="C22" s="251"/>
      <c r="D22" s="40"/>
      <c r="E22" s="252"/>
    </row>
    <row r="23" spans="1:6" s="253" customFormat="1" ht="16.5" customHeight="1" x14ac:dyDescent="0.2">
      <c r="A23" s="99" t="s">
        <v>282</v>
      </c>
      <c r="B23" s="99" t="s">
        <v>15</v>
      </c>
      <c r="C23" s="251"/>
      <c r="D23" s="40"/>
      <c r="E23" s="252"/>
    </row>
    <row r="24" spans="1:6" s="253" customFormat="1" ht="16.5" customHeight="1" x14ac:dyDescent="0.2">
      <c r="A24" s="99" t="s">
        <v>283</v>
      </c>
      <c r="B24" s="99" t="s">
        <v>16</v>
      </c>
      <c r="C24" s="251"/>
      <c r="D24" s="40"/>
      <c r="E24" s="252"/>
    </row>
    <row r="25" spans="1:6" s="253" customFormat="1" ht="16.5" customHeight="1" x14ac:dyDescent="0.2">
      <c r="A25" s="99" t="s">
        <v>284</v>
      </c>
      <c r="B25" s="99" t="s">
        <v>17</v>
      </c>
      <c r="C25" s="85">
        <f>SUM(C26:C29)</f>
        <v>8</v>
      </c>
      <c r="D25" s="85">
        <f>SUM(D26:D29)</f>
        <v>8</v>
      </c>
      <c r="E25" s="252"/>
    </row>
    <row r="26" spans="1:6" s="253" customFormat="1" ht="16.5" customHeight="1" x14ac:dyDescent="0.2">
      <c r="A26" s="254" t="s">
        <v>285</v>
      </c>
      <c r="B26" s="254" t="s">
        <v>18</v>
      </c>
      <c r="C26" s="251"/>
      <c r="D26" s="40"/>
      <c r="E26" s="252"/>
    </row>
    <row r="27" spans="1:6" s="253" customFormat="1" ht="16.5" customHeight="1" x14ac:dyDescent="0.2">
      <c r="A27" s="254" t="s">
        <v>286</v>
      </c>
      <c r="B27" s="254" t="s">
        <v>19</v>
      </c>
      <c r="C27" s="251"/>
      <c r="D27" s="40"/>
      <c r="E27" s="252"/>
    </row>
    <row r="28" spans="1:6" s="253" customFormat="1" ht="16.5" customHeight="1" x14ac:dyDescent="0.2">
      <c r="A28" s="254" t="s">
        <v>287</v>
      </c>
      <c r="B28" s="254" t="s">
        <v>20</v>
      </c>
      <c r="C28" s="251"/>
      <c r="D28" s="40"/>
      <c r="E28" s="252"/>
    </row>
    <row r="29" spans="1:6" s="253" customFormat="1" ht="16.5" customHeight="1" x14ac:dyDescent="0.2">
      <c r="A29" s="254" t="s">
        <v>288</v>
      </c>
      <c r="B29" s="254" t="s">
        <v>23</v>
      </c>
      <c r="C29" s="251">
        <v>8</v>
      </c>
      <c r="D29" s="251">
        <v>8</v>
      </c>
      <c r="E29" s="252"/>
    </row>
    <row r="30" spans="1:6" s="253" customFormat="1" ht="16.5" customHeight="1" x14ac:dyDescent="0.2">
      <c r="A30" s="99" t="s">
        <v>289</v>
      </c>
      <c r="B30" s="99" t="s">
        <v>21</v>
      </c>
      <c r="C30" s="251"/>
      <c r="D30" s="41"/>
      <c r="E30" s="252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8"/>
      <c r="E31" s="249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8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48"/>
      <c r="E33" s="97"/>
    </row>
    <row r="34" spans="1:5" s="3" customFormat="1" x14ac:dyDescent="0.2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 x14ac:dyDescent="0.2">
      <c r="A35" s="99" t="s">
        <v>290</v>
      </c>
      <c r="B35" s="99" t="s">
        <v>56</v>
      </c>
      <c r="C35" s="4"/>
      <c r="D35" s="248"/>
      <c r="E35" s="97"/>
    </row>
    <row r="36" spans="1:5" s="3" customFormat="1" ht="16.5" customHeight="1" x14ac:dyDescent="0.2">
      <c r="A36" s="99" t="s">
        <v>291</v>
      </c>
      <c r="B36" s="99" t="s">
        <v>55</v>
      </c>
      <c r="C36" s="4"/>
      <c r="D36" s="248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/>
      <c r="D37" s="248"/>
      <c r="E37" s="97"/>
    </row>
    <row r="38" spans="1:5" s="3" customFormat="1" ht="16.5" customHeight="1" x14ac:dyDescent="0.2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8"/>
      <c r="E39" s="97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8"/>
      <c r="E40" s="97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8"/>
      <c r="E41" s="97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8"/>
      <c r="E42" s="97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8"/>
      <c r="E43" s="97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8"/>
      <c r="E44" s="97"/>
    </row>
    <row r="45" spans="1:5" s="3" customFormat="1" ht="30" x14ac:dyDescent="0.2">
      <c r="A45" s="90" t="s">
        <v>40</v>
      </c>
      <c r="B45" s="90" t="s">
        <v>28</v>
      </c>
      <c r="C45" s="4">
        <v>0</v>
      </c>
      <c r="D45" s="248">
        <v>0</v>
      </c>
      <c r="E45" s="97"/>
    </row>
    <row r="46" spans="1:5" s="3" customFormat="1" ht="16.5" customHeight="1" x14ac:dyDescent="0.2">
      <c r="A46" s="90" t="s">
        <v>41</v>
      </c>
      <c r="B46" s="90" t="s">
        <v>24</v>
      </c>
      <c r="C46" s="4"/>
      <c r="D46" s="248"/>
      <c r="E46" s="97"/>
    </row>
    <row r="47" spans="1:5" s="3" customFormat="1" ht="16.5" customHeight="1" x14ac:dyDescent="0.2">
      <c r="A47" s="90" t="s">
        <v>42</v>
      </c>
      <c r="B47" s="90" t="s">
        <v>25</v>
      </c>
      <c r="C47" s="4"/>
      <c r="D47" s="248"/>
      <c r="E47" s="97"/>
    </row>
    <row r="48" spans="1:5" s="3" customFormat="1" ht="16.5" customHeight="1" x14ac:dyDescent="0.2">
      <c r="A48" s="90" t="s">
        <v>43</v>
      </c>
      <c r="B48" s="90" t="s">
        <v>26</v>
      </c>
      <c r="C48" s="4"/>
      <c r="D48" s="248"/>
      <c r="E48" s="97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0</v>
      </c>
      <c r="D49" s="85">
        <f>SUM(D50:D52)</f>
        <v>0</v>
      </c>
      <c r="E49" s="97"/>
    </row>
    <row r="50" spans="1:6" s="3" customFormat="1" ht="16.5" customHeight="1" x14ac:dyDescent="0.2">
      <c r="A50" s="99" t="s">
        <v>371</v>
      </c>
      <c r="B50" s="99" t="s">
        <v>374</v>
      </c>
      <c r="C50" s="4"/>
      <c r="D50" s="248"/>
      <c r="E50" s="97"/>
    </row>
    <row r="51" spans="1:6" s="3" customFormat="1" ht="16.5" customHeight="1" x14ac:dyDescent="0.2">
      <c r="A51" s="99" t="s">
        <v>372</v>
      </c>
      <c r="B51" s="99" t="s">
        <v>373</v>
      </c>
      <c r="C51" s="4"/>
      <c r="D51" s="248"/>
      <c r="E51" s="97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8"/>
      <c r="E52" s="97"/>
    </row>
    <row r="53" spans="1:6" s="3" customFormat="1" x14ac:dyDescent="0.2">
      <c r="A53" s="90" t="s">
        <v>45</v>
      </c>
      <c r="B53" s="90" t="s">
        <v>29</v>
      </c>
      <c r="C53" s="4"/>
      <c r="D53" s="248"/>
      <c r="E53" s="97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8"/>
      <c r="E54" s="249"/>
      <c r="F54" s="250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 x14ac:dyDescent="0.2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 x14ac:dyDescent="0.2">
      <c r="A58" s="89">
        <v>1.4</v>
      </c>
      <c r="B58" s="89" t="s">
        <v>417</v>
      </c>
      <c r="C58" s="4"/>
      <c r="D58" s="248"/>
      <c r="E58" s="249"/>
      <c r="F58" s="250"/>
    </row>
    <row r="59" spans="1:6" s="253" customFormat="1" x14ac:dyDescent="0.2">
      <c r="A59" s="89">
        <v>1.5</v>
      </c>
      <c r="B59" s="89" t="s">
        <v>7</v>
      </c>
      <c r="C59" s="251"/>
      <c r="D59" s="40"/>
      <c r="E59" s="252"/>
    </row>
    <row r="60" spans="1:6" s="253" customFormat="1" x14ac:dyDescent="0.3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52"/>
    </row>
    <row r="61" spans="1:6" s="253" customFormat="1" x14ac:dyDescent="0.2">
      <c r="A61" s="90" t="s">
        <v>297</v>
      </c>
      <c r="B61" s="46" t="s">
        <v>52</v>
      </c>
      <c r="C61" s="251"/>
      <c r="D61" s="40"/>
      <c r="E61" s="252"/>
    </row>
    <row r="62" spans="1:6" s="253" customFormat="1" ht="30" x14ac:dyDescent="0.2">
      <c r="A62" s="90" t="s">
        <v>298</v>
      </c>
      <c r="B62" s="46" t="s">
        <v>54</v>
      </c>
      <c r="C62" s="251"/>
      <c r="D62" s="40"/>
      <c r="E62" s="252"/>
    </row>
    <row r="63" spans="1:6" s="253" customFormat="1" x14ac:dyDescent="0.2">
      <c r="A63" s="90" t="s">
        <v>299</v>
      </c>
      <c r="B63" s="46" t="s">
        <v>53</v>
      </c>
      <c r="C63" s="40"/>
      <c r="D63" s="40"/>
      <c r="E63" s="252"/>
    </row>
    <row r="64" spans="1:6" s="253" customFormat="1" x14ac:dyDescent="0.2">
      <c r="A64" s="90" t="s">
        <v>300</v>
      </c>
      <c r="B64" s="46" t="s">
        <v>27</v>
      </c>
      <c r="C64" s="251"/>
      <c r="D64" s="40"/>
      <c r="E64" s="252"/>
    </row>
    <row r="65" spans="1:5" s="253" customFormat="1" x14ac:dyDescent="0.2">
      <c r="A65" s="90" t="s">
        <v>337</v>
      </c>
      <c r="B65" s="46" t="s">
        <v>338</v>
      </c>
      <c r="C65" s="251"/>
      <c r="D65" s="40"/>
      <c r="E65" s="252"/>
    </row>
    <row r="66" spans="1:5" x14ac:dyDescent="0.3">
      <c r="A66" s="246">
        <v>2</v>
      </c>
      <c r="B66" s="246" t="s">
        <v>411</v>
      </c>
      <c r="C66" s="255"/>
      <c r="D66" s="87">
        <f>SUM(D67:D73)</f>
        <v>0</v>
      </c>
      <c r="E66" s="98"/>
    </row>
    <row r="67" spans="1:5" x14ac:dyDescent="0.3">
      <c r="A67" s="100">
        <v>2.1</v>
      </c>
      <c r="B67" s="256" t="s">
        <v>100</v>
      </c>
      <c r="C67" s="257"/>
      <c r="D67" s="22"/>
      <c r="E67" s="98"/>
    </row>
    <row r="68" spans="1:5" x14ac:dyDescent="0.3">
      <c r="A68" s="100">
        <v>2.2000000000000002</v>
      </c>
      <c r="B68" s="256" t="s">
        <v>412</v>
      </c>
      <c r="C68" s="257"/>
      <c r="D68" s="22"/>
      <c r="E68" s="98"/>
    </row>
    <row r="69" spans="1:5" x14ac:dyDescent="0.3">
      <c r="A69" s="100">
        <v>2.2999999999999998</v>
      </c>
      <c r="B69" s="256" t="s">
        <v>104</v>
      </c>
      <c r="C69" s="257"/>
      <c r="D69" s="22"/>
      <c r="E69" s="98"/>
    </row>
    <row r="70" spans="1:5" x14ac:dyDescent="0.3">
      <c r="A70" s="100">
        <v>2.4</v>
      </c>
      <c r="B70" s="256" t="s">
        <v>103</v>
      </c>
      <c r="C70" s="257"/>
      <c r="D70" s="22"/>
      <c r="E70" s="98"/>
    </row>
    <row r="71" spans="1:5" x14ac:dyDescent="0.3">
      <c r="A71" s="100">
        <v>2.5</v>
      </c>
      <c r="B71" s="256" t="s">
        <v>413</v>
      </c>
      <c r="C71" s="257"/>
      <c r="D71" s="22"/>
      <c r="E71" s="98"/>
    </row>
    <row r="72" spans="1:5" x14ac:dyDescent="0.3">
      <c r="A72" s="100">
        <v>2.6</v>
      </c>
      <c r="B72" s="256" t="s">
        <v>101</v>
      </c>
      <c r="C72" s="257"/>
      <c r="D72" s="22"/>
      <c r="E72" s="98"/>
    </row>
    <row r="73" spans="1:5" x14ac:dyDescent="0.3">
      <c r="A73" s="100">
        <v>2.7</v>
      </c>
      <c r="B73" s="256" t="s">
        <v>102</v>
      </c>
      <c r="C73" s="258"/>
      <c r="D73" s="22"/>
      <c r="E73" s="98"/>
    </row>
    <row r="74" spans="1:5" x14ac:dyDescent="0.3">
      <c r="A74" s="246">
        <v>3</v>
      </c>
      <c r="B74" s="246" t="s">
        <v>451</v>
      </c>
      <c r="C74" s="87"/>
      <c r="D74" s="22"/>
      <c r="E74" s="98"/>
    </row>
    <row r="75" spans="1:5" x14ac:dyDescent="0.3">
      <c r="A75" s="246">
        <v>4</v>
      </c>
      <c r="B75" s="246" t="s">
        <v>252</v>
      </c>
      <c r="C75" s="87"/>
      <c r="D75" s="87">
        <f>SUM(D76:D77)</f>
        <v>0</v>
      </c>
      <c r="E75" s="98"/>
    </row>
    <row r="76" spans="1:5" x14ac:dyDescent="0.3">
      <c r="A76" s="100">
        <v>4.0999999999999996</v>
      </c>
      <c r="B76" s="100" t="s">
        <v>253</v>
      </c>
      <c r="C76" s="257"/>
      <c r="D76" s="8"/>
      <c r="E76" s="98"/>
    </row>
    <row r="77" spans="1:5" x14ac:dyDescent="0.3">
      <c r="A77" s="100">
        <v>4.2</v>
      </c>
      <c r="B77" s="100" t="s">
        <v>254</v>
      </c>
      <c r="C77" s="258"/>
      <c r="D77" s="8"/>
      <c r="E77" s="98"/>
    </row>
    <row r="78" spans="1:5" x14ac:dyDescent="0.3">
      <c r="A78" s="246">
        <v>5</v>
      </c>
      <c r="B78" s="246" t="s">
        <v>279</v>
      </c>
      <c r="C78" s="285"/>
      <c r="D78" s="258"/>
      <c r="E78" s="98"/>
    </row>
    <row r="79" spans="1:5" x14ac:dyDescent="0.3">
      <c r="B79" s="44"/>
    </row>
    <row r="80" spans="1:5" x14ac:dyDescent="0.3">
      <c r="A80" s="482" t="s">
        <v>501</v>
      </c>
      <c r="B80" s="482"/>
      <c r="C80" s="482"/>
      <c r="D80" s="482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81" t="s">
        <v>109</v>
      </c>
      <c r="D1" s="481"/>
      <c r="E1" s="93"/>
    </row>
    <row r="2" spans="1:5" s="6" customFormat="1" x14ac:dyDescent="0.3">
      <c r="A2" s="76" t="s">
        <v>328</v>
      </c>
      <c r="B2" s="79"/>
      <c r="C2" s="479" t="s">
        <v>568</v>
      </c>
      <c r="D2" s="480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x14ac:dyDescent="0.3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 x14ac:dyDescent="0.3">
      <c r="A25" s="44"/>
      <c r="B25" s="44"/>
    </row>
    <row r="26" spans="1:5" x14ac:dyDescent="0.3">
      <c r="A26" s="267" t="s">
        <v>441</v>
      </c>
      <c r="E26" s="5"/>
    </row>
    <row r="27" spans="1:5" x14ac:dyDescent="0.3">
      <c r="A27" s="2" t="s">
        <v>442</v>
      </c>
    </row>
    <row r="28" spans="1:5" x14ac:dyDescent="0.3">
      <c r="A28" s="221" t="s">
        <v>443</v>
      </c>
    </row>
    <row r="29" spans="1:5" x14ac:dyDescent="0.3">
      <c r="A29" s="221"/>
    </row>
    <row r="30" spans="1:5" x14ac:dyDescent="0.3">
      <c r="A30" s="221" t="s">
        <v>351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6.14062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414</v>
      </c>
      <c r="B1" s="76"/>
      <c r="C1" s="79"/>
      <c r="D1" s="79"/>
      <c r="E1" s="79"/>
      <c r="F1" s="79"/>
      <c r="G1" s="233"/>
      <c r="H1" s="233"/>
      <c r="I1" s="481" t="s">
        <v>109</v>
      </c>
      <c r="J1" s="481"/>
    </row>
    <row r="2" spans="1:10" ht="15" x14ac:dyDescent="0.3">
      <c r="A2" s="78" t="s">
        <v>140</v>
      </c>
      <c r="B2" s="76"/>
      <c r="C2" s="79"/>
      <c r="D2" s="79"/>
      <c r="E2" s="79"/>
      <c r="F2" s="79"/>
      <c r="G2" s="233"/>
      <c r="H2" s="233"/>
      <c r="I2" s="479" t="s">
        <v>568</v>
      </c>
      <c r="J2" s="480"/>
    </row>
    <row r="3" spans="1:10" ht="15" x14ac:dyDescent="0.3">
      <c r="A3" s="78"/>
      <c r="B3" s="78"/>
      <c r="C3" s="76"/>
      <c r="D3" s="76"/>
      <c r="E3" s="76"/>
      <c r="F3" s="76"/>
      <c r="G3" s="169"/>
      <c r="H3" s="169"/>
      <c r="I3" s="233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 x14ac:dyDescent="0.2">
      <c r="A9" s="100">
        <v>1</v>
      </c>
      <c r="B9" s="428"/>
      <c r="C9" s="428"/>
      <c r="D9" s="428"/>
      <c r="E9" s="428"/>
      <c r="F9" s="428"/>
      <c r="G9" s="428"/>
      <c r="H9" s="428"/>
      <c r="I9" s="428"/>
      <c r="J9" s="236" t="s">
        <v>0</v>
      </c>
    </row>
    <row r="10" spans="1:10" ht="15" x14ac:dyDescent="0.2">
      <c r="A10" s="100">
        <v>2</v>
      </c>
      <c r="B10" s="428"/>
      <c r="C10" s="428"/>
      <c r="D10" s="428"/>
      <c r="E10" s="428"/>
      <c r="F10" s="428"/>
      <c r="G10" s="428"/>
      <c r="H10" s="428"/>
      <c r="I10" s="428"/>
    </row>
    <row r="11" spans="1:10" ht="15" x14ac:dyDescent="0.2">
      <c r="A11" s="100">
        <v>3</v>
      </c>
      <c r="B11" s="428"/>
      <c r="C11" s="428"/>
      <c r="D11" s="428"/>
      <c r="E11" s="428"/>
      <c r="F11" s="428"/>
      <c r="G11" s="428"/>
      <c r="H11" s="428"/>
      <c r="I11" s="428"/>
    </row>
    <row r="12" spans="1:10" ht="15" x14ac:dyDescent="0.2">
      <c r="A12" s="100">
        <v>4</v>
      </c>
      <c r="B12" s="428"/>
      <c r="C12" s="428"/>
      <c r="D12" s="428"/>
      <c r="E12" s="428"/>
      <c r="F12" s="428"/>
      <c r="G12" s="428"/>
      <c r="H12" s="428"/>
      <c r="I12" s="428"/>
    </row>
    <row r="13" spans="1:10" ht="15" x14ac:dyDescent="0.2">
      <c r="A13" s="100">
        <v>5</v>
      </c>
      <c r="B13" s="428"/>
      <c r="C13" s="428"/>
      <c r="D13" s="428"/>
      <c r="E13" s="428"/>
      <c r="F13" s="428"/>
      <c r="G13" s="428"/>
      <c r="H13" s="428"/>
      <c r="I13" s="428"/>
    </row>
    <row r="14" spans="1:10" ht="15" x14ac:dyDescent="0.2">
      <c r="A14" s="100">
        <v>6</v>
      </c>
      <c r="B14" s="428"/>
      <c r="C14" s="428"/>
      <c r="D14" s="428"/>
      <c r="E14" s="428"/>
      <c r="F14" s="428"/>
      <c r="G14" s="428"/>
      <c r="H14" s="428"/>
      <c r="I14" s="428"/>
    </row>
    <row r="15" spans="1:10" ht="15" x14ac:dyDescent="0.2">
      <c r="A15" s="100">
        <v>7</v>
      </c>
      <c r="B15" s="428"/>
      <c r="C15" s="428"/>
      <c r="D15" s="428"/>
      <c r="E15" s="428"/>
      <c r="F15" s="428"/>
      <c r="G15" s="428"/>
      <c r="H15" s="428"/>
      <c r="I15" s="428"/>
    </row>
    <row r="16" spans="1:10" ht="15" x14ac:dyDescent="0.2">
      <c r="A16" s="100">
        <v>8</v>
      </c>
      <c r="B16" s="428"/>
      <c r="C16" s="428"/>
      <c r="D16" s="428"/>
      <c r="E16" s="428"/>
      <c r="F16" s="428"/>
      <c r="G16" s="428"/>
      <c r="H16" s="428"/>
      <c r="I16" s="428"/>
    </row>
    <row r="17" spans="1:9" ht="15" x14ac:dyDescent="0.2">
      <c r="A17" s="100">
        <v>9</v>
      </c>
      <c r="B17" s="428"/>
      <c r="C17" s="428"/>
      <c r="D17" s="428"/>
      <c r="E17" s="428"/>
      <c r="F17" s="428"/>
      <c r="G17" s="428"/>
      <c r="H17" s="428"/>
      <c r="I17" s="428"/>
    </row>
    <row r="18" spans="1:9" ht="15" x14ac:dyDescent="0.2">
      <c r="A18" s="100">
        <v>10</v>
      </c>
      <c r="B18" s="428"/>
      <c r="C18" s="428"/>
      <c r="D18" s="428"/>
      <c r="E18" s="428"/>
      <c r="F18" s="428"/>
      <c r="G18" s="428"/>
      <c r="H18" s="428"/>
      <c r="I18" s="428"/>
    </row>
    <row r="19" spans="1:9" ht="15" x14ac:dyDescent="0.2">
      <c r="A19" s="100">
        <v>11</v>
      </c>
      <c r="B19" s="428"/>
      <c r="C19" s="428"/>
      <c r="D19" s="428"/>
      <c r="E19" s="428"/>
      <c r="F19" s="428"/>
      <c r="G19" s="428"/>
      <c r="H19" s="428"/>
      <c r="I19" s="428"/>
    </row>
    <row r="20" spans="1:9" ht="15" x14ac:dyDescent="0.2">
      <c r="A20" s="425">
        <v>12</v>
      </c>
      <c r="B20" s="428"/>
      <c r="C20" s="428"/>
      <c r="D20" s="428"/>
      <c r="E20" s="428"/>
      <c r="F20" s="428"/>
      <c r="G20" s="428"/>
      <c r="H20" s="428"/>
      <c r="I20" s="428"/>
    </row>
    <row r="21" spans="1:9" ht="15" x14ac:dyDescent="0.2">
      <c r="A21" s="100">
        <v>13</v>
      </c>
      <c r="B21" s="428"/>
      <c r="C21" s="428"/>
      <c r="D21" s="428"/>
      <c r="E21" s="428"/>
      <c r="F21" s="428"/>
      <c r="G21" s="428"/>
      <c r="H21" s="428"/>
      <c r="I21" s="428"/>
    </row>
    <row r="22" spans="1:9" ht="15" x14ac:dyDescent="0.2">
      <c r="A22" s="100">
        <v>14</v>
      </c>
      <c r="B22" s="429"/>
      <c r="C22" s="429"/>
      <c r="D22" s="429"/>
      <c r="E22" s="429"/>
      <c r="F22" s="430"/>
      <c r="G22" s="431"/>
      <c r="H22" s="432"/>
      <c r="I22" s="431"/>
    </row>
    <row r="23" spans="1:9" ht="15" x14ac:dyDescent="0.2">
      <c r="A23" s="89" t="s">
        <v>276</v>
      </c>
      <c r="B23" s="429"/>
      <c r="C23" s="429"/>
      <c r="D23" s="429"/>
      <c r="E23" s="429"/>
      <c r="F23" s="430"/>
      <c r="G23" s="431"/>
      <c r="H23" s="432"/>
      <c r="I23" s="431"/>
    </row>
    <row r="24" spans="1:9" ht="15" x14ac:dyDescent="0.3">
      <c r="A24" s="89"/>
      <c r="B24" s="101"/>
      <c r="C24" s="101"/>
      <c r="D24" s="101"/>
      <c r="E24" s="101"/>
      <c r="F24" s="89" t="s">
        <v>456</v>
      </c>
      <c r="G24" s="88">
        <f>SUM(G22:G23)</f>
        <v>0</v>
      </c>
      <c r="H24" s="88">
        <f>SUM(H22:H23)</f>
        <v>0</v>
      </c>
      <c r="I24" s="88">
        <f>SUM(I22:I23)</f>
        <v>0</v>
      </c>
    </row>
    <row r="25" spans="1:9" ht="15" x14ac:dyDescent="0.3">
      <c r="A25" s="234"/>
      <c r="B25" s="234"/>
      <c r="C25" s="234"/>
      <c r="D25" s="234"/>
      <c r="E25" s="234"/>
      <c r="F25" s="234"/>
      <c r="G25" s="234"/>
      <c r="H25" s="190"/>
      <c r="I25" s="190"/>
    </row>
    <row r="26" spans="1:9" ht="15" x14ac:dyDescent="0.3">
      <c r="A26" s="235" t="s">
        <v>445</v>
      </c>
      <c r="B26" s="235"/>
      <c r="C26" s="234"/>
      <c r="D26" s="234"/>
      <c r="E26" s="234"/>
      <c r="F26" s="234"/>
      <c r="G26" s="234"/>
      <c r="H26" s="190"/>
      <c r="I26" s="190"/>
    </row>
    <row r="27" spans="1:9" ht="15" x14ac:dyDescent="0.3">
      <c r="A27" s="235"/>
      <c r="B27" s="235"/>
      <c r="C27" s="234"/>
      <c r="D27" s="234"/>
      <c r="E27" s="234"/>
      <c r="F27" s="234"/>
      <c r="G27" s="234"/>
      <c r="H27" s="190"/>
      <c r="I27" s="190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ht="15" x14ac:dyDescent="0.3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9" ht="15" x14ac:dyDescent="0.3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9" ht="15" x14ac:dyDescent="0.3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9" ht="15" x14ac:dyDescent="0.3">
      <c r="A32" s="196"/>
      <c r="B32" s="196"/>
      <c r="C32" s="196" t="s">
        <v>395</v>
      </c>
      <c r="D32" s="196"/>
      <c r="E32" s="196"/>
      <c r="F32" s="196"/>
      <c r="G32" s="196"/>
      <c r="H32" s="190"/>
      <c r="I32" s="190"/>
    </row>
    <row r="33" spans="1:9" ht="15" x14ac:dyDescent="0.3">
      <c r="A33" s="190"/>
      <c r="B33" s="190"/>
      <c r="C33" s="190" t="s">
        <v>394</v>
      </c>
      <c r="D33" s="190"/>
      <c r="E33" s="190"/>
      <c r="F33" s="190"/>
      <c r="G33" s="190"/>
      <c r="H33" s="190"/>
      <c r="I33" s="190"/>
    </row>
    <row r="34" spans="1:9" x14ac:dyDescent="0.2">
      <c r="A34" s="198"/>
      <c r="B34" s="198"/>
      <c r="C34" s="198" t="s">
        <v>139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81" t="s">
        <v>109</v>
      </c>
      <c r="H1" s="481"/>
      <c r="I1" s="358"/>
    </row>
    <row r="2" spans="1:9" ht="15" x14ac:dyDescent="0.3">
      <c r="A2" s="78" t="s">
        <v>140</v>
      </c>
      <c r="B2" s="79"/>
      <c r="C2" s="79"/>
      <c r="D2" s="79"/>
      <c r="E2" s="79"/>
      <c r="F2" s="79"/>
      <c r="G2" s="479" t="s">
        <v>568</v>
      </c>
      <c r="H2" s="480"/>
      <c r="I2" s="78"/>
    </row>
    <row r="3" spans="1:9" ht="15" x14ac:dyDescent="0.3">
      <c r="A3" s="78"/>
      <c r="B3" s="78"/>
      <c r="C3" s="78"/>
      <c r="D3" s="78"/>
      <c r="E3" s="78"/>
      <c r="F3" s="78"/>
      <c r="G3" s="169"/>
      <c r="H3" s="169"/>
      <c r="I3" s="358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358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8"/>
      <c r="B7" s="168"/>
      <c r="C7" s="280"/>
      <c r="D7" s="168"/>
      <c r="E7" s="168"/>
      <c r="F7" s="168"/>
      <c r="G7" s="80"/>
      <c r="H7" s="80"/>
      <c r="I7" s="78"/>
    </row>
    <row r="8" spans="1:9" ht="45" x14ac:dyDescent="0.2">
      <c r="A8" s="354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5"/>
      <c r="B9" s="356"/>
      <c r="C9" s="100"/>
      <c r="D9" s="100"/>
      <c r="E9" s="100"/>
      <c r="F9" s="100"/>
      <c r="G9" s="100"/>
      <c r="H9" s="4"/>
      <c r="I9" s="4"/>
    </row>
    <row r="10" spans="1:9" ht="15" x14ac:dyDescent="0.2">
      <c r="A10" s="355"/>
      <c r="B10" s="356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5"/>
      <c r="B11" s="356"/>
      <c r="C11" s="89"/>
      <c r="D11" s="89"/>
      <c r="E11" s="89"/>
      <c r="F11" s="89"/>
      <c r="G11" s="89"/>
      <c r="H11" s="4"/>
      <c r="I11" s="4"/>
    </row>
    <row r="12" spans="1:9" ht="15" x14ac:dyDescent="0.2">
      <c r="A12" s="355"/>
      <c r="B12" s="356"/>
      <c r="C12" s="89"/>
      <c r="D12" s="89"/>
      <c r="E12" s="89"/>
      <c r="F12" s="89"/>
      <c r="G12" s="89"/>
      <c r="H12" s="4"/>
      <c r="I12" s="4"/>
    </row>
    <row r="13" spans="1:9" ht="15" x14ac:dyDescent="0.2">
      <c r="A13" s="355"/>
      <c r="B13" s="356"/>
      <c r="C13" s="89"/>
      <c r="D13" s="89"/>
      <c r="E13" s="89"/>
      <c r="F13" s="89"/>
      <c r="G13" s="89"/>
      <c r="H13" s="4"/>
      <c r="I13" s="4"/>
    </row>
    <row r="14" spans="1:9" ht="15" x14ac:dyDescent="0.2">
      <c r="A14" s="355"/>
      <c r="B14" s="356"/>
      <c r="C14" s="89"/>
      <c r="D14" s="89"/>
      <c r="E14" s="89"/>
      <c r="F14" s="89"/>
      <c r="G14" s="89"/>
      <c r="H14" s="4"/>
      <c r="I14" s="4"/>
    </row>
    <row r="15" spans="1:9" ht="15" x14ac:dyDescent="0.2">
      <c r="A15" s="355"/>
      <c r="B15" s="356"/>
      <c r="C15" s="89"/>
      <c r="D15" s="89"/>
      <c r="E15" s="89"/>
      <c r="F15" s="89"/>
      <c r="G15" s="89"/>
      <c r="H15" s="4"/>
      <c r="I15" s="4"/>
    </row>
    <row r="16" spans="1:9" ht="15" x14ac:dyDescent="0.2">
      <c r="A16" s="355"/>
      <c r="B16" s="356"/>
      <c r="C16" s="89"/>
      <c r="D16" s="89"/>
      <c r="E16" s="89"/>
      <c r="F16" s="89"/>
      <c r="G16" s="89"/>
      <c r="H16" s="4"/>
      <c r="I16" s="4"/>
    </row>
    <row r="17" spans="1:9" ht="15" x14ac:dyDescent="0.2">
      <c r="A17" s="355"/>
      <c r="B17" s="356"/>
      <c r="C17" s="89"/>
      <c r="D17" s="89"/>
      <c r="E17" s="89"/>
      <c r="F17" s="89"/>
      <c r="G17" s="89"/>
      <c r="H17" s="4"/>
      <c r="I17" s="4"/>
    </row>
    <row r="18" spans="1:9" ht="15" x14ac:dyDescent="0.2">
      <c r="A18" s="355"/>
      <c r="B18" s="356"/>
      <c r="C18" s="89"/>
      <c r="D18" s="89"/>
      <c r="E18" s="89"/>
      <c r="F18" s="89"/>
      <c r="G18" s="89"/>
      <c r="H18" s="4"/>
      <c r="I18" s="4"/>
    </row>
    <row r="19" spans="1:9" ht="15" x14ac:dyDescent="0.2">
      <c r="A19" s="355"/>
      <c r="B19" s="356"/>
      <c r="C19" s="89"/>
      <c r="D19" s="89"/>
      <c r="E19" s="89"/>
      <c r="F19" s="89"/>
      <c r="G19" s="89"/>
      <c r="H19" s="4"/>
      <c r="I19" s="4"/>
    </row>
    <row r="20" spans="1:9" ht="15" x14ac:dyDescent="0.2">
      <c r="A20" s="355"/>
      <c r="B20" s="356"/>
      <c r="C20" s="89"/>
      <c r="D20" s="89"/>
      <c r="E20" s="89"/>
      <c r="F20" s="89"/>
      <c r="G20" s="89"/>
      <c r="H20" s="4"/>
      <c r="I20" s="4"/>
    </row>
    <row r="21" spans="1:9" ht="15" x14ac:dyDescent="0.2">
      <c r="A21" s="355"/>
      <c r="B21" s="356"/>
      <c r="C21" s="89"/>
      <c r="D21" s="89"/>
      <c r="E21" s="89"/>
      <c r="F21" s="89"/>
      <c r="G21" s="89"/>
      <c r="H21" s="4"/>
      <c r="I21" s="4"/>
    </row>
    <row r="22" spans="1:9" ht="15" x14ac:dyDescent="0.2">
      <c r="A22" s="355"/>
      <c r="B22" s="356"/>
      <c r="C22" s="89"/>
      <c r="D22" s="89"/>
      <c r="E22" s="89"/>
      <c r="F22" s="89"/>
      <c r="G22" s="89"/>
      <c r="H22" s="4"/>
      <c r="I22" s="4"/>
    </row>
    <row r="23" spans="1:9" ht="15" x14ac:dyDescent="0.2">
      <c r="A23" s="355"/>
      <c r="B23" s="356"/>
      <c r="C23" s="89"/>
      <c r="D23" s="89"/>
      <c r="E23" s="89"/>
      <c r="F23" s="89"/>
      <c r="G23" s="89"/>
      <c r="H23" s="4"/>
      <c r="I23" s="4"/>
    </row>
    <row r="24" spans="1:9" ht="15" x14ac:dyDescent="0.2">
      <c r="A24" s="355"/>
      <c r="B24" s="356"/>
      <c r="C24" s="89"/>
      <c r="D24" s="89"/>
      <c r="E24" s="89"/>
      <c r="F24" s="89"/>
      <c r="G24" s="89"/>
      <c r="H24" s="4"/>
      <c r="I24" s="4"/>
    </row>
    <row r="25" spans="1:9" ht="15" x14ac:dyDescent="0.2">
      <c r="A25" s="355"/>
      <c r="B25" s="356"/>
      <c r="C25" s="89"/>
      <c r="D25" s="89"/>
      <c r="E25" s="89"/>
      <c r="F25" s="89"/>
      <c r="G25" s="89"/>
      <c r="H25" s="4"/>
      <c r="I25" s="4"/>
    </row>
    <row r="26" spans="1:9" ht="15" x14ac:dyDescent="0.2">
      <c r="A26" s="355"/>
      <c r="B26" s="356"/>
      <c r="C26" s="89"/>
      <c r="D26" s="89"/>
      <c r="E26" s="89"/>
      <c r="F26" s="89"/>
      <c r="G26" s="89"/>
      <c r="H26" s="4"/>
      <c r="I26" s="4"/>
    </row>
    <row r="27" spans="1:9" ht="15" x14ac:dyDescent="0.2">
      <c r="A27" s="355"/>
      <c r="B27" s="356"/>
      <c r="C27" s="89"/>
      <c r="D27" s="89"/>
      <c r="E27" s="89"/>
      <c r="F27" s="89"/>
      <c r="G27" s="89"/>
      <c r="H27" s="4"/>
      <c r="I27" s="4"/>
    </row>
    <row r="28" spans="1:9" ht="15" x14ac:dyDescent="0.2">
      <c r="A28" s="355"/>
      <c r="B28" s="356"/>
      <c r="C28" s="89"/>
      <c r="D28" s="89"/>
      <c r="E28" s="89"/>
      <c r="F28" s="89"/>
      <c r="G28" s="89"/>
      <c r="H28" s="4"/>
      <c r="I28" s="4"/>
    </row>
    <row r="29" spans="1:9" ht="15" x14ac:dyDescent="0.2">
      <c r="A29" s="355"/>
      <c r="B29" s="356"/>
      <c r="C29" s="89"/>
      <c r="D29" s="89"/>
      <c r="E29" s="89"/>
      <c r="F29" s="89"/>
      <c r="G29" s="89"/>
      <c r="H29" s="4"/>
      <c r="I29" s="4"/>
    </row>
    <row r="30" spans="1:9" ht="15" x14ac:dyDescent="0.2">
      <c r="A30" s="355"/>
      <c r="B30" s="356"/>
      <c r="C30" s="89"/>
      <c r="D30" s="89"/>
      <c r="E30" s="89"/>
      <c r="F30" s="89"/>
      <c r="G30" s="89"/>
      <c r="H30" s="4"/>
      <c r="I30" s="4"/>
    </row>
    <row r="31" spans="1:9" ht="15" x14ac:dyDescent="0.2">
      <c r="A31" s="355"/>
      <c r="B31" s="356"/>
      <c r="C31" s="89"/>
      <c r="D31" s="89"/>
      <c r="E31" s="89"/>
      <c r="F31" s="89"/>
      <c r="G31" s="89"/>
      <c r="H31" s="4"/>
      <c r="I31" s="4"/>
    </row>
    <row r="32" spans="1:9" ht="15" x14ac:dyDescent="0.2">
      <c r="A32" s="355"/>
      <c r="B32" s="356"/>
      <c r="C32" s="89"/>
      <c r="D32" s="89"/>
      <c r="E32" s="89"/>
      <c r="F32" s="89"/>
      <c r="G32" s="89"/>
      <c r="H32" s="4"/>
      <c r="I32" s="4"/>
    </row>
    <row r="33" spans="1:9" ht="15" x14ac:dyDescent="0.2">
      <c r="A33" s="355"/>
      <c r="B33" s="356"/>
      <c r="C33" s="89"/>
      <c r="D33" s="89"/>
      <c r="E33" s="89"/>
      <c r="F33" s="89"/>
      <c r="G33" s="89"/>
      <c r="H33" s="4"/>
      <c r="I33" s="4"/>
    </row>
    <row r="34" spans="1:9" ht="15" x14ac:dyDescent="0.3">
      <c r="A34" s="355"/>
      <c r="B34" s="357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 x14ac:dyDescent="0.3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 x14ac:dyDescent="0.3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 x14ac:dyDescent="0.3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 x14ac:dyDescent="0.3">
      <c r="A39" s="235"/>
      <c r="B39" s="190"/>
      <c r="C39" s="190"/>
      <c r="D39" s="190"/>
      <c r="E39" s="190"/>
      <c r="G39" s="190"/>
      <c r="H39" s="190"/>
      <c r="I39" s="195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 x14ac:dyDescent="0.3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 x14ac:dyDescent="0.3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 x14ac:dyDescent="0.3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 x14ac:dyDescent="0.2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E17" sqref="E17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0" style="191" hidden="1" customWidth="1"/>
    <col min="10" max="16384" width="9.140625" style="191"/>
  </cols>
  <sheetData>
    <row r="1" spans="1:9" ht="15" x14ac:dyDescent="0.3">
      <c r="A1" s="76" t="s">
        <v>465</v>
      </c>
      <c r="B1" s="76"/>
      <c r="C1" s="79"/>
      <c r="D1" s="79"/>
      <c r="E1" s="79"/>
      <c r="F1" s="79"/>
      <c r="G1" s="481" t="s">
        <v>109</v>
      </c>
      <c r="H1" s="481"/>
    </row>
    <row r="2" spans="1:9" ht="15" x14ac:dyDescent="0.3">
      <c r="A2" s="78" t="s">
        <v>140</v>
      </c>
      <c r="B2" s="76"/>
      <c r="C2" s="79"/>
      <c r="D2" s="79"/>
      <c r="E2" s="79"/>
      <c r="F2" s="79"/>
      <c r="G2" s="479" t="s">
        <v>568</v>
      </c>
      <c r="H2" s="480"/>
    </row>
    <row r="3" spans="1:9" ht="15" x14ac:dyDescent="0.3">
      <c r="A3" s="78"/>
      <c r="B3" s="78"/>
      <c r="C3" s="78"/>
      <c r="D3" s="78"/>
      <c r="E3" s="78"/>
      <c r="F3" s="78"/>
      <c r="G3" s="225"/>
      <c r="H3" s="225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</row>
    <row r="7" spans="1:9" ht="15" x14ac:dyDescent="0.2">
      <c r="A7" s="224"/>
      <c r="B7" s="224"/>
      <c r="C7" s="224"/>
      <c r="D7" s="227"/>
      <c r="E7" s="224"/>
      <c r="F7" s="224"/>
      <c r="G7" s="80"/>
      <c r="H7" s="80"/>
    </row>
    <row r="8" spans="1:9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I8" s="236" t="s">
        <v>348</v>
      </c>
    </row>
    <row r="9" spans="1:9" ht="15" x14ac:dyDescent="0.2">
      <c r="A9" s="430"/>
      <c r="B9" s="428"/>
      <c r="C9" s="428"/>
      <c r="D9" s="428"/>
      <c r="E9" s="428"/>
      <c r="F9" s="428"/>
      <c r="G9" s="428"/>
      <c r="H9" s="428"/>
      <c r="I9" s="236" t="s">
        <v>0</v>
      </c>
    </row>
    <row r="10" spans="1:9" ht="15" x14ac:dyDescent="0.2">
      <c r="A10" s="430"/>
      <c r="B10" s="430"/>
      <c r="C10" s="430"/>
      <c r="D10" s="430"/>
      <c r="E10" s="430"/>
      <c r="F10" s="430"/>
      <c r="G10" s="431"/>
      <c r="H10" s="431"/>
    </row>
    <row r="11" spans="1:9" ht="15" x14ac:dyDescent="0.2">
      <c r="A11" s="429"/>
      <c r="B11" s="429"/>
      <c r="C11" s="429"/>
      <c r="D11" s="429"/>
      <c r="E11" s="429"/>
      <c r="F11" s="429"/>
      <c r="G11" s="431"/>
      <c r="H11" s="431"/>
    </row>
    <row r="12" spans="1:9" ht="15" x14ac:dyDescent="0.2">
      <c r="A12" s="429"/>
      <c r="B12" s="429"/>
      <c r="C12" s="429"/>
      <c r="D12" s="429"/>
      <c r="E12" s="429"/>
      <c r="F12" s="429"/>
      <c r="G12" s="431"/>
      <c r="H12" s="431"/>
    </row>
    <row r="13" spans="1:9" ht="15" x14ac:dyDescent="0.2">
      <c r="A13" s="429"/>
      <c r="B13" s="429"/>
      <c r="C13" s="429"/>
      <c r="D13" s="429"/>
      <c r="E13" s="429"/>
      <c r="F13" s="429"/>
      <c r="G13" s="431"/>
      <c r="H13" s="431"/>
    </row>
    <row r="14" spans="1:9" ht="15" x14ac:dyDescent="0.2">
      <c r="A14" s="429"/>
      <c r="B14" s="429"/>
      <c r="C14" s="429"/>
      <c r="D14" s="429"/>
      <c r="E14" s="429"/>
      <c r="F14" s="429"/>
      <c r="G14" s="431"/>
      <c r="H14" s="431"/>
    </row>
    <row r="15" spans="1:9" ht="15" x14ac:dyDescent="0.2">
      <c r="A15" s="429"/>
      <c r="B15" s="429"/>
      <c r="C15" s="429"/>
      <c r="D15" s="429"/>
      <c r="E15" s="429"/>
      <c r="F15" s="429"/>
      <c r="G15" s="431"/>
      <c r="H15" s="431"/>
    </row>
    <row r="16" spans="1:9" ht="15" x14ac:dyDescent="0.2">
      <c r="A16" s="429"/>
      <c r="B16" s="429"/>
      <c r="C16" s="429"/>
      <c r="D16" s="429"/>
      <c r="E16" s="429"/>
      <c r="F16" s="429"/>
      <c r="G16" s="431"/>
      <c r="H16" s="431"/>
    </row>
    <row r="17" spans="1:8" ht="15" x14ac:dyDescent="0.2">
      <c r="A17" s="429"/>
      <c r="B17" s="429"/>
      <c r="C17" s="429"/>
      <c r="D17" s="429"/>
      <c r="E17" s="429"/>
      <c r="F17" s="429"/>
      <c r="G17" s="431"/>
      <c r="H17" s="431"/>
    </row>
    <row r="18" spans="1:8" ht="15" x14ac:dyDescent="0.2">
      <c r="A18" s="429"/>
      <c r="B18" s="429"/>
      <c r="C18" s="429"/>
      <c r="D18" s="429"/>
      <c r="E18" s="429"/>
      <c r="F18" s="429"/>
      <c r="G18" s="431"/>
      <c r="H18" s="431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8" ht="15" x14ac:dyDescent="0.2">
      <c r="A33" s="89"/>
      <c r="B33" s="89"/>
      <c r="C33" s="89"/>
      <c r="D33" s="89"/>
      <c r="E33" s="89"/>
      <c r="F33" s="89"/>
      <c r="G33" s="4"/>
      <c r="H33" s="4"/>
    </row>
    <row r="34" spans="1:8" ht="15" x14ac:dyDescent="0.3">
      <c r="A34" s="89"/>
      <c r="B34" s="101"/>
      <c r="C34" s="101"/>
      <c r="D34" s="101"/>
      <c r="E34" s="101"/>
      <c r="F34" s="101" t="s">
        <v>347</v>
      </c>
      <c r="G34" s="88">
        <f>SUM(G10:G33)</f>
        <v>0</v>
      </c>
      <c r="H34" s="88">
        <f>SUM(H10:H33)</f>
        <v>0</v>
      </c>
    </row>
    <row r="35" spans="1:8" ht="15" x14ac:dyDescent="0.3">
      <c r="A35" s="234"/>
      <c r="B35" s="234"/>
      <c r="C35" s="234"/>
      <c r="D35" s="234"/>
      <c r="E35" s="234"/>
      <c r="F35" s="234"/>
      <c r="G35" s="234"/>
      <c r="H35" s="190"/>
    </row>
    <row r="36" spans="1:8" ht="15" x14ac:dyDescent="0.3">
      <c r="A36" s="235" t="s">
        <v>401</v>
      </c>
      <c r="B36" s="235"/>
      <c r="C36" s="234"/>
      <c r="D36" s="234"/>
      <c r="E36" s="234"/>
      <c r="F36" s="234"/>
      <c r="G36" s="234"/>
      <c r="H36" s="190"/>
    </row>
    <row r="37" spans="1:8" ht="15" x14ac:dyDescent="0.3">
      <c r="A37" s="235" t="s">
        <v>346</v>
      </c>
      <c r="B37" s="235"/>
      <c r="C37" s="234"/>
      <c r="D37" s="234"/>
      <c r="E37" s="234"/>
      <c r="F37" s="234"/>
      <c r="G37" s="234"/>
      <c r="H37" s="190"/>
    </row>
    <row r="38" spans="1:8" ht="15" x14ac:dyDescent="0.3">
      <c r="A38" s="235"/>
      <c r="B38" s="235"/>
      <c r="C38" s="190"/>
      <c r="D38" s="190"/>
      <c r="E38" s="190"/>
      <c r="F38" s="190"/>
      <c r="G38" s="190"/>
      <c r="H38" s="190"/>
    </row>
    <row r="39" spans="1:8" ht="15" x14ac:dyDescent="0.3">
      <c r="A39" s="235"/>
      <c r="B39" s="235"/>
      <c r="C39" s="190"/>
      <c r="D39" s="190"/>
      <c r="E39" s="190"/>
      <c r="F39" s="190"/>
      <c r="G39" s="190"/>
      <c r="H39" s="190"/>
    </row>
    <row r="40" spans="1:8" x14ac:dyDescent="0.2">
      <c r="A40" s="231"/>
      <c r="B40" s="231"/>
      <c r="C40" s="231"/>
      <c r="D40" s="231"/>
      <c r="E40" s="231"/>
      <c r="F40" s="231"/>
      <c r="G40" s="231"/>
      <c r="H40" s="231"/>
    </row>
    <row r="41" spans="1:8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</row>
    <row r="42" spans="1:8" ht="15" x14ac:dyDescent="0.3">
      <c r="A42" s="190"/>
      <c r="B42" s="190"/>
      <c r="C42" s="190"/>
      <c r="D42" s="190"/>
      <c r="E42" s="190"/>
      <c r="F42" s="190"/>
      <c r="G42" s="190"/>
      <c r="H42" s="190"/>
    </row>
    <row r="43" spans="1:8" ht="15" x14ac:dyDescent="0.3">
      <c r="A43" s="190"/>
      <c r="B43" s="190"/>
      <c r="C43" s="190"/>
      <c r="D43" s="190"/>
      <c r="E43" s="190"/>
      <c r="F43" s="190"/>
      <c r="G43" s="190"/>
      <c r="H43" s="190"/>
    </row>
    <row r="44" spans="1:8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</row>
    <row r="45" spans="1:8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</row>
    <row r="46" spans="1:8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44.8554687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3" width="12.85546875" style="191" customWidth="1"/>
    <col min="14" max="16384" width="9.140625" style="191"/>
  </cols>
  <sheetData>
    <row r="2" spans="1:13" ht="15" x14ac:dyDescent="0.3">
      <c r="A2" s="484" t="s">
        <v>512</v>
      </c>
      <c r="B2" s="484"/>
      <c r="C2" s="484"/>
      <c r="D2" s="484"/>
      <c r="E2" s="362"/>
      <c r="F2" s="79"/>
      <c r="G2" s="79"/>
      <c r="H2" s="79"/>
      <c r="I2" s="79"/>
      <c r="J2" s="363"/>
      <c r="K2" s="364"/>
      <c r="L2" s="364" t="s">
        <v>109</v>
      </c>
      <c r="M2" s="379"/>
    </row>
    <row r="3" spans="1:13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63"/>
      <c r="K3" s="479" t="s">
        <v>568</v>
      </c>
      <c r="L3" s="480"/>
      <c r="M3" s="377"/>
    </row>
    <row r="4" spans="1:13" ht="15" x14ac:dyDescent="0.3">
      <c r="A4" s="78"/>
      <c r="B4" s="78"/>
      <c r="C4" s="76"/>
      <c r="D4" s="76"/>
      <c r="E4" s="76"/>
      <c r="F4" s="76"/>
      <c r="G4" s="76"/>
      <c r="H4" s="76"/>
      <c r="I4" s="76"/>
      <c r="J4" s="363"/>
      <c r="K4" s="363"/>
      <c r="L4" s="363"/>
      <c r="M4" s="378"/>
    </row>
    <row r="5" spans="1:13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  <c r="M5" s="78"/>
    </row>
    <row r="6" spans="1:13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3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  <c r="M7" s="78"/>
    </row>
    <row r="8" spans="1:13" ht="15" x14ac:dyDescent="0.2">
      <c r="A8" s="360"/>
      <c r="B8" s="360"/>
      <c r="C8" s="360"/>
      <c r="D8" s="360"/>
      <c r="E8" s="360"/>
      <c r="F8" s="360"/>
      <c r="G8" s="360"/>
      <c r="H8" s="360"/>
      <c r="I8" s="360"/>
      <c r="J8" s="80"/>
      <c r="K8" s="80"/>
      <c r="L8" s="80"/>
      <c r="M8" s="80"/>
    </row>
    <row r="9" spans="1:13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  <c r="M9" s="394"/>
    </row>
    <row r="10" spans="1:13" ht="15" x14ac:dyDescent="0.2">
      <c r="A10" s="435">
        <v>1</v>
      </c>
      <c r="B10" s="428"/>
      <c r="C10" s="428"/>
      <c r="D10" s="428"/>
      <c r="E10" s="428"/>
      <c r="F10" s="428"/>
      <c r="G10" s="428"/>
      <c r="H10" s="428"/>
      <c r="I10" s="428"/>
      <c r="J10" s="428"/>
      <c r="K10" s="428"/>
      <c r="L10" s="428"/>
      <c r="M10" s="395"/>
    </row>
    <row r="11" spans="1:13" ht="15" x14ac:dyDescent="0.2">
      <c r="A11" s="435">
        <v>2</v>
      </c>
      <c r="B11" s="428"/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395"/>
    </row>
    <row r="12" spans="1:13" ht="15" x14ac:dyDescent="0.2">
      <c r="A12" s="434">
        <v>3</v>
      </c>
      <c r="B12" s="433"/>
      <c r="C12" s="430"/>
      <c r="D12" s="430"/>
      <c r="E12" s="430"/>
      <c r="F12" s="429"/>
      <c r="G12" s="429"/>
      <c r="H12" s="430"/>
      <c r="I12" s="429"/>
      <c r="J12" s="431"/>
      <c r="K12" s="431"/>
      <c r="L12" s="429"/>
      <c r="M12" s="396"/>
    </row>
    <row r="13" spans="1:13" ht="15" x14ac:dyDescent="0.2">
      <c r="A13" s="430">
        <v>4</v>
      </c>
      <c r="B13" s="433"/>
      <c r="C13" s="429"/>
      <c r="D13" s="429"/>
      <c r="E13" s="429"/>
      <c r="F13" s="429"/>
      <c r="G13" s="429"/>
      <c r="H13" s="429"/>
      <c r="I13" s="429"/>
      <c r="J13" s="431"/>
      <c r="K13" s="431"/>
      <c r="L13" s="429"/>
      <c r="M13" s="396"/>
    </row>
    <row r="14" spans="1:13" ht="15" x14ac:dyDescent="0.2">
      <c r="A14" s="430">
        <v>5</v>
      </c>
      <c r="B14" s="433"/>
      <c r="C14" s="429"/>
      <c r="D14" s="429"/>
      <c r="E14" s="429"/>
      <c r="F14" s="429"/>
      <c r="G14" s="429"/>
      <c r="H14" s="429"/>
      <c r="I14" s="429"/>
      <c r="J14" s="431"/>
      <c r="K14" s="431"/>
      <c r="L14" s="429"/>
      <c r="M14" s="396"/>
    </row>
    <row r="15" spans="1:13" ht="15" x14ac:dyDescent="0.2">
      <c r="A15" s="430">
        <v>6</v>
      </c>
      <c r="B15" s="433"/>
      <c r="C15" s="429"/>
      <c r="D15" s="429"/>
      <c r="E15" s="429"/>
      <c r="F15" s="429"/>
      <c r="G15" s="429"/>
      <c r="H15" s="429"/>
      <c r="I15" s="429"/>
      <c r="J15" s="431"/>
      <c r="K15" s="431"/>
      <c r="L15" s="429"/>
      <c r="M15" s="396"/>
    </row>
    <row r="16" spans="1:13" ht="15" x14ac:dyDescent="0.2">
      <c r="A16" s="430">
        <v>7</v>
      </c>
      <c r="B16" s="433"/>
      <c r="C16" s="429"/>
      <c r="D16" s="429"/>
      <c r="E16" s="429"/>
      <c r="F16" s="429"/>
      <c r="G16" s="429"/>
      <c r="H16" s="429"/>
      <c r="I16" s="429"/>
      <c r="J16" s="431"/>
      <c r="K16" s="431"/>
      <c r="L16" s="429"/>
      <c r="M16" s="396"/>
    </row>
    <row r="17" spans="1:13" ht="15" x14ac:dyDescent="0.2">
      <c r="A17" s="430">
        <v>8</v>
      </c>
      <c r="B17" s="433"/>
      <c r="C17" s="429"/>
      <c r="D17" s="429"/>
      <c r="E17" s="429"/>
      <c r="F17" s="429"/>
      <c r="G17" s="429"/>
      <c r="H17" s="429"/>
      <c r="I17" s="429"/>
      <c r="J17" s="431"/>
      <c r="K17" s="431"/>
      <c r="L17" s="429"/>
      <c r="M17" s="396"/>
    </row>
    <row r="18" spans="1:13" ht="15" x14ac:dyDescent="0.2">
      <c r="A18" s="100">
        <v>9</v>
      </c>
      <c r="B18" s="346"/>
      <c r="C18" s="89"/>
      <c r="D18" s="89"/>
      <c r="E18" s="89"/>
      <c r="F18" s="89"/>
      <c r="G18" s="89"/>
      <c r="H18" s="89"/>
      <c r="I18" s="89"/>
      <c r="J18" s="4"/>
      <c r="K18" s="4"/>
      <c r="L18" s="89"/>
      <c r="M18" s="396"/>
    </row>
    <row r="19" spans="1:13" ht="15" x14ac:dyDescent="0.2">
      <c r="A19" s="100">
        <v>10</v>
      </c>
      <c r="B19" s="346"/>
      <c r="C19" s="89"/>
      <c r="D19" s="89"/>
      <c r="E19" s="89"/>
      <c r="F19" s="89"/>
      <c r="G19" s="89"/>
      <c r="H19" s="89"/>
      <c r="I19" s="89"/>
      <c r="J19" s="4"/>
      <c r="K19" s="4"/>
      <c r="L19" s="89"/>
      <c r="M19" s="396"/>
    </row>
    <row r="20" spans="1:13" ht="15" x14ac:dyDescent="0.2">
      <c r="A20" s="100">
        <v>11</v>
      </c>
      <c r="B20" s="346"/>
      <c r="C20" s="89"/>
      <c r="D20" s="89"/>
      <c r="E20" s="89"/>
      <c r="F20" s="89"/>
      <c r="G20" s="89"/>
      <c r="H20" s="89"/>
      <c r="I20" s="89"/>
      <c r="J20" s="4"/>
      <c r="K20" s="4"/>
      <c r="L20" s="89"/>
      <c r="M20" s="396"/>
    </row>
    <row r="21" spans="1:13" ht="15" x14ac:dyDescent="0.2">
      <c r="A21" s="100">
        <v>12</v>
      </c>
      <c r="B21" s="346"/>
      <c r="C21" s="89"/>
      <c r="D21" s="89"/>
      <c r="E21" s="89"/>
      <c r="F21" s="89"/>
      <c r="G21" s="89"/>
      <c r="H21" s="89"/>
      <c r="I21" s="89"/>
      <c r="J21" s="4"/>
      <c r="K21" s="4"/>
      <c r="L21" s="89"/>
      <c r="M21" s="396"/>
    </row>
    <row r="22" spans="1:13" ht="15" x14ac:dyDescent="0.2">
      <c r="A22" s="100">
        <v>13</v>
      </c>
      <c r="B22" s="346"/>
      <c r="C22" s="89"/>
      <c r="D22" s="89"/>
      <c r="E22" s="89"/>
      <c r="F22" s="89"/>
      <c r="G22" s="89"/>
      <c r="H22" s="89"/>
      <c r="I22" s="89"/>
      <c r="J22" s="4"/>
      <c r="K22" s="4"/>
      <c r="L22" s="89"/>
      <c r="M22" s="396"/>
    </row>
    <row r="23" spans="1:13" ht="15" x14ac:dyDescent="0.2">
      <c r="A23" s="100">
        <v>14</v>
      </c>
      <c r="B23" s="346"/>
      <c r="C23" s="89"/>
      <c r="D23" s="89"/>
      <c r="E23" s="89"/>
      <c r="F23" s="89"/>
      <c r="G23" s="89"/>
      <c r="H23" s="89"/>
      <c r="I23" s="89"/>
      <c r="J23" s="4"/>
      <c r="K23" s="4"/>
      <c r="L23" s="89"/>
      <c r="M23" s="396"/>
    </row>
    <row r="24" spans="1:13" ht="15" x14ac:dyDescent="0.2">
      <c r="A24" s="100">
        <v>15</v>
      </c>
      <c r="B24" s="346"/>
      <c r="C24" s="89"/>
      <c r="D24" s="89"/>
      <c r="E24" s="89"/>
      <c r="F24" s="89"/>
      <c r="G24" s="89"/>
      <c r="H24" s="89"/>
      <c r="I24" s="89"/>
      <c r="J24" s="4"/>
      <c r="K24" s="4"/>
      <c r="L24" s="89"/>
      <c r="M24" s="396"/>
    </row>
    <row r="25" spans="1:13" ht="15" x14ac:dyDescent="0.2">
      <c r="A25" s="100">
        <v>16</v>
      </c>
      <c r="B25" s="346"/>
      <c r="C25" s="89"/>
      <c r="D25" s="89"/>
      <c r="E25" s="89"/>
      <c r="F25" s="89"/>
      <c r="G25" s="89"/>
      <c r="H25" s="89"/>
      <c r="I25" s="89"/>
      <c r="J25" s="4"/>
      <c r="K25" s="4"/>
      <c r="L25" s="89"/>
      <c r="M25" s="396"/>
    </row>
    <row r="26" spans="1:13" ht="15" x14ac:dyDescent="0.2">
      <c r="A26" s="100">
        <v>17</v>
      </c>
      <c r="B26" s="346"/>
      <c r="C26" s="89"/>
      <c r="D26" s="89"/>
      <c r="E26" s="89"/>
      <c r="F26" s="89"/>
      <c r="G26" s="89"/>
      <c r="H26" s="89"/>
      <c r="I26" s="89"/>
      <c r="J26" s="4"/>
      <c r="K26" s="4"/>
      <c r="L26" s="89"/>
      <c r="M26" s="396"/>
    </row>
    <row r="27" spans="1:13" ht="15" x14ac:dyDescent="0.2">
      <c r="A27" s="100">
        <v>18</v>
      </c>
      <c r="B27" s="346"/>
      <c r="C27" s="89"/>
      <c r="D27" s="89"/>
      <c r="E27" s="89"/>
      <c r="F27" s="89"/>
      <c r="G27" s="89"/>
      <c r="H27" s="89"/>
      <c r="I27" s="89"/>
      <c r="J27" s="4"/>
      <c r="K27" s="4"/>
      <c r="L27" s="89"/>
      <c r="M27" s="396"/>
    </row>
    <row r="28" spans="1:13" ht="15" x14ac:dyDescent="0.2">
      <c r="A28" s="100">
        <v>19</v>
      </c>
      <c r="B28" s="346"/>
      <c r="C28" s="89"/>
      <c r="D28" s="89"/>
      <c r="E28" s="89"/>
      <c r="F28" s="89"/>
      <c r="G28" s="89"/>
      <c r="H28" s="89"/>
      <c r="I28" s="89"/>
      <c r="J28" s="4"/>
      <c r="K28" s="4"/>
      <c r="L28" s="89"/>
      <c r="M28" s="396"/>
    </row>
    <row r="29" spans="1:13" ht="15" x14ac:dyDescent="0.2">
      <c r="A29" s="100">
        <v>20</v>
      </c>
      <c r="B29" s="346"/>
      <c r="C29" s="89"/>
      <c r="D29" s="89"/>
      <c r="E29" s="89"/>
      <c r="F29" s="89"/>
      <c r="G29" s="89"/>
      <c r="H29" s="89"/>
      <c r="I29" s="89"/>
      <c r="J29" s="4"/>
      <c r="K29" s="4"/>
      <c r="L29" s="89"/>
      <c r="M29" s="396"/>
    </row>
    <row r="30" spans="1:13" ht="15" x14ac:dyDescent="0.2">
      <c r="A30" s="100">
        <v>21</v>
      </c>
      <c r="B30" s="346"/>
      <c r="C30" s="89"/>
      <c r="D30" s="89"/>
      <c r="E30" s="89"/>
      <c r="F30" s="89"/>
      <c r="G30" s="89"/>
      <c r="H30" s="89"/>
      <c r="I30" s="89"/>
      <c r="J30" s="4"/>
      <c r="K30" s="4"/>
      <c r="L30" s="89"/>
      <c r="M30" s="396"/>
    </row>
    <row r="31" spans="1:13" ht="15" x14ac:dyDescent="0.2">
      <c r="A31" s="100">
        <v>22</v>
      </c>
      <c r="B31" s="346"/>
      <c r="C31" s="89"/>
      <c r="D31" s="89"/>
      <c r="E31" s="89"/>
      <c r="F31" s="89"/>
      <c r="G31" s="89"/>
      <c r="H31" s="89"/>
      <c r="I31" s="89"/>
      <c r="J31" s="4"/>
      <c r="K31" s="4"/>
      <c r="L31" s="89"/>
      <c r="M31" s="396"/>
    </row>
    <row r="32" spans="1:13" ht="15" x14ac:dyDescent="0.2">
      <c r="A32" s="100">
        <v>23</v>
      </c>
      <c r="B32" s="346"/>
      <c r="C32" s="89"/>
      <c r="D32" s="89"/>
      <c r="E32" s="89"/>
      <c r="F32" s="89"/>
      <c r="G32" s="89"/>
      <c r="H32" s="89"/>
      <c r="I32" s="89"/>
      <c r="J32" s="4"/>
      <c r="K32" s="4"/>
      <c r="L32" s="89"/>
      <c r="M32" s="396"/>
    </row>
    <row r="33" spans="1:13" ht="15" x14ac:dyDescent="0.2">
      <c r="A33" s="100">
        <v>24</v>
      </c>
      <c r="B33" s="346"/>
      <c r="C33" s="89"/>
      <c r="D33" s="89"/>
      <c r="E33" s="89"/>
      <c r="F33" s="89"/>
      <c r="G33" s="89"/>
      <c r="H33" s="89"/>
      <c r="I33" s="89"/>
      <c r="J33" s="4"/>
      <c r="K33" s="4"/>
      <c r="L33" s="89"/>
      <c r="M33" s="396"/>
    </row>
    <row r="34" spans="1:13" ht="15" x14ac:dyDescent="0.2">
      <c r="A34" s="89" t="s">
        <v>276</v>
      </c>
      <c r="B34" s="346"/>
      <c r="C34" s="89"/>
      <c r="D34" s="89"/>
      <c r="E34" s="89"/>
      <c r="F34" s="89"/>
      <c r="G34" s="89"/>
      <c r="H34" s="89"/>
      <c r="I34" s="89"/>
      <c r="J34" s="4"/>
      <c r="K34" s="4"/>
      <c r="L34" s="89"/>
      <c r="M34" s="396"/>
    </row>
    <row r="35" spans="1:13" ht="15" x14ac:dyDescent="0.3">
      <c r="A35" s="89"/>
      <c r="B35" s="346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SUM(K12:K34)</f>
        <v>0</v>
      </c>
      <c r="L35" s="89"/>
      <c r="M35" s="396"/>
    </row>
    <row r="36" spans="1:13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3" ht="15" x14ac:dyDescent="0.3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3" ht="15" x14ac:dyDescent="0.3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3" ht="15" x14ac:dyDescent="0.3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3" ht="15" x14ac:dyDescent="0.3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3" ht="15.75" customHeight="1" x14ac:dyDescent="0.2">
      <c r="A41" s="489" t="s">
        <v>514</v>
      </c>
      <c r="B41" s="489"/>
      <c r="C41" s="489"/>
      <c r="D41" s="489"/>
      <c r="E41" s="489"/>
      <c r="F41" s="489"/>
      <c r="G41" s="489"/>
      <c r="H41" s="489"/>
      <c r="I41" s="489"/>
      <c r="J41" s="489"/>
      <c r="K41" s="489"/>
    </row>
    <row r="42" spans="1:13" ht="15.75" customHeight="1" x14ac:dyDescent="0.2">
      <c r="A42" s="489"/>
      <c r="B42" s="489"/>
      <c r="C42" s="489"/>
      <c r="D42" s="489"/>
      <c r="E42" s="489"/>
      <c r="F42" s="489"/>
      <c r="G42" s="489"/>
      <c r="H42" s="489"/>
      <c r="I42" s="489"/>
      <c r="J42" s="489"/>
      <c r="K42" s="489"/>
    </row>
    <row r="43" spans="1:13" x14ac:dyDescent="0.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3" ht="15" x14ac:dyDescent="0.3">
      <c r="A44" s="485" t="s">
        <v>107</v>
      </c>
      <c r="B44" s="485"/>
      <c r="C44" s="347"/>
      <c r="D44" s="348"/>
      <c r="E44" s="348"/>
      <c r="F44" s="347"/>
      <c r="G44" s="347"/>
      <c r="H44" s="347"/>
      <c r="I44" s="347"/>
      <c r="J44" s="347"/>
      <c r="K44" s="190"/>
    </row>
    <row r="45" spans="1:13" ht="15" x14ac:dyDescent="0.3">
      <c r="A45" s="347"/>
      <c r="B45" s="348"/>
      <c r="C45" s="347"/>
      <c r="D45" s="348"/>
      <c r="E45" s="348"/>
      <c r="F45" s="347"/>
      <c r="G45" s="347"/>
      <c r="H45" s="347"/>
      <c r="I45" s="347"/>
      <c r="J45" s="349"/>
      <c r="K45" s="190"/>
    </row>
    <row r="46" spans="1:13" ht="15" customHeight="1" x14ac:dyDescent="0.3">
      <c r="A46" s="347"/>
      <c r="B46" s="348"/>
      <c r="C46" s="486" t="s">
        <v>268</v>
      </c>
      <c r="D46" s="486"/>
      <c r="E46" s="361"/>
      <c r="F46" s="351"/>
      <c r="G46" s="487" t="s">
        <v>498</v>
      </c>
      <c r="H46" s="487"/>
      <c r="I46" s="487"/>
      <c r="J46" s="352"/>
      <c r="K46" s="190"/>
    </row>
    <row r="47" spans="1:13" ht="15" x14ac:dyDescent="0.3">
      <c r="A47" s="347"/>
      <c r="B47" s="348"/>
      <c r="C47" s="347"/>
      <c r="D47" s="348"/>
      <c r="E47" s="348"/>
      <c r="F47" s="347"/>
      <c r="G47" s="488"/>
      <c r="H47" s="488"/>
      <c r="I47" s="488"/>
      <c r="J47" s="352"/>
      <c r="K47" s="190"/>
    </row>
    <row r="48" spans="1:13" ht="15" x14ac:dyDescent="0.3">
      <c r="A48" s="347"/>
      <c r="B48" s="348"/>
      <c r="C48" s="483" t="s">
        <v>139</v>
      </c>
      <c r="D48" s="483"/>
      <c r="E48" s="361"/>
      <c r="F48" s="351"/>
      <c r="G48" s="347"/>
      <c r="H48" s="347"/>
      <c r="I48" s="347"/>
      <c r="J48" s="347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2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2017-07-19T13:07:12Z</cp:lastPrinted>
  <dcterms:created xsi:type="dcterms:W3CDTF">2011-12-27T13:20:18Z</dcterms:created>
  <dcterms:modified xsi:type="dcterms:W3CDTF">2017-08-18T08:58:32Z</dcterms:modified>
</cp:coreProperties>
</file>