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artia\nino-chemi dackebuli masala\maias mocemuli masala\nino\nino-agvisto\უდიტის ანგარიშები\ანგარიში 22 აგვისტომდე\"/>
    </mc:Choice>
  </mc:AlternateContent>
  <bookViews>
    <workbookView xWindow="120" yWindow="450" windowWidth="14940" windowHeight="7215" tabRatio="93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N4.1'!$B$9:$D$26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4.5'!$A$1:$L$46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9.7'!$A$1:$I$33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N4.1'!$A$1:$D$41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C66" i="40" l="1"/>
  <c r="C12" i="3"/>
  <c r="D12" i="3"/>
  <c r="C16" i="3"/>
  <c r="D16" i="3"/>
  <c r="C19" i="3"/>
  <c r="D19" i="3"/>
  <c r="C27" i="3"/>
  <c r="C26" i="3" s="1"/>
  <c r="D27" i="3"/>
  <c r="D26" i="3" s="1"/>
  <c r="C31" i="3"/>
  <c r="D31" i="3"/>
  <c r="D10" i="3" l="1"/>
  <c r="D9" i="3" s="1"/>
  <c r="C10" i="3"/>
  <c r="C9" i="3" s="1"/>
  <c r="I24" i="35" l="1"/>
  <c r="A5" i="9" l="1"/>
  <c r="K32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C12" i="7"/>
  <c r="D10" i="7" l="1"/>
  <c r="D9" i="7" s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7" i="26"/>
  <c r="C27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0" i="5" l="1"/>
  <c r="C10" i="5"/>
  <c r="B9" i="10"/>
  <c r="D10" i="12"/>
  <c r="D44" i="12"/>
  <c r="J9" i="10"/>
  <c r="C10" i="12"/>
  <c r="C44" i="12"/>
  <c r="D9" i="10"/>
  <c r="F9" i="10"/>
</calcChain>
</file>

<file path=xl/sharedStrings.xml><?xml version="1.0" encoding="utf-8"?>
<sst xmlns="http://schemas.openxmlformats.org/spreadsheetml/2006/main" count="1631" uniqueCount="866">
  <si>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</si>
  <si>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</si>
  <si>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</si>
  <si>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</si>
  <si>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</si>
  <si>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</si>
  <si>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</si>
  <si>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</si>
  <si>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</si>
  <si>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</si>
  <si>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</si>
  <si>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</si>
  <si>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</si>
  <si>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</si>
  <si>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</si>
  <si>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</si>
  <si>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</si>
  <si>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</si>
  <si>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</si>
  <si>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</si>
  <si>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</si>
  <si>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</si>
  <si>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</si>
  <si>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</si>
  <si>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</si>
  <si>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</si>
  <si>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</si>
  <si>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</si>
  <si>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</si>
  <si>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</si>
  <si>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</si>
  <si>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</si>
  <si>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</si>
  <si>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</si>
  <si>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</si>
  <si>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</si>
  <si>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</si>
  <si>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</si>
  <si>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</si>
  <si>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</si>
  <si>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</si>
  <si>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</si>
  <si>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</si>
  <si>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</si>
  <si>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</si>
  <si>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</si>
  <si>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</si>
  <si>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</si>
  <si>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</si>
  <si>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</si>
  <si>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</si>
  <si>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</si>
  <si>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</si>
  <si>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</si>
  <si>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</si>
  <si>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</si>
  <si>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</si>
  <si>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</si>
  <si>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</si>
  <si>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</si>
  <si>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</si>
  <si>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</si>
  <si>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</si>
  <si>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</si>
  <si>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</si>
  <si>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</si>
  <si>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</si>
  <si>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</si>
  <si>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</si>
  <si>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</si>
  <si>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</si>
  <si>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</si>
  <si>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</si>
  <si>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</si>
  <si>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</si>
  <si>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</si>
  <si>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</si>
  <si>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</si>
  <si>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</si>
  <si>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</si>
  <si>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</si>
  <si>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</si>
  <si>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</si>
  <si>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</si>
  <si>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</si>
  <si>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</si>
  <si>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</si>
  <si>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</si>
  <si>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</si>
  <si>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</si>
  <si>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</si>
  <si>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</si>
  <si>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</si>
  <si>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</si>
  <si>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</si>
  <si>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</si>
  <si>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</si>
  <si>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</si>
  <si>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</si>
  <si>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</si>
  <si>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</si>
  <si>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</si>
  <si>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</si>
  <si>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</si>
  <si>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</si>
  <si>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</si>
  <si>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</si>
  <si>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</si>
  <si>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</si>
  <si>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</si>
  <si>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</si>
  <si>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</si>
  <si>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</si>
  <si>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</si>
  <si>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</si>
  <si>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</si>
  <si>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</si>
  <si>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</si>
  <si>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</si>
  <si>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</si>
  <si>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</si>
  <si>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</si>
  <si>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</si>
  <si>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</si>
  <si>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</si>
  <si>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</si>
  <si>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</si>
  <si>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</si>
  <si>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</si>
  <si>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</si>
  <si>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</si>
  <si>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</si>
  <si>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</si>
  <si>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</si>
  <si>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</si>
  <si>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</si>
  <si>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</si>
  <si>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</si>
  <si>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</si>
  <si>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</si>
  <si>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</si>
  <si>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</si>
  <si>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</si>
  <si>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</si>
  <si>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</si>
  <si>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</si>
  <si>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</si>
  <si>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</si>
  <si>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</si>
  <si>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</si>
  <si>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</si>
  <si>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</si>
  <si>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</si>
  <si>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</si>
  <si>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</si>
  <si>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</si>
  <si>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</si>
  <si>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</si>
  <si>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</si>
  <si>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</si>
  <si>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</si>
  <si>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</si>
  <si>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</si>
  <si>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</si>
  <si>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</si>
  <si>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</si>
  <si>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</si>
  <si>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</si>
  <si>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</si>
  <si>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</si>
  <si>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</si>
  <si>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</si>
  <si>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</si>
  <si>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</si>
  <si>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</si>
  <si>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</si>
  <si>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</si>
  <si>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</si>
  <si>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</si>
  <si>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</si>
  <si>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</si>
  <si>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</si>
  <si>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</si>
  <si>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</si>
  <si>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</si>
  <si>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</si>
  <si>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</si>
  <si>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</si>
  <si>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</si>
  <si>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</si>
  <si>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</si>
  <si>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</si>
  <si>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</si>
  <si>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</si>
  <si>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</si>
  <si>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</si>
  <si>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</si>
  <si>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</si>
  <si>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</si>
  <si>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</si>
  <si>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</si>
  <si>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</si>
  <si>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</si>
  <si>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</si>
  <si>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</si>
  <si>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</si>
  <si>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</si>
  <si>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</si>
  <si>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</si>
  <si>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</si>
  <si>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</si>
  <si>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</si>
  <si>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</si>
  <si>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</si>
  <si>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</si>
  <si>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</si>
  <si>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</si>
  <si>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</si>
  <si>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</si>
  <si>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</si>
  <si>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</si>
  <si>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</si>
  <si>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</si>
  <si>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</si>
  <si>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</si>
  <si>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</si>
  <si>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</si>
  <si>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</si>
  <si>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</si>
  <si>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</si>
  <si>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</si>
  <si>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</si>
  <si>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</si>
  <si>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</si>
  <si>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</si>
  <si>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</si>
  <si>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</si>
  <si>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</si>
  <si>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</si>
  <si>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</si>
  <si>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</si>
  <si>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</si>
  <si>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</si>
  <si>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</si>
  <si>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</si>
  <si>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</si>
  <si>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</si>
  <si>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</si>
  <si>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</si>
  <si>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</si>
  <si>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</si>
  <si>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</si>
  <si>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</si>
  <si>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</si>
  <si>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</si>
  <si>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</si>
  <si>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</si>
  <si>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</si>
  <si>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</si>
  <si>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</si>
  <si>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</si>
  <si>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</si>
  <si>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</si>
  <si>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</si>
  <si>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</si>
  <si>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</si>
  <si>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</si>
  <si>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</si>
  <si>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</si>
  <si>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</si>
  <si>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</si>
  <si>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</si>
  <si>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</si>
  <si>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</si>
  <si>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</si>
  <si>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</si>
  <si>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</si>
  <si>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</si>
  <si>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</si>
  <si>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</si>
  <si>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</si>
  <si>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</si>
  <si>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</si>
  <si>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</si>
  <si>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</si>
  <si>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</si>
  <si>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</si>
  <si>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</si>
  <si>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</si>
  <si>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</si>
  <si>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</si>
  <si>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</si>
  <si>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</si>
  <si>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</si>
  <si>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</si>
  <si>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</si>
  <si>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</si>
  <si>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</si>
  <si>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</si>
  <si>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</si>
  <si>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</si>
  <si>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</si>
  <si>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</si>
  <si>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</si>
  <si>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</si>
  <si>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</si>
  <si>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</si>
  <si>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</si>
  <si>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</si>
  <si>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</si>
  <si>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</si>
  <si>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</si>
  <si>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</si>
  <si>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</si>
  <si>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</si>
  <si>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</si>
  <si>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</si>
  <si>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</si>
  <si>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</si>
  <si>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</si>
  <si>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</si>
  <si>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</si>
  <si>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</si>
  <si>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</si>
  <si>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</si>
  <si>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</si>
  <si>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</si>
  <si>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</si>
  <si>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</si>
  <si>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</si>
  <si>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</si>
  <si>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</si>
  <si>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</si>
  <si>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</si>
  <si>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</si>
  <si>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</si>
  <si>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</si>
  <si>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</si>
  <si>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</si>
  <si>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</si>
  <si>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</si>
  <si>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</si>
  <si>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</si>
  <si>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</si>
  <si>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</si>
  <si>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</si>
  <si>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</si>
  <si>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</si>
  <si>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</si>
  <si>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</si>
  <si>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</si>
  <si>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</si>
  <si>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</si>
  <si>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</si>
  <si>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</si>
  <si>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</si>
  <si>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</si>
  <si>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</si>
  <si>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</si>
  <si>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</si>
  <si>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</si>
  <si>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</si>
  <si>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</si>
  <si>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</si>
  <si>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</si>
  <si>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</si>
  <si>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</si>
  <si>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</si>
  <si>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</si>
  <si>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</si>
  <si>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</si>
  <si>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</si>
  <si>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</si>
  <si>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</si>
  <si>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</si>
  <si>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</si>
  <si>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</si>
  <si>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</si>
  <si>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</si>
  <si>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</si>
  <si>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</si>
  <si>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</si>
  <si>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</si>
  <si>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</si>
  <si>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</si>
  <si>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</si>
  <si>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</si>
  <si>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</si>
  <si>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</si>
  <si>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</si>
  <si>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</si>
  <si>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</si>
  <si>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</si>
  <si>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</si>
  <si>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</si>
  <si>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</si>
  <si>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</si>
  <si>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</si>
  <si>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</si>
  <si>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</si>
  <si>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</si>
  <si>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</si>
  <si>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</si>
  <si>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</si>
  <si>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</si>
  <si>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</si>
  <si>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</si>
  <si>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</si>
  <si>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</si>
  <si>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</si>
  <si>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</si>
  <si>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</si>
  <si>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</si>
  <si>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</si>
  <si>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</si>
  <si>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</si>
  <si>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</si>
  <si>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</si>
  <si>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</si>
  <si>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</si>
  <si>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</si>
  <si>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</si>
  <si>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</si>
  <si>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</si>
  <si>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</si>
  <si>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</si>
  <si>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</si>
  <si>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</si>
  <si>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</si>
  <si>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</si>
  <si>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</si>
  <si>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</si>
  <si>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</si>
  <si>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</si>
  <si>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</si>
  <si>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</si>
  <si>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</si>
  <si>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</si>
  <si>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</si>
  <si>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</si>
  <si>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</si>
  <si>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</si>
  <si>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</si>
  <si>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</si>
  <si>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</si>
  <si>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</si>
  <si>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</si>
  <si>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</si>
  <si>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</si>
  <si>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</si>
  <si>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</si>
  <si>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</si>
  <si>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</si>
  <si>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</si>
  <si>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</si>
  <si>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</si>
  <si>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</si>
  <si>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</si>
  <si>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</si>
  <si>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</si>
  <si>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</si>
  <si>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</si>
  <si>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</si>
  <si>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</si>
  <si>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</si>
  <si>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</si>
  <si>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</si>
  <si>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</si>
  <si>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</si>
  <si>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</si>
  <si>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</si>
  <si>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</si>
  <si>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</si>
  <si>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</si>
  <si>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</si>
  <si>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</si>
  <si>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</si>
  <si>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</si>
  <si>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</si>
  <si>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</si>
  <si>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</si>
  <si>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</si>
  <si>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</si>
  <si>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</si>
  <si>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</si>
  <si>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</si>
  <si>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</si>
  <si>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</si>
  <si>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</si>
  <si>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</si>
  <si>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</si>
  <si>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</si>
  <si>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</si>
  <si>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</si>
  <si>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</si>
  <si>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</si>
  <si>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</si>
  <si>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</si>
  <si>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</si>
  <si>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</si>
  <si>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</si>
  <si>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</si>
  <si>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</si>
  <si>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</si>
  <si>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</si>
  <si>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</si>
  <si>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</si>
  <si>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</si>
  <si>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</si>
  <si>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</si>
  <si>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</si>
  <si>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</si>
  <si>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</si>
  <si>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</si>
  <si>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</si>
  <si>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</si>
  <si>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მზია</t>
  </si>
  <si>
    <t>აკაკი</t>
  </si>
  <si>
    <t>ბესიკ დონაძე</t>
  </si>
  <si>
    <t>ლევან თარხნიშვილი</t>
  </si>
  <si>
    <t>01012002753</t>
  </si>
  <si>
    <t>01001023375</t>
  </si>
  <si>
    <t>01024010940</t>
  </si>
  <si>
    <t>GE59TB7971245063600033</t>
  </si>
  <si>
    <t>GE07TB7407745061600001</t>
  </si>
  <si>
    <t>GE80TB0600000032701019</t>
  </si>
  <si>
    <t>თიბისი</t>
  </si>
  <si>
    <t>საქართველოს ბანკი</t>
  </si>
  <si>
    <t>მპგ "ევროპული საქართველო-მოძრაობა თავისუფლებისთვის"</t>
  </si>
  <si>
    <t>გიორგი</t>
  </si>
  <si>
    <t>ნინო</t>
  </si>
  <si>
    <t>ინტერნეტ-რეკლამს ხრჯი</t>
  </si>
  <si>
    <t>facebook</t>
  </si>
  <si>
    <t>წთ</t>
  </si>
  <si>
    <t>ლიბერთი</t>
  </si>
  <si>
    <t>GE12LB0123110265015000</t>
  </si>
  <si>
    <t>ავტომობილი</t>
  </si>
  <si>
    <t>სუზუკი</t>
  </si>
  <si>
    <t>გრანდ ვიტარა</t>
  </si>
  <si>
    <t>PQ295QP</t>
  </si>
  <si>
    <t>28.03.2017</t>
  </si>
  <si>
    <t>რუხი, მაღალიგამავლობის, ძრავის მოცულობა 1995</t>
  </si>
  <si>
    <t>თბილისი, დ. გულუას ქ. 1 (სასტ. "ასტერიონ პალასის" მე-2 სართ)</t>
  </si>
  <si>
    <t>შენობა-ნაგებობა</t>
  </si>
  <si>
    <t xml:space="preserve"> 11 თვე</t>
  </si>
  <si>
    <t>401956219</t>
  </si>
  <si>
    <t>შპს "ლინდა"</t>
  </si>
  <si>
    <t>თბილისი, დ. გულუას ქ. 1 (სასტ. "ასტერიონ პალასის" მე-3 და მე-4 სართ)</t>
  </si>
  <si>
    <t>9 თვე</t>
  </si>
  <si>
    <t>თბილისი, ალ.ყაზბეგის გამზ.# 47</t>
  </si>
  <si>
    <t>12 თვე</t>
  </si>
  <si>
    <t>01009007857</t>
  </si>
  <si>
    <t>პაატა</t>
  </si>
  <si>
    <t>შენგელია</t>
  </si>
  <si>
    <t>თბილისი, პეკინის №34/ალ. ყაზბეგის გამზ. №2 (შენობა №1)</t>
  </si>
  <si>
    <t>205272863</t>
  </si>
  <si>
    <t>შპს ”ბიზნეს ცენტრი საბურთალო”</t>
  </si>
  <si>
    <t>თბილისი, ხიზანიშვილის ქ. №15</t>
  </si>
  <si>
    <t>209437420</t>
  </si>
  <si>
    <t>შპს ”ლიდერ თრეიდი”</t>
  </si>
  <si>
    <t>თბილისი, წმინდა ქეთევან დედოფლის გამზირი 65ა</t>
  </si>
  <si>
    <t>11 თვე</t>
  </si>
  <si>
    <t>01019008803</t>
  </si>
  <si>
    <t>ბონდო</t>
  </si>
  <si>
    <t>ყაზიშვილი</t>
  </si>
  <si>
    <t>თბილისი, ვარკეთილი-3 3მ/რ,კორპ.304, 1 სართ.</t>
  </si>
  <si>
    <t>01011029634</t>
  </si>
  <si>
    <t>ირაკლი</t>
  </si>
  <si>
    <t>ვაშაკიძე</t>
  </si>
  <si>
    <t>თბილისი, მირცხულავას ქ. 10</t>
  </si>
  <si>
    <t>01019014262</t>
  </si>
  <si>
    <t>თამარ</t>
  </si>
  <si>
    <t>ფურცხვანიძე</t>
  </si>
  <si>
    <t>თბილისი, ლადო ასათიანის ქ. 52</t>
  </si>
  <si>
    <t>10 თვე</t>
  </si>
  <si>
    <t>01024027019</t>
  </si>
  <si>
    <t>რევაზ</t>
  </si>
  <si>
    <t>ქვარცხავა</t>
  </si>
  <si>
    <t>თბილისი, მოსკოვის გამზ. 37</t>
  </si>
  <si>
    <t>01029003648</t>
  </si>
  <si>
    <t>ავთანდილ</t>
  </si>
  <si>
    <t>ბუჩუკური</t>
  </si>
  <si>
    <t>თბილისი, გურამიშვილის გამზ. 21</t>
  </si>
  <si>
    <t>61001005634</t>
  </si>
  <si>
    <t xml:space="preserve">თეიმურაზ </t>
  </si>
  <si>
    <t>დიასამიძე</t>
  </si>
  <si>
    <t>თბილისი, დიმიტრი უზნაძის ქ. 33</t>
  </si>
  <si>
    <t>01030019711</t>
  </si>
  <si>
    <t>მანანა</t>
  </si>
  <si>
    <t>მაკასარაშვილი</t>
  </si>
  <si>
    <t>ქ.მცხეთა, სამხედროს ქუჩა, უსინათლოთა საზ.საცხ.კორპ.მიმდ.</t>
  </si>
  <si>
    <t>15 თვე</t>
  </si>
  <si>
    <t>31001011053</t>
  </si>
  <si>
    <t>მერაბ</t>
  </si>
  <si>
    <t>ოკინაშვილი</t>
  </si>
  <si>
    <t>ბათუმი, მ. აბაშიძის ქ. 53</t>
  </si>
  <si>
    <t>01008000927</t>
  </si>
  <si>
    <t>ნოღაიდელი</t>
  </si>
  <si>
    <t>ხულო, ჭავჭავაძის ქ. 2</t>
  </si>
  <si>
    <t>61009004129</t>
  </si>
  <si>
    <t xml:space="preserve">რამაზ </t>
  </si>
  <si>
    <t>ბოლქვაძე</t>
  </si>
  <si>
    <t>დაბა შუახევი, რუსთაველის ქ.16</t>
  </si>
  <si>
    <t>61010008215</t>
  </si>
  <si>
    <t>მავილე</t>
  </si>
  <si>
    <t>დავითაძე</t>
  </si>
  <si>
    <t>ქ.ლანჩხუთი ჟორდანიას ქ.116</t>
  </si>
  <si>
    <t>26001001511</t>
  </si>
  <si>
    <t>თეა</t>
  </si>
  <si>
    <t>ორაგველიძე</t>
  </si>
  <si>
    <t>ოზურგეთი, გურიას ქ.8</t>
  </si>
  <si>
    <t>33001004331</t>
  </si>
  <si>
    <t>ვახტანგ</t>
  </si>
  <si>
    <t>ბერიშვილი</t>
  </si>
  <si>
    <t>ქ.ზესტაფონი, ფარნავაზ მეფეს ქ.#12</t>
  </si>
  <si>
    <t>ლამზირა</t>
  </si>
  <si>
    <t>დვალიშვილი</t>
  </si>
  <si>
    <t>ქ.თერჯოლა, კოსტავას ქ #1</t>
  </si>
  <si>
    <t>გურამი</t>
  </si>
  <si>
    <t>ოქრუაძე</t>
  </si>
  <si>
    <t>სამტრედია, რესპუბლიკის ქ. 5</t>
  </si>
  <si>
    <t>01013017693</t>
  </si>
  <si>
    <t>თემური</t>
  </si>
  <si>
    <t>ზამთარაძე</t>
  </si>
  <si>
    <t>ხონი, მოსე ხონელის ქ. 1</t>
  </si>
  <si>
    <t>01027035837</t>
  </si>
  <si>
    <t>უგულავა</t>
  </si>
  <si>
    <t>ქუთაისი, ნიუპორტის ქ. 5</t>
  </si>
  <si>
    <t>60002006906</t>
  </si>
  <si>
    <t>ჯანელიძე</t>
  </si>
  <si>
    <t>ჭიათურა, ეგ.ნინოშვილის ქ.#17</t>
  </si>
  <si>
    <t>ქ.ტყიბული, კ.გამსახურდიას ქ#27</t>
  </si>
  <si>
    <t>41001006396</t>
  </si>
  <si>
    <t>კახაბერი</t>
  </si>
  <si>
    <t>კახიძე</t>
  </si>
  <si>
    <t>დაბა ხარაგაული, სოლომონ მეფის ქ.51</t>
  </si>
  <si>
    <t>56001004037</t>
  </si>
  <si>
    <t>თაბუკაშვილი</t>
  </si>
  <si>
    <t>ქ.წყალტუბო, რუსთაველის ქ.6</t>
  </si>
  <si>
    <t>221291144</t>
  </si>
  <si>
    <t>შპს "წყალტუბოპროფკურორტი"</t>
  </si>
  <si>
    <t>ქ.ვანი, ჯორჯიაშვილის ქ.#36</t>
  </si>
  <si>
    <t>17001001286</t>
  </si>
  <si>
    <t>ირინე</t>
  </si>
  <si>
    <t>საჩხერე,თამარ მეფის ქ.5</t>
  </si>
  <si>
    <t>38001011089</t>
  </si>
  <si>
    <t>მუხრანი</t>
  </si>
  <si>
    <t>სივსივაძე</t>
  </si>
  <si>
    <t>ბაღდათი, აკ.წერეთლის ქ.#6ა</t>
  </si>
  <si>
    <t>09001011961</t>
  </si>
  <si>
    <t>სოსო</t>
  </si>
  <si>
    <t>გრძელიძე</t>
  </si>
  <si>
    <t>ზუგდიდი, რუსთაველის ქ. 90</t>
  </si>
  <si>
    <t>19001028769</t>
  </si>
  <si>
    <t>ბერულავა</t>
  </si>
  <si>
    <t>ფოთი, გორგასლის ქ. 24</t>
  </si>
  <si>
    <t>42031001437</t>
  </si>
  <si>
    <t>ვახტანგი</t>
  </si>
  <si>
    <t>დარცმელიძე</t>
  </si>
  <si>
    <t>აბაშა,თავისუფლების ქ.50 ბ.6</t>
  </si>
  <si>
    <t>02001002978</t>
  </si>
  <si>
    <t>გენადი</t>
  </si>
  <si>
    <t>ჯღამაძე</t>
  </si>
  <si>
    <t>ხობი, ცოტნე დადიანის N208</t>
  </si>
  <si>
    <t>14 თვე</t>
  </si>
  <si>
    <t>58001006638</t>
  </si>
  <si>
    <t>რომეო</t>
  </si>
  <si>
    <t>ჭითავა</t>
  </si>
  <si>
    <t>სენაკი,დ.ვახანიას ქ.#10</t>
  </si>
  <si>
    <t>რუსთავი, კოსტავას გამზ. 22</t>
  </si>
  <si>
    <t>35001045369</t>
  </si>
  <si>
    <t>პაპუნა</t>
  </si>
  <si>
    <t>პაპავა</t>
  </si>
  <si>
    <t>მარნეული, ჩოლოყაშვილის N3</t>
  </si>
  <si>
    <t>28001008957</t>
  </si>
  <si>
    <t>სამირ</t>
  </si>
  <si>
    <t>გასანოვი</t>
  </si>
  <si>
    <t>ქ.წალკა, არისტოტელეს #15</t>
  </si>
  <si>
    <t>61009005988</t>
  </si>
  <si>
    <t>დმანისი, წმინდა ნინოს ჩიხი 1</t>
  </si>
  <si>
    <t>15001006042</t>
  </si>
  <si>
    <t>ოქრიაშვილი</t>
  </si>
  <si>
    <t xml:space="preserve">ქ.გარდაბანი, აღმაშენებლის #6 </t>
  </si>
  <si>
    <t>12001020139</t>
  </si>
  <si>
    <t>ეთერი</t>
  </si>
  <si>
    <t>მამედოვა</t>
  </si>
  <si>
    <t>ქ.გორი ქუთაისის ქ. 41</t>
  </si>
  <si>
    <t>59001032210</t>
  </si>
  <si>
    <t>ხარებაშვილი</t>
  </si>
  <si>
    <t>ქ.კასპი დავით აღმაშენებლის ქ.#80</t>
  </si>
  <si>
    <t>01026005055</t>
  </si>
  <si>
    <t>ჭონიაშვილი</t>
  </si>
  <si>
    <t>ახალციხე, ნათენაძის ქ. 2</t>
  </si>
  <si>
    <t>424066352</t>
  </si>
  <si>
    <t>შპს "მესხეთი პალასი"</t>
  </si>
  <si>
    <t>ახალქალაქი, თავისუფლების ქ. 97</t>
  </si>
  <si>
    <t>07001000144</t>
  </si>
  <si>
    <t>ნარცის</t>
  </si>
  <si>
    <t>კარაპეტიანი</t>
  </si>
  <si>
    <t>დაბა ასპინძა, ვარძიის ქ.#44</t>
  </si>
  <si>
    <t>7 თვე</t>
  </si>
  <si>
    <t>05001003789</t>
  </si>
  <si>
    <t>ნაზი</t>
  </si>
  <si>
    <t>გიორგაძე</t>
  </si>
  <si>
    <t>ქ.ცაგერი, კოსტავას ქ#29</t>
  </si>
  <si>
    <t>49001012385</t>
  </si>
  <si>
    <t>ლარცულიანი</t>
  </si>
  <si>
    <t>ამბროლაური,კოსტავას ქ 1</t>
  </si>
  <si>
    <t>04001002669</t>
  </si>
  <si>
    <t>ციცინო</t>
  </si>
  <si>
    <t>ნეფარიძე</t>
  </si>
  <si>
    <t>ქ.თელავი, აბანოს ქ.#1</t>
  </si>
  <si>
    <t>ზარიძე</t>
  </si>
  <si>
    <t>ქ.ამეტა, რუსთაველის #58</t>
  </si>
  <si>
    <t>08001025021</t>
  </si>
  <si>
    <t>მარინე</t>
  </si>
  <si>
    <t>იდიძე</t>
  </si>
  <si>
    <t>ქ.ყვარელი კ.მარჯანიშვილის 43</t>
  </si>
  <si>
    <t>45001017359</t>
  </si>
  <si>
    <t>ნოდარი</t>
  </si>
  <si>
    <t>კუპრაშვილი</t>
  </si>
  <si>
    <t>დედოფლისწყარო,სტალინის ქ.41 კ.4.ბ-3</t>
  </si>
  <si>
    <t>14001003829</t>
  </si>
  <si>
    <t>ზინა</t>
  </si>
  <si>
    <t>გელაშვილი</t>
  </si>
  <si>
    <t>ქ.საგარეჯო, აღმაშენებლის ქ.#6</t>
  </si>
  <si>
    <t>36001002618</t>
  </si>
  <si>
    <t>როსტიაშვილი</t>
  </si>
  <si>
    <t>გურჯაანი, ნონეშვილის გამზ.  N10</t>
  </si>
  <si>
    <t>13001020067</t>
  </si>
  <si>
    <t>ნათელა</t>
  </si>
  <si>
    <t>სარქისაშვილი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</si>
  <si>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</si>
  <si>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</si>
  <si>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</si>
  <si>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</si>
  <si>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</si>
  <si>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</si>
  <si>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</si>
  <si>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</si>
  <si>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საიდენტიფიკაციო ნომერი არ არის დაზუსტებული</t>
  </si>
  <si>
    <t>ჭანიშვილი</t>
  </si>
  <si>
    <t>დაბა ქედა, ტბელ აბუსერიძის ქ. 9</t>
  </si>
  <si>
    <t>61008007806</t>
  </si>
  <si>
    <t>ბერიძე</t>
  </si>
  <si>
    <t>61006019160</t>
  </si>
  <si>
    <t>ქ.ბათუმი, ფრიდინ  ხალვაშის გამზ.251</t>
  </si>
  <si>
    <t>ნუკრი</t>
  </si>
  <si>
    <t>ოსეფაიშვილი</t>
  </si>
  <si>
    <t>46001004225</t>
  </si>
  <si>
    <t>ჩოხატაური, დუმბაძის ქ.7 შენობა 1, სართ.2</t>
  </si>
  <si>
    <t>დაბა ჩხოროწყუ, აღმაშენებლის 2</t>
  </si>
  <si>
    <t xml:space="preserve">მარტვილი, თავისუფლების ქ. </t>
  </si>
  <si>
    <t>48001004585</t>
  </si>
  <si>
    <t>29001032354</t>
  </si>
  <si>
    <t>მალანია</t>
  </si>
  <si>
    <t>გაბისონია</t>
  </si>
  <si>
    <t>ვარაზდატ</t>
  </si>
  <si>
    <t>კაზარიანი</t>
  </si>
  <si>
    <t>32001010285</t>
  </si>
  <si>
    <t>ქალაქი ნინოწმინდა, სპანდარიანის ქ.4</t>
  </si>
  <si>
    <t>ქ.სიღნაღი, ბარათაშვილის ქ.20</t>
  </si>
  <si>
    <t>40001008703</t>
  </si>
  <si>
    <t>ნაკაშიძე</t>
  </si>
  <si>
    <t>მომსახურება</t>
  </si>
  <si>
    <t>მოქმედი</t>
  </si>
  <si>
    <t>08/07/2017</t>
  </si>
  <si>
    <t>08/08/2017</t>
  </si>
  <si>
    <t>08/09/2017</t>
  </si>
  <si>
    <t>აკაკი კილასონია</t>
  </si>
  <si>
    <t>ზვიად ხორგუაშვილი</t>
  </si>
  <si>
    <t>ავთანდილ იაკობიძე</t>
  </si>
  <si>
    <t>კახაბერ ზაქრაძე</t>
  </si>
  <si>
    <t>ლალი რამინაშვილი</t>
  </si>
  <si>
    <t>გიორგი შალიკაშვილი</t>
  </si>
  <si>
    <t>ჯარჯი დოლიძე</t>
  </si>
  <si>
    <t>ბესიკ კვიციანი</t>
  </si>
  <si>
    <t>ლერი გორგოძე</t>
  </si>
  <si>
    <t>დავით ავალიანი</t>
  </si>
  <si>
    <t>გიორგი ქორქაშვილი</t>
  </si>
  <si>
    <t>გიორგი ეგრისელაშვილი</t>
  </si>
  <si>
    <t>გიორგი მაკასარაშვილი</t>
  </si>
  <si>
    <t>შორენა გარდაფხაძე</t>
  </si>
  <si>
    <t>თამარ კაკაბაძე</t>
  </si>
  <si>
    <t>ნინო ჩაჩუა</t>
  </si>
  <si>
    <t>59001085359</t>
  </si>
  <si>
    <t>01027022859</t>
  </si>
  <si>
    <t>01007001298</t>
  </si>
  <si>
    <t>41001004171</t>
  </si>
  <si>
    <t>01001064632</t>
  </si>
  <si>
    <t>01010016572</t>
  </si>
  <si>
    <t>62001032918</t>
  </si>
  <si>
    <t>01017008287</t>
  </si>
  <si>
    <t>01006011963</t>
  </si>
  <si>
    <t>01017006186</t>
  </si>
  <si>
    <t>01022008261</t>
  </si>
  <si>
    <t>01030002227</t>
  </si>
  <si>
    <t>01008019719</t>
  </si>
  <si>
    <t>01030052243</t>
  </si>
  <si>
    <t>01026002154</t>
  </si>
  <si>
    <t>GE27LB0711143610113000</t>
  </si>
  <si>
    <t>GE38TB7208645161600005</t>
  </si>
  <si>
    <t>GE23TB7516945063600019</t>
  </si>
  <si>
    <t>GE86TB0682645063622343</t>
  </si>
  <si>
    <t>GE82LB0711142944799001</t>
  </si>
  <si>
    <t>GE45LB0711168564361000</t>
  </si>
  <si>
    <t>GE31BG0000000601233800</t>
  </si>
  <si>
    <t>GE40LB0006004501870090</t>
  </si>
  <si>
    <t>GE96BG0000000357036100</t>
  </si>
  <si>
    <t>GE26TB7869145066300004</t>
  </si>
  <si>
    <t>GE81TB7822345061100020</t>
  </si>
  <si>
    <t>GE63TB7358045069600001</t>
  </si>
  <si>
    <t>GE31TB0600000808718294</t>
  </si>
  <si>
    <t>GE08BG0000000290372300</t>
  </si>
  <si>
    <t>GE11TB7701345061100055</t>
  </si>
  <si>
    <t>08/01/2017-08/21/2017</t>
  </si>
  <si>
    <t>28.07.2017-31.07.2017</t>
  </si>
  <si>
    <t>06.08.2017-13.08.2017</t>
  </si>
  <si>
    <t>შპს "ალმა"</t>
  </si>
  <si>
    <t>შპს "აუთდორ.ჯი"</t>
  </si>
  <si>
    <t>ბილბორდი</t>
  </si>
  <si>
    <t>შპს "თი ენდ ენი"</t>
  </si>
  <si>
    <t xml:space="preserve">გოჩა </t>
  </si>
  <si>
    <t>სმოიანი</t>
  </si>
  <si>
    <t>01027061438</t>
  </si>
  <si>
    <t>თბილისი,ლილოს დასახლება 4 კვ. კ.10-ის მიმდებარედ</t>
  </si>
  <si>
    <t>2 თვე</t>
  </si>
  <si>
    <t>მარინა</t>
  </si>
  <si>
    <t>სისაური</t>
  </si>
  <si>
    <t>31001032185</t>
  </si>
  <si>
    <t>თბილისი,დიდი დიღომი ტელევიზორების ქარხნის მიმდებ.#7 მშენებარე კ.1.</t>
  </si>
  <si>
    <t>გურამ</t>
  </si>
  <si>
    <t>რეხვიაშვილი</t>
  </si>
  <si>
    <t xml:space="preserve">მიხეილ </t>
  </si>
  <si>
    <t>მერი</t>
  </si>
  <si>
    <t>ირემაშვილი</t>
  </si>
  <si>
    <t>შოთა</t>
  </si>
  <si>
    <t>ლომიძე</t>
  </si>
  <si>
    <t>01027027719</t>
  </si>
  <si>
    <t>12001012952</t>
  </si>
  <si>
    <t>01013007737</t>
  </si>
  <si>
    <t>01012022509</t>
  </si>
  <si>
    <t>თბილისი,ვაზისუბნის 4მ/რ 1 კვ. შანდორ პეტეფის ქუჩა</t>
  </si>
  <si>
    <t>გვარუციძე</t>
  </si>
  <si>
    <t>54001018037</t>
  </si>
  <si>
    <t>იამზე</t>
  </si>
  <si>
    <t>ზარანდია-ეჯიბაშვილი</t>
  </si>
  <si>
    <t>39001013821</t>
  </si>
  <si>
    <t>ანზორი</t>
  </si>
  <si>
    <t>ეკალაძე</t>
  </si>
  <si>
    <t>43001015780</t>
  </si>
  <si>
    <t xml:space="preserve">ქალაქი ქარელი, თამარ მეფის #4 </t>
  </si>
  <si>
    <t>კუხალაშვილი</t>
  </si>
  <si>
    <t>03001004376</t>
  </si>
  <si>
    <t>დაბა ადიგენი,თამარ მეფის #4</t>
  </si>
  <si>
    <t>სალექციო კურსის მომზადება,ჩატარება</t>
  </si>
  <si>
    <t>ჰოსტინგის მომსახურება</t>
  </si>
  <si>
    <t>შპს "ჯეოსტილი"</t>
  </si>
  <si>
    <t>205125933</t>
  </si>
  <si>
    <t>შპს "თეგეტა მოტორსი"</t>
  </si>
  <si>
    <t>202177205</t>
  </si>
  <si>
    <t>შპს" სუფთა წყალი"</t>
  </si>
  <si>
    <t>საქონელი</t>
  </si>
  <si>
    <t>შპს "თეიქ"</t>
  </si>
  <si>
    <t>შსპ "ბრენდისი"</t>
  </si>
  <si>
    <t>კვ.მ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</si>
</sst>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0"/>
      <color rgb="FF000000"/>
      <name val="Sylfaen"/>
      <family val="1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sz val="9"/>
      <color rgb="FF000000"/>
      <name val="BPG Arial"/>
    </font>
    <font>
      <sz val="9"/>
      <color rgb="FF000000"/>
      <name val="Sylfaen"/>
      <family val="1"/>
    </font>
    <font>
      <sz val="10"/>
      <color rgb="FF000000"/>
      <name val="BPG Arial"/>
    </font>
    <font>
      <sz val="9"/>
      <color rgb="FF444444"/>
      <name val="Sylfae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59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6" xfId="2" applyFont="1" applyFill="1" applyBorder="1" applyAlignment="1" applyProtection="1">
      <alignment horizontal="center" vertical="top" wrapText="1"/>
    </xf>
    <xf numFmtId="1" fontId="23" fillId="5" borderId="26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7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3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2" xfId="1" applyNumberFormat="1" applyFont="1" applyFill="1" applyBorder="1" applyAlignment="1" applyProtection="1">
      <alignment horizontal="right" vertical="center" wrapText="1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33" fillId="4" borderId="24" xfId="9" applyFont="1" applyFill="1" applyBorder="1" applyAlignment="1" applyProtection="1">
      <alignment vertical="center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22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14" fontId="33" fillId="0" borderId="2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 wrapText="1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center" vertical="center"/>
      <protection locked="0"/>
    </xf>
    <xf numFmtId="0" fontId="33" fillId="4" borderId="18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7" xfId="9" applyFont="1" applyFill="1" applyBorder="1" applyAlignment="1" applyProtection="1">
      <alignment vertical="center" wrapText="1"/>
      <protection locked="0"/>
    </xf>
    <xf numFmtId="0" fontId="33" fillId="0" borderId="17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1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0" xfId="9" applyFont="1" applyFill="1" applyBorder="1" applyAlignment="1" applyProtection="1">
      <alignment horizontal="center" vertical="center" wrapText="1"/>
    </xf>
    <xf numFmtId="0" fontId="28" fillId="4" borderId="15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4" borderId="12" xfId="9" applyFont="1" applyFill="1" applyBorder="1" applyAlignment="1" applyProtection="1">
      <alignment horizontal="center" vertical="center" wrapText="1"/>
    </xf>
    <xf numFmtId="0" fontId="28" fillId="3" borderId="15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49" fontId="28" fillId="3" borderId="13" xfId="9" applyNumberFormat="1" applyFont="1" applyFill="1" applyBorder="1" applyAlignment="1" applyProtection="1">
      <alignment horizontal="center" vertical="center" wrapText="1"/>
    </xf>
    <xf numFmtId="0" fontId="28" fillId="3" borderId="9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8" fillId="5" borderId="12" xfId="9" applyFont="1" applyFill="1" applyBorder="1" applyAlignment="1" applyProtection="1">
      <alignment horizontal="center" vertical="center" wrapText="1"/>
    </xf>
    <xf numFmtId="0" fontId="26" fillId="5" borderId="39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0" xfId="9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0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0" xfId="0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0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9" xfId="9" applyFont="1" applyFill="1" applyBorder="1" applyAlignment="1" applyProtection="1">
      <alignment vertical="center"/>
      <protection locked="0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0" xfId="0" applyFont="1" applyFill="1" applyBorder="1" applyAlignment="1">
      <alignment vertical="center"/>
    </xf>
    <xf numFmtId="0" fontId="21" fillId="0" borderId="0" xfId="0" applyFont="1" applyBorder="1" applyProtection="1"/>
    <xf numFmtId="0" fontId="16" fillId="0" borderId="0" xfId="0" applyFont="1" applyAlignment="1" applyProtection="1">
      <alignment vertical="top" wrapText="1"/>
      <protection locked="0"/>
    </xf>
    <xf numFmtId="49" fontId="35" fillId="0" borderId="1" xfId="0" applyNumberFormat="1" applyFont="1" applyFill="1" applyBorder="1" applyAlignment="1">
      <alignment horizontal="left" wrapText="1"/>
    </xf>
    <xf numFmtId="49" fontId="35" fillId="0" borderId="1" xfId="0" applyNumberFormat="1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/>
    </xf>
    <xf numFmtId="2" fontId="18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Protection="1">
      <protection locked="0"/>
    </xf>
    <xf numFmtId="0" fontId="18" fillId="0" borderId="1" xfId="4" applyFont="1" applyFill="1" applyBorder="1" applyAlignment="1" applyProtection="1">
      <alignment vertical="center" wrapText="1"/>
      <protection locked="0"/>
    </xf>
    <xf numFmtId="0" fontId="18" fillId="0" borderId="1" xfId="4" applyFont="1" applyFill="1" applyBorder="1" applyAlignment="1" applyProtection="1">
      <alignment vertical="center" wrapText="1"/>
    </xf>
    <xf numFmtId="14" fontId="26" fillId="0" borderId="2" xfId="5" applyNumberFormat="1" applyFont="1" applyBorder="1" applyAlignment="1" applyProtection="1">
      <alignment horizontal="right" wrapText="1"/>
      <protection locked="0"/>
    </xf>
    <xf numFmtId="0" fontId="36" fillId="0" borderId="1" xfId="0" applyFont="1" applyFill="1" applyBorder="1" applyAlignment="1">
      <alignment horizontal="left" vertical="center" wrapText="1"/>
    </xf>
    <xf numFmtId="0" fontId="18" fillId="0" borderId="1" xfId="4" applyFont="1" applyBorder="1" applyAlignment="1" applyProtection="1">
      <alignment horizontal="left" vertical="center" wrapText="1"/>
      <protection locked="0"/>
    </xf>
    <xf numFmtId="0" fontId="36" fillId="0" borderId="1" xfId="0" applyFont="1" applyFill="1" applyBorder="1" applyAlignment="1">
      <alignment horizontal="right" vertical="center" wrapText="1"/>
    </xf>
    <xf numFmtId="49" fontId="36" fillId="0" borderId="1" xfId="0" applyNumberFormat="1" applyFont="1" applyFill="1" applyBorder="1" applyAlignment="1">
      <alignment horizontal="left" vertical="center" wrapText="1"/>
    </xf>
    <xf numFmtId="0" fontId="18" fillId="0" borderId="1" xfId="4" applyFont="1" applyBorder="1" applyAlignment="1" applyProtection="1">
      <alignment horizontal="right" vertical="center" wrapText="1"/>
      <protection locked="0"/>
    </xf>
    <xf numFmtId="0" fontId="18" fillId="0" borderId="1" xfId="0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 wrapText="1"/>
    </xf>
    <xf numFmtId="49" fontId="37" fillId="0" borderId="1" xfId="0" applyNumberFormat="1" applyFont="1" applyFill="1" applyBorder="1" applyAlignment="1">
      <alignment horizontal="left" vertical="center" wrapText="1"/>
    </xf>
    <xf numFmtId="2" fontId="37" fillId="0" borderId="1" xfId="0" applyNumberFormat="1" applyFont="1" applyFill="1" applyBorder="1" applyAlignment="1">
      <alignment horizontal="right" vertical="center" wrapText="1"/>
    </xf>
    <xf numFmtId="3" fontId="21" fillId="0" borderId="1" xfId="1" applyNumberFormat="1" applyFont="1" applyFill="1" applyBorder="1" applyAlignment="1" applyProtection="1">
      <alignment horizontal="center" vertical="center" wrapText="1"/>
      <protection locked="0"/>
    </xf>
    <xf numFmtId="14" fontId="36" fillId="7" borderId="1" xfId="0" applyNumberFormat="1" applyFont="1" applyFill="1" applyBorder="1" applyAlignment="1">
      <alignment horizontal="left" vertical="center" wrapText="1"/>
    </xf>
    <xf numFmtId="3" fontId="21" fillId="0" borderId="1" xfId="1" applyNumberFormat="1" applyFont="1" applyFill="1" applyBorder="1" applyAlignment="1" applyProtection="1">
      <alignment horizontal="center" vertical="center" wrapText="1"/>
    </xf>
    <xf numFmtId="0" fontId="21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21" fillId="0" borderId="0" xfId="0" applyFont="1" applyFill="1" applyProtection="1">
      <protection locked="0"/>
    </xf>
    <xf numFmtId="0" fontId="15" fillId="0" borderId="0" xfId="0" applyFont="1" applyFill="1"/>
    <xf numFmtId="0" fontId="16" fillId="5" borderId="0" xfId="0" applyFont="1" applyFill="1" applyBorder="1" applyAlignment="1" applyProtection="1"/>
    <xf numFmtId="0" fontId="21" fillId="5" borderId="0" xfId="0" applyFont="1" applyFill="1" applyAlignment="1" applyProtection="1"/>
    <xf numFmtId="0" fontId="16" fillId="5" borderId="0" xfId="0" applyFont="1" applyFill="1" applyAlignment="1" applyProtection="1"/>
    <xf numFmtId="0" fontId="16" fillId="2" borderId="0" xfId="0" applyFont="1" applyFill="1" applyBorder="1" applyAlignment="1" applyProtection="1"/>
    <xf numFmtId="3" fontId="21" fillId="6" borderId="1" xfId="1" applyNumberFormat="1" applyFont="1" applyFill="1" applyBorder="1" applyAlignment="1" applyProtection="1">
      <alignment vertical="center" wrapText="1"/>
    </xf>
    <xf numFmtId="0" fontId="35" fillId="0" borderId="1" xfId="0" applyFont="1" applyBorder="1" applyAlignment="1"/>
    <xf numFmtId="0" fontId="35" fillId="0" borderId="0" xfId="0" applyFont="1" applyAlignment="1"/>
    <xf numFmtId="0" fontId="16" fillId="0" borderId="1" xfId="1" applyFont="1" applyFill="1" applyBorder="1" applyAlignment="1" applyProtection="1">
      <alignment vertical="center" wrapText="1"/>
    </xf>
    <xf numFmtId="0" fontId="21" fillId="0" borderId="1" xfId="1" applyFont="1" applyFill="1" applyBorder="1" applyAlignment="1" applyProtection="1">
      <alignment vertical="center" wrapText="1"/>
    </xf>
    <xf numFmtId="0" fontId="21" fillId="0" borderId="1" xfId="0" applyFont="1" applyFill="1" applyBorder="1" applyAlignment="1" applyProtection="1">
      <protection locked="0"/>
    </xf>
    <xf numFmtId="0" fontId="21" fillId="0" borderId="0" xfId="0" applyFont="1" applyAlignment="1" applyProtection="1">
      <protection locked="0"/>
    </xf>
    <xf numFmtId="0" fontId="16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15" fillId="0" borderId="0" xfId="0" applyFont="1" applyAlignment="1"/>
    <xf numFmtId="0" fontId="20" fillId="0" borderId="1" xfId="4" applyFont="1" applyFill="1" applyBorder="1" applyAlignment="1" applyProtection="1">
      <alignment horizontal="center" vertical="center" wrapText="1"/>
    </xf>
    <xf numFmtId="0" fontId="20" fillId="0" borderId="5" xfId="4" applyFont="1" applyFill="1" applyBorder="1" applyAlignment="1" applyProtection="1">
      <alignment horizontal="center" vertical="center" wrapText="1"/>
    </xf>
    <xf numFmtId="0" fontId="18" fillId="0" borderId="2" xfId="4" applyFont="1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Protection="1"/>
    <xf numFmtId="0" fontId="21" fillId="0" borderId="0" xfId="0" applyFont="1" applyBorder="1" applyProtection="1">
      <protection locked="0"/>
    </xf>
    <xf numFmtId="0" fontId="0" fillId="0" borderId="0" xfId="0" applyFill="1" applyBorder="1"/>
    <xf numFmtId="0" fontId="15" fillId="0" borderId="0" xfId="0" applyFont="1" applyBorder="1"/>
    <xf numFmtId="0" fontId="16" fillId="0" borderId="3" xfId="0" applyFont="1" applyFill="1" applyBorder="1" applyProtection="1"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33" fillId="0" borderId="44" xfId="9" applyFont="1" applyBorder="1" applyAlignment="1" applyProtection="1">
      <alignment horizontal="center" vertical="center"/>
      <protection locked="0"/>
    </xf>
    <xf numFmtId="0" fontId="33" fillId="0" borderId="32" xfId="9" applyFont="1" applyBorder="1" applyAlignment="1" applyProtection="1">
      <alignment vertical="center" wrapText="1"/>
      <protection locked="0"/>
    </xf>
    <xf numFmtId="0" fontId="33" fillId="0" borderId="45" xfId="9" applyFont="1" applyBorder="1" applyAlignment="1" applyProtection="1">
      <alignment vertical="center"/>
      <protection locked="0"/>
    </xf>
    <xf numFmtId="0" fontId="33" fillId="0" borderId="44" xfId="9" applyFont="1" applyBorder="1" applyAlignment="1" applyProtection="1">
      <alignment vertical="center" wrapText="1"/>
      <protection locked="0"/>
    </xf>
    <xf numFmtId="49" fontId="33" fillId="0" borderId="34" xfId="9" applyNumberFormat="1" applyFont="1" applyBorder="1" applyAlignment="1" applyProtection="1">
      <alignment vertical="center"/>
      <protection locked="0"/>
    </xf>
    <xf numFmtId="0" fontId="33" fillId="4" borderId="44" xfId="9" applyFont="1" applyFill="1" applyBorder="1" applyAlignment="1" applyProtection="1">
      <alignment vertical="center" wrapText="1"/>
      <protection locked="0"/>
    </xf>
    <xf numFmtId="0" fontId="33" fillId="4" borderId="34" xfId="9" applyFont="1" applyFill="1" applyBorder="1" applyAlignment="1" applyProtection="1">
      <alignment vertical="center" wrapText="1"/>
      <protection locked="0"/>
    </xf>
    <xf numFmtId="0" fontId="33" fillId="4" borderId="46" xfId="9" applyFont="1" applyFill="1" applyBorder="1" applyAlignment="1" applyProtection="1">
      <alignment vertical="center"/>
      <protection locked="0"/>
    </xf>
    <xf numFmtId="0" fontId="33" fillId="0" borderId="47" xfId="9" applyFont="1" applyBorder="1" applyAlignment="1" applyProtection="1">
      <alignment vertical="center" wrapText="1"/>
      <protection locked="0"/>
    </xf>
    <xf numFmtId="49" fontId="35" fillId="0" borderId="34" xfId="0" applyNumberFormat="1" applyFont="1" applyFill="1" applyBorder="1" applyAlignment="1">
      <alignment horizontal="center" wrapText="1"/>
    </xf>
    <xf numFmtId="2" fontId="35" fillId="0" borderId="1" xfId="0" applyNumberFormat="1" applyFont="1" applyFill="1" applyBorder="1" applyAlignment="1">
      <alignment horizontal="left" wrapText="1"/>
    </xf>
    <xf numFmtId="2" fontId="35" fillId="0" borderId="34" xfId="0" applyNumberFormat="1" applyFont="1" applyFill="1" applyBorder="1" applyAlignment="1">
      <alignment horizontal="left" wrapText="1"/>
    </xf>
    <xf numFmtId="49" fontId="35" fillId="0" borderId="34" xfId="0" applyNumberFormat="1" applyFont="1" applyFill="1" applyBorder="1" applyAlignment="1">
      <alignment horizontal="left" wrapText="1"/>
    </xf>
    <xf numFmtId="49" fontId="16" fillId="0" borderId="0" xfId="0" applyNumberFormat="1" applyFont="1" applyAlignment="1" applyProtection="1">
      <alignment horizontal="center" vertical="center" wrapText="1"/>
      <protection locked="0"/>
    </xf>
    <xf numFmtId="0" fontId="16" fillId="7" borderId="1" xfId="1" applyFont="1" applyFill="1" applyBorder="1" applyAlignment="1" applyProtection="1">
      <alignment horizontal="left" vertical="center" wrapText="1" indent="3"/>
    </xf>
    <xf numFmtId="0" fontId="31" fillId="8" borderId="0" xfId="0" applyFont="1" applyFill="1" applyAlignment="1" applyProtection="1">
      <alignment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4" fontId="33" fillId="0" borderId="1" xfId="9" applyNumberFormat="1" applyFont="1" applyBorder="1" applyAlignment="1" applyProtection="1">
      <alignment vertical="center" wrapText="1"/>
      <protection locked="0"/>
    </xf>
    <xf numFmtId="0" fontId="33" fillId="7" borderId="17" xfId="9" applyFont="1" applyFill="1" applyBorder="1" applyAlignment="1" applyProtection="1">
      <alignment horizontal="center" vertical="center"/>
      <protection locked="0"/>
    </xf>
    <xf numFmtId="49" fontId="35" fillId="7" borderId="1" xfId="0" applyNumberFormat="1" applyFont="1" applyFill="1" applyBorder="1" applyAlignment="1">
      <alignment horizontal="center" wrapText="1"/>
    </xf>
    <xf numFmtId="0" fontId="33" fillId="7" borderId="2" xfId="9" applyFont="1" applyFill="1" applyBorder="1" applyAlignment="1" applyProtection="1">
      <alignment vertical="center" wrapText="1"/>
      <protection locked="0"/>
    </xf>
    <xf numFmtId="2" fontId="35" fillId="7" borderId="1" xfId="0" applyNumberFormat="1" applyFont="1" applyFill="1" applyBorder="1" applyAlignment="1">
      <alignment horizontal="left" wrapText="1"/>
    </xf>
    <xf numFmtId="49" fontId="35" fillId="7" borderId="1" xfId="0" applyNumberFormat="1" applyFont="1" applyFill="1" applyBorder="1" applyAlignment="1">
      <alignment horizontal="left" wrapText="1"/>
    </xf>
    <xf numFmtId="49" fontId="16" fillId="7" borderId="0" xfId="0" applyNumberFormat="1" applyFont="1" applyFill="1" applyAlignment="1" applyProtection="1">
      <alignment horizontal="center" vertical="center" wrapText="1"/>
      <protection locked="0"/>
    </xf>
    <xf numFmtId="0" fontId="33" fillId="7" borderId="38" xfId="9" applyFont="1" applyFill="1" applyBorder="1" applyAlignment="1" applyProtection="1">
      <alignment vertical="center" wrapText="1"/>
      <protection locked="0"/>
    </xf>
    <xf numFmtId="0" fontId="26" fillId="7" borderId="0" xfId="9" applyFont="1" applyFill="1" applyAlignment="1" applyProtection="1">
      <alignment vertical="center"/>
      <protection locked="0"/>
    </xf>
    <xf numFmtId="49" fontId="35" fillId="0" borderId="4" xfId="0" applyNumberFormat="1" applyFont="1" applyFill="1" applyBorder="1" applyAlignment="1">
      <alignment horizontal="center" wrapText="1"/>
    </xf>
    <xf numFmtId="0" fontId="28" fillId="5" borderId="48" xfId="9" applyFont="1" applyFill="1" applyBorder="1" applyAlignment="1" applyProtection="1">
      <alignment horizontal="center" vertical="center"/>
    </xf>
    <xf numFmtId="2" fontId="16" fillId="7" borderId="1" xfId="0" applyNumberFormat="1" applyFont="1" applyFill="1" applyBorder="1" applyAlignment="1" applyProtection="1">
      <alignment horizontal="center" vertical="center" wrapText="1"/>
      <protection locked="0"/>
    </xf>
    <xf numFmtId="2" fontId="16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1" applyFont="1" applyFill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/>
    <xf numFmtId="0" fontId="38" fillId="0" borderId="1" xfId="0" applyFont="1" applyFill="1" applyBorder="1" applyAlignment="1"/>
    <xf numFmtId="0" fontId="40" fillId="0" borderId="1" xfId="0" applyFont="1" applyFill="1" applyBorder="1" applyAlignment="1"/>
    <xf numFmtId="0" fontId="35" fillId="0" borderId="0" xfId="0" applyFont="1" applyFill="1" applyAlignment="1"/>
    <xf numFmtId="0" fontId="18" fillId="7" borderId="1" xfId="0" applyFont="1" applyFill="1" applyBorder="1" applyAlignment="1">
      <alignment horizontal="left" vertical="center"/>
    </xf>
    <xf numFmtId="0" fontId="0" fillId="7" borderId="0" xfId="0" applyFill="1"/>
    <xf numFmtId="0" fontId="10" fillId="0" borderId="0" xfId="0" applyFont="1" applyFill="1"/>
    <xf numFmtId="0" fontId="41" fillId="0" borderId="0" xfId="0" applyFont="1" applyAlignment="1">
      <alignment vertical="center"/>
    </xf>
    <xf numFmtId="3" fontId="21" fillId="0" borderId="1" xfId="1" applyNumberFormat="1" applyFont="1" applyFill="1" applyBorder="1" applyAlignment="1" applyProtection="1">
      <alignment horizontal="right" vertical="center" wrapText="1"/>
      <protection locked="0"/>
    </xf>
    <xf numFmtId="4" fontId="16" fillId="7" borderId="1" xfId="2" applyNumberFormat="1" applyFont="1" applyFill="1" applyBorder="1" applyAlignment="1" applyProtection="1">
      <alignment horizontal="right" vertical="center"/>
      <protection locked="0"/>
    </xf>
    <xf numFmtId="0" fontId="18" fillId="7" borderId="2" xfId="4" applyFont="1" applyFill="1" applyBorder="1" applyAlignment="1" applyProtection="1">
      <alignment vertical="center" wrapText="1"/>
      <protection locked="0"/>
    </xf>
    <xf numFmtId="49" fontId="36" fillId="7" borderId="1" xfId="0" applyNumberFormat="1" applyFont="1" applyFill="1" applyBorder="1" applyAlignment="1">
      <alignment horizontal="left" vertical="center" wrapText="1"/>
    </xf>
    <xf numFmtId="0" fontId="23" fillId="7" borderId="6" xfId="2" applyFont="1" applyFill="1" applyBorder="1" applyAlignment="1" applyProtection="1">
      <alignment horizontal="left" vertical="top" wrapText="1"/>
      <protection locked="0"/>
    </xf>
    <xf numFmtId="0" fontId="18" fillId="7" borderId="1" xfId="4" applyFont="1" applyFill="1" applyBorder="1" applyAlignment="1" applyProtection="1">
      <alignment horizontal="left" vertical="center" wrapText="1"/>
      <protection locked="0"/>
    </xf>
    <xf numFmtId="0" fontId="16" fillId="7" borderId="1" xfId="0" applyFont="1" applyFill="1" applyBorder="1" applyProtection="1">
      <protection locked="0"/>
    </xf>
    <xf numFmtId="0" fontId="23" fillId="7" borderId="25" xfId="2" applyFont="1" applyFill="1" applyBorder="1" applyAlignment="1" applyProtection="1">
      <alignment horizontal="left" vertical="top" wrapText="1"/>
      <protection locked="0"/>
    </xf>
    <xf numFmtId="0" fontId="18" fillId="7" borderId="1" xfId="4" applyFont="1" applyFill="1" applyBorder="1" applyAlignment="1" applyProtection="1">
      <alignment vertical="center" wrapText="1"/>
      <protection locked="0"/>
    </xf>
    <xf numFmtId="0" fontId="23" fillId="7" borderId="41" xfId="2" applyFont="1" applyFill="1" applyBorder="1" applyAlignment="1" applyProtection="1">
      <alignment horizontal="left" vertical="top" wrapText="1"/>
      <protection locked="0"/>
    </xf>
    <xf numFmtId="0" fontId="36" fillId="7" borderId="1" xfId="0" applyFont="1" applyFill="1" applyBorder="1" applyAlignment="1">
      <alignment horizontal="left" vertical="center" wrapText="1"/>
    </xf>
    <xf numFmtId="0" fontId="23" fillId="7" borderId="1" xfId="2" applyFont="1" applyFill="1" applyBorder="1" applyAlignment="1" applyProtection="1">
      <alignment horizontal="left" vertical="top" wrapText="1"/>
      <protection locked="0"/>
    </xf>
    <xf numFmtId="0" fontId="21" fillId="7" borderId="0" xfId="0" applyFont="1" applyFill="1" applyProtection="1"/>
    <xf numFmtId="0" fontId="16" fillId="7" borderId="0" xfId="0" applyFont="1" applyFill="1" applyProtection="1"/>
    <xf numFmtId="0" fontId="16" fillId="7" borderId="0" xfId="1" applyFont="1" applyFill="1" applyAlignment="1" applyProtection="1">
      <alignment horizontal="right" vertical="center"/>
    </xf>
    <xf numFmtId="0" fontId="16" fillId="7" borderId="0" xfId="1" applyFont="1" applyFill="1" applyBorder="1" applyAlignment="1" applyProtection="1">
      <alignment horizontal="center" vertical="center"/>
      <protection locked="0"/>
    </xf>
    <xf numFmtId="0" fontId="16" fillId="7" borderId="0" xfId="0" applyFont="1" applyFill="1" applyProtection="1">
      <protection locked="0"/>
    </xf>
    <xf numFmtId="14" fontId="16" fillId="7" borderId="0" xfId="1" applyNumberFormat="1" applyFont="1" applyFill="1" applyBorder="1" applyAlignment="1" applyProtection="1">
      <alignment horizontal="right" vertical="center"/>
    </xf>
    <xf numFmtId="0" fontId="16" fillId="7" borderId="0" xfId="1" applyFont="1" applyFill="1" applyBorder="1" applyAlignment="1" applyProtection="1">
      <alignment horizontal="right" vertical="center"/>
    </xf>
    <xf numFmtId="0" fontId="16" fillId="7" borderId="0" xfId="0" applyFont="1" applyFill="1" applyBorder="1" applyProtection="1"/>
    <xf numFmtId="0" fontId="16" fillId="7" borderId="0" xfId="0" applyFont="1" applyFill="1" applyBorder="1" applyProtection="1">
      <protection locked="0"/>
    </xf>
    <xf numFmtId="0" fontId="21" fillId="7" borderId="0" xfId="0" applyFont="1" applyFill="1" applyBorder="1" applyAlignment="1" applyProtection="1">
      <alignment horizontal="left"/>
    </xf>
    <xf numFmtId="0" fontId="25" fillId="7" borderId="6" xfId="2" applyFont="1" applyFill="1" applyBorder="1" applyAlignment="1" applyProtection="1">
      <alignment horizontal="center" vertical="top" wrapText="1"/>
    </xf>
    <xf numFmtId="0" fontId="25" fillId="7" borderId="6" xfId="2" applyFont="1" applyFill="1" applyBorder="1" applyAlignment="1" applyProtection="1">
      <alignment horizontal="center" vertical="center" wrapText="1"/>
    </xf>
    <xf numFmtId="1" fontId="25" fillId="7" borderId="6" xfId="2" applyNumberFormat="1" applyFont="1" applyFill="1" applyBorder="1" applyAlignment="1" applyProtection="1">
      <alignment horizontal="center" vertical="center" wrapText="1"/>
    </xf>
    <xf numFmtId="1" fontId="25" fillId="7" borderId="6" xfId="2" applyNumberFormat="1" applyFont="1" applyFill="1" applyBorder="1" applyAlignment="1" applyProtection="1">
      <alignment horizontal="center" vertical="top" wrapText="1"/>
    </xf>
    <xf numFmtId="0" fontId="23" fillId="7" borderId="6" xfId="2" applyFont="1" applyFill="1" applyBorder="1" applyAlignment="1" applyProtection="1">
      <alignment horizontal="center" vertical="top" wrapText="1"/>
      <protection locked="0"/>
    </xf>
    <xf numFmtId="14" fontId="10" fillId="7" borderId="1" xfId="3" applyNumberFormat="1" applyFill="1" applyBorder="1" applyAlignment="1" applyProtection="1">
      <alignment horizontal="left"/>
      <protection locked="0"/>
    </xf>
    <xf numFmtId="1" fontId="23" fillId="7" borderId="1" xfId="2" applyNumberFormat="1" applyFont="1" applyFill="1" applyBorder="1" applyAlignment="1" applyProtection="1">
      <alignment horizontal="left" vertical="top" wrapText="1"/>
      <protection locked="0"/>
    </xf>
    <xf numFmtId="0" fontId="23" fillId="7" borderId="1" xfId="2" applyFont="1" applyFill="1" applyBorder="1" applyAlignment="1" applyProtection="1">
      <alignment horizontal="right" vertical="top" wrapText="1"/>
      <protection locked="0"/>
    </xf>
    <xf numFmtId="14" fontId="10" fillId="7" borderId="2" xfId="3" applyNumberFormat="1" applyFill="1" applyBorder="1" applyProtection="1">
      <protection locked="0"/>
    </xf>
    <xf numFmtId="0" fontId="23" fillId="7" borderId="8" xfId="2" applyFont="1" applyFill="1" applyBorder="1" applyAlignment="1" applyProtection="1">
      <alignment horizontal="center" vertical="top" wrapText="1"/>
      <protection locked="0"/>
    </xf>
    <xf numFmtId="1" fontId="23" fillId="7" borderId="42" xfId="2" applyNumberFormat="1" applyFont="1" applyFill="1" applyBorder="1" applyAlignment="1" applyProtection="1">
      <alignment horizontal="left" vertical="top" wrapText="1"/>
      <protection locked="0"/>
    </xf>
    <xf numFmtId="0" fontId="23" fillId="7" borderId="42" xfId="2" applyFont="1" applyFill="1" applyBorder="1" applyAlignment="1" applyProtection="1">
      <alignment horizontal="left" vertical="top" wrapText="1"/>
      <protection locked="0"/>
    </xf>
    <xf numFmtId="0" fontId="23" fillId="7" borderId="43" xfId="2" applyFont="1" applyFill="1" applyBorder="1" applyAlignment="1" applyProtection="1">
      <alignment horizontal="left" vertical="top" wrapText="1"/>
      <protection locked="0"/>
    </xf>
    <xf numFmtId="0" fontId="25" fillId="7" borderId="2" xfId="2" applyFont="1" applyFill="1" applyBorder="1" applyAlignment="1" applyProtection="1">
      <alignment horizontal="left" vertical="top" wrapText="1"/>
      <protection locked="0"/>
    </xf>
    <xf numFmtId="2" fontId="23" fillId="7" borderId="28" xfId="2" applyNumberFormat="1" applyFont="1" applyFill="1" applyBorder="1" applyAlignment="1" applyProtection="1">
      <alignment horizontal="left" vertical="top" wrapText="1"/>
    </xf>
    <xf numFmtId="0" fontId="21" fillId="7" borderId="0" xfId="0" applyFont="1" applyFill="1" applyAlignment="1" applyProtection="1">
      <alignment horizontal="center"/>
      <protection locked="0"/>
    </xf>
    <xf numFmtId="0" fontId="16" fillId="7" borderId="0" xfId="0" applyFont="1" applyFill="1" applyAlignment="1" applyProtection="1">
      <alignment horizontal="center" vertical="center"/>
      <protection locked="0"/>
    </xf>
    <xf numFmtId="0" fontId="16" fillId="7" borderId="3" xfId="0" applyFont="1" applyFill="1" applyBorder="1" applyProtection="1">
      <protection locked="0"/>
    </xf>
    <xf numFmtId="0" fontId="0" fillId="7" borderId="0" xfId="0" applyFill="1" applyBorder="1"/>
    <xf numFmtId="0" fontId="21" fillId="7" borderId="0" xfId="0" applyFont="1" applyFill="1" applyProtection="1">
      <protection locked="0"/>
    </xf>
    <xf numFmtId="0" fontId="15" fillId="7" borderId="0" xfId="0" applyFont="1" applyFill="1"/>
    <xf numFmtId="14" fontId="16" fillId="5" borderId="0" xfId="1" applyNumberFormat="1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left"/>
    </xf>
    <xf numFmtId="0" fontId="36" fillId="0" borderId="1" xfId="0" applyFont="1" applyFill="1" applyBorder="1" applyAlignment="1">
      <alignment horizontal="left" vertical="top" wrapText="1"/>
    </xf>
    <xf numFmtId="3" fontId="16" fillId="0" borderId="1" xfId="1" applyNumberFormat="1" applyFont="1" applyFill="1" applyBorder="1" applyAlignment="1" applyProtection="1">
      <alignment horizontal="right" vertical="center" wrapText="1"/>
    </xf>
    <xf numFmtId="3" fontId="21" fillId="0" borderId="1" xfId="1" applyNumberFormat="1" applyFont="1" applyFill="1" applyBorder="1" applyAlignment="1" applyProtection="1">
      <alignment horizontal="right" vertical="center" wrapText="1"/>
    </xf>
    <xf numFmtId="0" fontId="21" fillId="0" borderId="1" xfId="0" applyFont="1" applyFill="1" applyBorder="1" applyProtection="1"/>
    <xf numFmtId="0" fontId="18" fillId="0" borderId="1" xfId="4" applyFont="1" applyFill="1" applyBorder="1" applyAlignment="1" applyProtection="1">
      <alignment horizontal="left" vertical="center" wrapText="1"/>
      <protection locked="0"/>
    </xf>
    <xf numFmtId="0" fontId="0" fillId="5" borderId="0" xfId="0" applyFill="1"/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6" fillId="0" borderId="1" xfId="1" applyFont="1" applyFill="1" applyBorder="1" applyAlignment="1" applyProtection="1">
      <alignment horizontal="center" vertical="center" wrapText="1"/>
      <protection locked="0"/>
    </xf>
    <xf numFmtId="0" fontId="23" fillId="7" borderId="49" xfId="2" applyFont="1" applyFill="1" applyBorder="1" applyAlignment="1" applyProtection="1">
      <alignment horizontal="center" vertical="top" wrapText="1"/>
      <protection locked="0"/>
    </xf>
    <xf numFmtId="14" fontId="36" fillId="7" borderId="34" xfId="0" applyNumberFormat="1" applyFont="1" applyFill="1" applyBorder="1" applyAlignment="1">
      <alignment horizontal="left" vertical="center" wrapText="1"/>
    </xf>
    <xf numFmtId="0" fontId="18" fillId="7" borderId="32" xfId="4" applyFont="1" applyFill="1" applyBorder="1" applyAlignment="1" applyProtection="1">
      <alignment vertical="center" wrapText="1"/>
      <protection locked="0"/>
    </xf>
    <xf numFmtId="0" fontId="18" fillId="7" borderId="34" xfId="0" applyFont="1" applyFill="1" applyBorder="1" applyAlignment="1">
      <alignment horizontal="left" vertical="center"/>
    </xf>
    <xf numFmtId="0" fontId="23" fillId="7" borderId="34" xfId="2" applyFont="1" applyFill="1" applyBorder="1" applyAlignment="1" applyProtection="1">
      <alignment horizontal="left" vertical="top" wrapText="1"/>
      <protection locked="0"/>
    </xf>
    <xf numFmtId="0" fontId="18" fillId="7" borderId="34" xfId="4" applyFont="1" applyFill="1" applyBorder="1" applyAlignment="1" applyProtection="1">
      <alignment horizontal="left" vertical="center" wrapText="1"/>
      <protection locked="0"/>
    </xf>
    <xf numFmtId="0" fontId="16" fillId="7" borderId="34" xfId="0" applyFont="1" applyFill="1" applyBorder="1" applyProtection="1">
      <protection locked="0"/>
    </xf>
    <xf numFmtId="0" fontId="18" fillId="7" borderId="34" xfId="4" applyFont="1" applyFill="1" applyBorder="1" applyAlignment="1" applyProtection="1">
      <alignment vertical="center" wrapText="1"/>
      <protection locked="0"/>
    </xf>
    <xf numFmtId="14" fontId="36" fillId="7" borderId="2" xfId="0" applyNumberFormat="1" applyFont="1" applyFill="1" applyBorder="1" applyAlignment="1">
      <alignment horizontal="left" vertical="center" wrapText="1"/>
    </xf>
    <xf numFmtId="49" fontId="36" fillId="7" borderId="2" xfId="0" applyNumberFormat="1" applyFont="1" applyFill="1" applyBorder="1" applyAlignment="1">
      <alignment horizontal="left" vertical="center" wrapText="1"/>
    </xf>
    <xf numFmtId="0" fontId="23" fillId="7" borderId="8" xfId="2" applyFont="1" applyFill="1" applyBorder="1" applyAlignment="1" applyProtection="1">
      <alignment horizontal="left" vertical="top" wrapText="1"/>
      <protection locked="0"/>
    </xf>
    <xf numFmtId="0" fontId="18" fillId="7" borderId="2" xfId="4" applyFont="1" applyFill="1" applyBorder="1" applyAlignment="1" applyProtection="1">
      <alignment horizontal="left" vertical="center" wrapText="1"/>
      <protection locked="0"/>
    </xf>
    <xf numFmtId="0" fontId="16" fillId="7" borderId="2" xfId="0" applyFont="1" applyFill="1" applyBorder="1" applyProtection="1">
      <protection locked="0"/>
    </xf>
    <xf numFmtId="0" fontId="23" fillId="7" borderId="50" xfId="2" applyFont="1" applyFill="1" applyBorder="1" applyAlignment="1" applyProtection="1">
      <alignment horizontal="left"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9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0" fontId="36" fillId="0" borderId="34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34" xfId="4" applyFont="1" applyBorder="1" applyAlignment="1" applyProtection="1">
      <alignment horizontal="center" vertical="center" wrapText="1"/>
      <protection locked="0"/>
    </xf>
    <xf numFmtId="0" fontId="18" fillId="0" borderId="34" xfId="4" applyFont="1" applyBorder="1" applyAlignment="1" applyProtection="1">
      <alignment vertical="center" wrapText="1"/>
      <protection locked="0"/>
    </xf>
    <xf numFmtId="0" fontId="0" fillId="0" borderId="3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8" fillId="0" borderId="34" xfId="4" applyFont="1" applyBorder="1" applyAlignment="1" applyProtection="1">
      <alignment horizontal="left" vertical="center" wrapText="1"/>
      <protection locked="0"/>
    </xf>
    <xf numFmtId="0" fontId="0" fillId="0" borderId="3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8" fillId="0" borderId="34" xfId="4" applyFont="1" applyFill="1" applyBorder="1" applyAlignment="1" applyProtection="1">
      <alignment vertical="center" wrapText="1"/>
      <protection locked="0"/>
    </xf>
    <xf numFmtId="0" fontId="0" fillId="0" borderId="32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36</xdr:row>
      <xdr:rowOff>180975</xdr:rowOff>
    </xdr:from>
    <xdr:to>
      <xdr:col>2</xdr:col>
      <xdr:colOff>554556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view="pageBreakPreview" zoomScale="86" zoomScaleNormal="100" zoomScaleSheetLayoutView="86" workbookViewId="0">
      <selection activeCell="I12" sqref="I12"/>
    </sheetView>
  </sheetViews>
  <sheetFormatPr defaultRowHeight="15"/>
  <cols>
    <col min="1" max="1" width="6.28515625" style="292" bestFit="1" customWidth="1"/>
    <col min="2" max="2" width="13.140625" style="292" customWidth="1"/>
    <col min="3" max="3" width="23.140625" style="292" bestFit="1" customWidth="1"/>
    <col min="4" max="4" width="15.140625" style="292" customWidth="1"/>
    <col min="5" max="5" width="22.42578125" style="292" customWidth="1"/>
    <col min="6" max="6" width="18.42578125" style="293" customWidth="1"/>
    <col min="7" max="7" width="26.28515625" style="293" bestFit="1" customWidth="1"/>
    <col min="8" max="8" width="19.140625" style="293" customWidth="1"/>
    <col min="9" max="9" width="60" style="292" bestFit="1" customWidth="1"/>
    <col min="10" max="10" width="17.42578125" style="292" customWidth="1"/>
    <col min="11" max="11" width="13.140625" style="292" bestFit="1" customWidth="1"/>
    <col min="12" max="12" width="25.7109375" style="292" bestFit="1" customWidth="1"/>
    <col min="13" max="16384" width="9.140625" style="292"/>
  </cols>
  <sheetData>
    <row r="1" spans="1:13" s="303" customFormat="1">
      <c r="A1" s="363" t="s">
        <v>307</v>
      </c>
      <c r="B1" s="349"/>
      <c r="C1" s="349"/>
      <c r="D1" s="349"/>
      <c r="E1" s="350"/>
      <c r="F1" s="344"/>
      <c r="G1" s="350"/>
      <c r="H1" s="362"/>
      <c r="I1" s="349"/>
      <c r="J1" s="350"/>
      <c r="K1" s="350"/>
      <c r="L1" s="361" t="s">
        <v>109</v>
      </c>
    </row>
    <row r="2" spans="1:13" s="303" customFormat="1">
      <c r="A2" s="360" t="s">
        <v>140</v>
      </c>
      <c r="B2" s="349"/>
      <c r="C2" s="349"/>
      <c r="D2" s="349"/>
      <c r="E2" s="350"/>
      <c r="F2" s="344"/>
      <c r="G2" s="350"/>
      <c r="H2" s="359"/>
      <c r="I2" s="349"/>
      <c r="J2" s="350"/>
      <c r="K2" s="350"/>
      <c r="L2" s="555" t="s">
        <v>815</v>
      </c>
      <c r="M2" s="556"/>
    </row>
    <row r="3" spans="1:13" s="303" customFormat="1">
      <c r="A3" s="358"/>
      <c r="B3" s="349"/>
      <c r="C3" s="357"/>
      <c r="D3" s="356"/>
      <c r="E3" s="350"/>
      <c r="F3" s="355"/>
      <c r="G3" s="350"/>
      <c r="H3" s="350"/>
      <c r="I3" s="344"/>
      <c r="J3" s="349"/>
      <c r="K3" s="349"/>
      <c r="L3" s="348"/>
    </row>
    <row r="4" spans="1:13" s="303" customFormat="1">
      <c r="A4" s="392" t="s">
        <v>274</v>
      </c>
      <c r="B4" s="344"/>
      <c r="C4" s="344"/>
      <c r="D4" s="230" t="s">
        <v>528</v>
      </c>
      <c r="E4" s="386"/>
      <c r="F4" s="302"/>
      <c r="G4" s="295"/>
      <c r="H4" s="387"/>
      <c r="I4" s="386"/>
      <c r="J4" s="388"/>
      <c r="K4" s="295"/>
      <c r="L4" s="389"/>
    </row>
    <row r="5" spans="1:13" s="303" customFormat="1" ht="15.75" thickBot="1">
      <c r="A5" s="354"/>
      <c r="B5" s="350"/>
      <c r="C5" s="353"/>
      <c r="D5" s="352"/>
      <c r="E5" s="350"/>
      <c r="F5" s="351"/>
      <c r="G5" s="351"/>
      <c r="H5" s="351"/>
      <c r="I5" s="350"/>
      <c r="J5" s="349"/>
      <c r="K5" s="349"/>
      <c r="L5" s="348"/>
    </row>
    <row r="6" spans="1:13" ht="15.75" thickBot="1">
      <c r="A6" s="347"/>
      <c r="B6" s="346"/>
      <c r="C6" s="345"/>
      <c r="D6" s="345"/>
      <c r="E6" s="345"/>
      <c r="F6" s="344"/>
      <c r="G6" s="344"/>
      <c r="H6" s="344"/>
      <c r="I6" s="559" t="s">
        <v>475</v>
      </c>
      <c r="J6" s="560"/>
      <c r="K6" s="561"/>
      <c r="L6" s="343"/>
    </row>
    <row r="7" spans="1:13" s="331" customFormat="1" ht="51.75" thickBot="1">
      <c r="A7" s="342" t="s">
        <v>64</v>
      </c>
      <c r="B7" s="341" t="s">
        <v>141</v>
      </c>
      <c r="C7" s="341" t="s">
        <v>474</v>
      </c>
      <c r="D7" s="340" t="s">
        <v>280</v>
      </c>
      <c r="E7" s="339" t="s">
        <v>473</v>
      </c>
      <c r="F7" s="338" t="s">
        <v>472</v>
      </c>
      <c r="G7" s="337" t="s">
        <v>228</v>
      </c>
      <c r="H7" s="336" t="s">
        <v>225</v>
      </c>
      <c r="I7" s="335" t="s">
        <v>471</v>
      </c>
      <c r="J7" s="334" t="s">
        <v>277</v>
      </c>
      <c r="K7" s="333" t="s">
        <v>229</v>
      </c>
      <c r="L7" s="332" t="s">
        <v>230</v>
      </c>
    </row>
    <row r="8" spans="1:13" s="325" customFormat="1" ht="15.75" thickBot="1">
      <c r="A8" s="329">
        <v>1</v>
      </c>
      <c r="B8" s="328">
        <v>2</v>
      </c>
      <c r="C8" s="330">
        <v>3</v>
      </c>
      <c r="D8" s="330">
        <v>4</v>
      </c>
      <c r="E8" s="329">
        <v>5</v>
      </c>
      <c r="F8" s="476">
        <v>6</v>
      </c>
      <c r="G8" s="330">
        <v>7</v>
      </c>
      <c r="H8" s="328">
        <v>8</v>
      </c>
      <c r="I8" s="329">
        <v>9</v>
      </c>
      <c r="J8" s="328">
        <v>10</v>
      </c>
      <c r="K8" s="327">
        <v>11</v>
      </c>
      <c r="L8" s="326">
        <v>12</v>
      </c>
    </row>
    <row r="9" spans="1:13" s="474" customFormat="1">
      <c r="A9" s="467">
        <v>1</v>
      </c>
      <c r="B9" s="468" t="s">
        <v>766</v>
      </c>
      <c r="C9" s="469" t="s">
        <v>515</v>
      </c>
      <c r="D9" s="470">
        <v>42000</v>
      </c>
      <c r="E9" s="471" t="s">
        <v>769</v>
      </c>
      <c r="F9" s="477" t="s">
        <v>521</v>
      </c>
      <c r="G9" s="472" t="s">
        <v>524</v>
      </c>
      <c r="H9" s="468" t="s">
        <v>526</v>
      </c>
      <c r="I9" s="323"/>
      <c r="J9" s="322"/>
      <c r="K9" s="321"/>
      <c r="L9" s="473"/>
    </row>
    <row r="10" spans="1:13">
      <c r="A10" s="320">
        <v>2</v>
      </c>
      <c r="B10" s="396" t="s">
        <v>766</v>
      </c>
      <c r="C10" s="319" t="s">
        <v>515</v>
      </c>
      <c r="D10" s="458">
        <v>3000</v>
      </c>
      <c r="E10" s="395" t="s">
        <v>770</v>
      </c>
      <c r="F10" s="478" t="s">
        <v>785</v>
      </c>
      <c r="G10" s="461" t="s">
        <v>800</v>
      </c>
      <c r="H10" s="396" t="s">
        <v>534</v>
      </c>
      <c r="I10" s="318"/>
      <c r="J10" s="317"/>
      <c r="K10" s="316"/>
      <c r="L10" s="315"/>
    </row>
    <row r="11" spans="1:13">
      <c r="A11" s="324">
        <v>3</v>
      </c>
      <c r="B11" s="396" t="s">
        <v>766</v>
      </c>
      <c r="C11" s="319" t="s">
        <v>515</v>
      </c>
      <c r="D11" s="458">
        <v>2000</v>
      </c>
      <c r="E11" s="395" t="s">
        <v>518</v>
      </c>
      <c r="F11" s="396" t="s">
        <v>520</v>
      </c>
      <c r="G11" s="475" t="s">
        <v>523</v>
      </c>
      <c r="H11" s="396" t="s">
        <v>526</v>
      </c>
      <c r="I11" s="318"/>
      <c r="J11" s="317"/>
      <c r="K11" s="316"/>
      <c r="L11" s="315"/>
    </row>
    <row r="12" spans="1:13">
      <c r="A12" s="320">
        <v>4</v>
      </c>
      <c r="B12" s="396" t="s">
        <v>766</v>
      </c>
      <c r="C12" s="319" t="s">
        <v>515</v>
      </c>
      <c r="D12" s="458">
        <v>2000</v>
      </c>
      <c r="E12" s="395" t="s">
        <v>771</v>
      </c>
      <c r="F12" s="478" t="s">
        <v>786</v>
      </c>
      <c r="G12" s="461" t="s">
        <v>801</v>
      </c>
      <c r="H12" s="396" t="s">
        <v>526</v>
      </c>
      <c r="I12" s="318"/>
      <c r="J12" s="317"/>
      <c r="K12" s="316"/>
      <c r="L12" s="315"/>
    </row>
    <row r="13" spans="1:13">
      <c r="A13" s="324">
        <v>5</v>
      </c>
      <c r="B13" s="396" t="s">
        <v>766</v>
      </c>
      <c r="C13" s="319" t="s">
        <v>515</v>
      </c>
      <c r="D13" s="458">
        <v>1000</v>
      </c>
      <c r="E13" s="395" t="s">
        <v>772</v>
      </c>
      <c r="F13" s="478" t="s">
        <v>787</v>
      </c>
      <c r="G13" s="461" t="s">
        <v>802</v>
      </c>
      <c r="H13" s="396" t="s">
        <v>526</v>
      </c>
      <c r="I13" s="318"/>
      <c r="J13" s="317"/>
      <c r="K13" s="316"/>
      <c r="L13" s="315"/>
    </row>
    <row r="14" spans="1:13">
      <c r="A14" s="320">
        <v>6</v>
      </c>
      <c r="B14" s="396" t="s">
        <v>766</v>
      </c>
      <c r="C14" s="319" t="s">
        <v>515</v>
      </c>
      <c r="D14" s="458">
        <v>3000</v>
      </c>
      <c r="E14" s="395" t="s">
        <v>773</v>
      </c>
      <c r="F14" s="478" t="s">
        <v>788</v>
      </c>
      <c r="G14" s="461" t="s">
        <v>803</v>
      </c>
      <c r="H14" s="396" t="s">
        <v>526</v>
      </c>
      <c r="I14" s="318"/>
      <c r="J14" s="317"/>
      <c r="K14" s="316"/>
      <c r="L14" s="315"/>
    </row>
    <row r="15" spans="1:13">
      <c r="A15" s="324">
        <v>7</v>
      </c>
      <c r="B15" s="396" t="s">
        <v>766</v>
      </c>
      <c r="C15" s="319" t="s">
        <v>515</v>
      </c>
      <c r="D15" s="458">
        <v>1000</v>
      </c>
      <c r="E15" s="395" t="s">
        <v>774</v>
      </c>
      <c r="F15" s="478" t="s">
        <v>789</v>
      </c>
      <c r="G15" s="461" t="s">
        <v>804</v>
      </c>
      <c r="H15" s="396" t="s">
        <v>534</v>
      </c>
      <c r="I15" s="318"/>
      <c r="J15" s="317"/>
      <c r="K15" s="316"/>
      <c r="L15" s="315"/>
    </row>
    <row r="16" spans="1:13">
      <c r="A16" s="320">
        <v>8</v>
      </c>
      <c r="B16" s="396" t="s">
        <v>766</v>
      </c>
      <c r="C16" s="319" t="s">
        <v>515</v>
      </c>
      <c r="D16" s="458">
        <v>1000</v>
      </c>
      <c r="E16" s="395" t="s">
        <v>775</v>
      </c>
      <c r="F16" s="478" t="s">
        <v>790</v>
      </c>
      <c r="G16" s="461" t="s">
        <v>805</v>
      </c>
      <c r="H16" s="396" t="s">
        <v>534</v>
      </c>
      <c r="I16" s="318"/>
      <c r="J16" s="317"/>
      <c r="K16" s="316"/>
      <c r="L16" s="315"/>
    </row>
    <row r="17" spans="1:12">
      <c r="A17" s="324">
        <v>9</v>
      </c>
      <c r="B17" s="396" t="s">
        <v>766</v>
      </c>
      <c r="C17" s="319" t="s">
        <v>515</v>
      </c>
      <c r="D17" s="458">
        <v>1000</v>
      </c>
      <c r="E17" s="395" t="s">
        <v>776</v>
      </c>
      <c r="F17" s="478" t="s">
        <v>791</v>
      </c>
      <c r="G17" s="461" t="s">
        <v>806</v>
      </c>
      <c r="H17" s="396" t="s">
        <v>527</v>
      </c>
      <c r="I17" s="318"/>
      <c r="J17" s="317"/>
      <c r="K17" s="316"/>
      <c r="L17" s="315"/>
    </row>
    <row r="18" spans="1:12">
      <c r="A18" s="320">
        <v>10</v>
      </c>
      <c r="B18" s="396" t="s">
        <v>766</v>
      </c>
      <c r="C18" s="319" t="s">
        <v>515</v>
      </c>
      <c r="D18" s="458">
        <v>1000</v>
      </c>
      <c r="E18" s="395" t="s">
        <v>777</v>
      </c>
      <c r="F18" s="478" t="s">
        <v>792</v>
      </c>
      <c r="G18" s="461" t="s">
        <v>807</v>
      </c>
      <c r="H18" s="396" t="s">
        <v>534</v>
      </c>
      <c r="I18" s="318"/>
      <c r="J18" s="317"/>
      <c r="K18" s="316"/>
      <c r="L18" s="315"/>
    </row>
    <row r="19" spans="1:12">
      <c r="A19" s="324">
        <v>11</v>
      </c>
      <c r="B19" s="396" t="s">
        <v>767</v>
      </c>
      <c r="C19" s="319" t="s">
        <v>515</v>
      </c>
      <c r="D19" s="458">
        <v>5000</v>
      </c>
      <c r="E19" s="395" t="s">
        <v>778</v>
      </c>
      <c r="F19" s="478" t="s">
        <v>793</v>
      </c>
      <c r="G19" s="461" t="s">
        <v>808</v>
      </c>
      <c r="H19" s="396" t="s">
        <v>527</v>
      </c>
      <c r="I19" s="318"/>
      <c r="J19" s="317"/>
      <c r="K19" s="316"/>
      <c r="L19" s="315"/>
    </row>
    <row r="20" spans="1:12">
      <c r="A20" s="320">
        <v>12</v>
      </c>
      <c r="B20" s="396" t="s">
        <v>767</v>
      </c>
      <c r="C20" s="319" t="s">
        <v>515</v>
      </c>
      <c r="D20" s="458">
        <v>1000</v>
      </c>
      <c r="E20" s="395" t="s">
        <v>779</v>
      </c>
      <c r="F20" s="478" t="s">
        <v>794</v>
      </c>
      <c r="G20" s="461" t="s">
        <v>809</v>
      </c>
      <c r="H20" s="396" t="s">
        <v>526</v>
      </c>
      <c r="I20" s="318"/>
      <c r="J20" s="317"/>
      <c r="K20" s="316"/>
      <c r="L20" s="315"/>
    </row>
    <row r="21" spans="1:12" ht="30">
      <c r="A21" s="324">
        <v>13</v>
      </c>
      <c r="B21" s="396" t="s">
        <v>767</v>
      </c>
      <c r="C21" s="319" t="s">
        <v>515</v>
      </c>
      <c r="D21" s="458">
        <v>1000</v>
      </c>
      <c r="E21" s="395" t="s">
        <v>780</v>
      </c>
      <c r="F21" s="478" t="s">
        <v>795</v>
      </c>
      <c r="G21" s="461" t="s">
        <v>810</v>
      </c>
      <c r="H21" s="396" t="s">
        <v>526</v>
      </c>
      <c r="I21" s="318"/>
      <c r="J21" s="317"/>
      <c r="K21" s="316"/>
      <c r="L21" s="315"/>
    </row>
    <row r="22" spans="1:12">
      <c r="A22" s="320">
        <v>14</v>
      </c>
      <c r="B22" s="396" t="s">
        <v>767</v>
      </c>
      <c r="C22" s="319" t="s">
        <v>515</v>
      </c>
      <c r="D22" s="458">
        <v>3000</v>
      </c>
      <c r="E22" s="395" t="s">
        <v>781</v>
      </c>
      <c r="F22" s="478" t="s">
        <v>796</v>
      </c>
      <c r="G22" s="461" t="s">
        <v>811</v>
      </c>
      <c r="H22" s="396" t="s">
        <v>526</v>
      </c>
      <c r="I22" s="318"/>
      <c r="J22" s="317"/>
      <c r="K22" s="316"/>
      <c r="L22" s="315"/>
    </row>
    <row r="23" spans="1:12">
      <c r="A23" s="324">
        <v>15</v>
      </c>
      <c r="B23" s="396" t="s">
        <v>767</v>
      </c>
      <c r="C23" s="319" t="s">
        <v>515</v>
      </c>
      <c r="D23" s="458">
        <v>2000</v>
      </c>
      <c r="E23" s="395" t="s">
        <v>782</v>
      </c>
      <c r="F23" s="478" t="s">
        <v>797</v>
      </c>
      <c r="G23" s="461" t="s">
        <v>812</v>
      </c>
      <c r="H23" s="396" t="s">
        <v>526</v>
      </c>
      <c r="I23" s="318"/>
      <c r="J23" s="317"/>
      <c r="K23" s="316"/>
      <c r="L23" s="315"/>
    </row>
    <row r="24" spans="1:12">
      <c r="A24" s="320">
        <v>16</v>
      </c>
      <c r="B24" s="396" t="s">
        <v>767</v>
      </c>
      <c r="C24" s="319" t="s">
        <v>515</v>
      </c>
      <c r="D24" s="458">
        <v>2300</v>
      </c>
      <c r="E24" s="395" t="s">
        <v>783</v>
      </c>
      <c r="F24" s="478" t="s">
        <v>798</v>
      </c>
      <c r="G24" s="461" t="s">
        <v>813</v>
      </c>
      <c r="H24" s="396" t="s">
        <v>527</v>
      </c>
      <c r="I24" s="318"/>
      <c r="J24" s="317"/>
      <c r="K24" s="316"/>
      <c r="L24" s="315"/>
    </row>
    <row r="25" spans="1:12">
      <c r="A25" s="324">
        <v>17</v>
      </c>
      <c r="B25" s="396" t="s">
        <v>767</v>
      </c>
      <c r="C25" s="319" t="s">
        <v>515</v>
      </c>
      <c r="D25" s="458">
        <v>1150</v>
      </c>
      <c r="E25" s="395" t="s">
        <v>519</v>
      </c>
      <c r="F25" s="478" t="s">
        <v>522</v>
      </c>
      <c r="G25" s="461" t="s">
        <v>525</v>
      </c>
      <c r="H25" s="396" t="s">
        <v>526</v>
      </c>
      <c r="I25" s="318"/>
      <c r="J25" s="317"/>
      <c r="K25" s="316"/>
      <c r="L25" s="315"/>
    </row>
    <row r="26" spans="1:12">
      <c r="A26" s="320">
        <v>18</v>
      </c>
      <c r="B26" s="396" t="s">
        <v>768</v>
      </c>
      <c r="C26" s="319" t="s">
        <v>515</v>
      </c>
      <c r="D26" s="459">
        <v>5000</v>
      </c>
      <c r="E26" s="460" t="s">
        <v>784</v>
      </c>
      <c r="F26" s="478" t="s">
        <v>799</v>
      </c>
      <c r="G26" s="461" t="s">
        <v>814</v>
      </c>
      <c r="H26" s="457" t="s">
        <v>526</v>
      </c>
      <c r="I26" s="318"/>
      <c r="J26" s="317"/>
      <c r="K26" s="316"/>
      <c r="L26" s="315"/>
    </row>
    <row r="27" spans="1:12">
      <c r="A27" s="448"/>
      <c r="B27" s="466"/>
      <c r="C27" s="449"/>
      <c r="D27" s="450"/>
      <c r="E27" s="451"/>
      <c r="F27" s="452"/>
      <c r="G27" s="452"/>
      <c r="H27" s="452"/>
      <c r="I27" s="453"/>
      <c r="J27" s="454"/>
      <c r="K27" s="455"/>
      <c r="L27" s="456"/>
    </row>
    <row r="28" spans="1:12" ht="15.75" thickBot="1">
      <c r="A28" s="314" t="s">
        <v>276</v>
      </c>
      <c r="B28" s="313"/>
      <c r="C28" s="312"/>
      <c r="D28" s="311"/>
      <c r="E28" s="310"/>
      <c r="F28" s="309"/>
      <c r="G28" s="309"/>
      <c r="H28" s="309"/>
      <c r="I28" s="308"/>
      <c r="J28" s="307"/>
      <c r="K28" s="306"/>
      <c r="L28" s="305"/>
    </row>
    <row r="29" spans="1:12">
      <c r="A29" s="295"/>
      <c r="B29" s="296"/>
      <c r="C29" s="295"/>
      <c r="D29" s="296"/>
      <c r="E29" s="295"/>
      <c r="F29" s="296"/>
      <c r="G29" s="295"/>
      <c r="H29" s="296"/>
      <c r="I29" s="295"/>
      <c r="J29" s="296"/>
      <c r="K29" s="295"/>
      <c r="L29" s="296"/>
    </row>
    <row r="30" spans="1:12">
      <c r="A30" s="295"/>
      <c r="B30" s="302"/>
      <c r="C30" s="295"/>
      <c r="D30" s="302"/>
      <c r="E30" s="295"/>
      <c r="F30" s="302"/>
      <c r="G30" s="295"/>
      <c r="H30" s="302"/>
      <c r="I30" s="295"/>
      <c r="J30" s="302"/>
      <c r="K30" s="295"/>
      <c r="L30" s="302"/>
    </row>
    <row r="31" spans="1:12" s="303" customFormat="1">
      <c r="A31" s="558" t="s">
        <v>433</v>
      </c>
      <c r="B31" s="558"/>
      <c r="C31" s="558"/>
      <c r="D31" s="558"/>
      <c r="E31" s="558"/>
      <c r="F31" s="558"/>
      <c r="G31" s="558"/>
      <c r="H31" s="558"/>
      <c r="I31" s="558"/>
      <c r="J31" s="558"/>
      <c r="K31" s="558"/>
      <c r="L31" s="558"/>
    </row>
    <row r="32" spans="1:12" s="304" customFormat="1" ht="12.75">
      <c r="A32" s="558" t="s">
        <v>470</v>
      </c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</row>
    <row r="33" spans="1:12" s="304" customFormat="1" ht="12.75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</row>
    <row r="34" spans="1:12" s="303" customFormat="1">
      <c r="A34" s="558" t="s">
        <v>469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</row>
    <row r="35" spans="1:12" s="303" customFormat="1">
      <c r="A35" s="558"/>
      <c r="B35" s="558"/>
      <c r="C35" s="558"/>
      <c r="D35" s="558"/>
      <c r="E35" s="558"/>
      <c r="F35" s="558"/>
      <c r="G35" s="558"/>
      <c r="H35" s="558"/>
      <c r="I35" s="558"/>
      <c r="J35" s="558"/>
      <c r="K35" s="558"/>
      <c r="L35" s="558"/>
    </row>
    <row r="36" spans="1:12" s="303" customFormat="1">
      <c r="A36" s="558" t="s">
        <v>468</v>
      </c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</row>
    <row r="37" spans="1:12" s="303" customFormat="1">
      <c r="A37" s="295"/>
      <c r="B37" s="296"/>
      <c r="C37" s="295"/>
      <c r="D37" s="296"/>
      <c r="E37" s="295"/>
      <c r="F37" s="296"/>
      <c r="G37" s="295"/>
      <c r="H37" s="296"/>
      <c r="I37" s="295"/>
      <c r="J37" s="296"/>
      <c r="K37" s="295"/>
      <c r="L37" s="296"/>
    </row>
    <row r="38" spans="1:12" s="303" customFormat="1">
      <c r="A38" s="295"/>
      <c r="B38" s="302"/>
      <c r="C38" s="295"/>
      <c r="D38" s="302"/>
      <c r="E38" s="295"/>
      <c r="F38" s="302"/>
      <c r="G38" s="295"/>
      <c r="H38" s="302"/>
      <c r="I38" s="295"/>
      <c r="J38" s="302"/>
      <c r="K38" s="295"/>
      <c r="L38" s="302"/>
    </row>
    <row r="39" spans="1:12" s="303" customFormat="1">
      <c r="A39" s="295"/>
      <c r="B39" s="296"/>
      <c r="C39" s="295"/>
      <c r="D39" s="296"/>
      <c r="E39" s="295"/>
      <c r="F39" s="296"/>
      <c r="G39" s="295"/>
      <c r="H39" s="296"/>
      <c r="I39" s="295"/>
      <c r="J39" s="296"/>
      <c r="K39" s="295"/>
      <c r="L39" s="296"/>
    </row>
    <row r="40" spans="1:12">
      <c r="A40" s="295"/>
      <c r="B40" s="302"/>
      <c r="C40" s="295"/>
      <c r="D40" s="302"/>
      <c r="E40" s="295"/>
      <c r="F40" s="302"/>
      <c r="G40" s="295"/>
      <c r="H40" s="302"/>
      <c r="I40" s="295"/>
      <c r="J40" s="302"/>
      <c r="K40" s="295"/>
      <c r="L40" s="302"/>
    </row>
    <row r="41" spans="1:12" s="297" customFormat="1">
      <c r="A41" s="564" t="s">
        <v>107</v>
      </c>
      <c r="B41" s="564"/>
      <c r="C41" s="296"/>
      <c r="D41" s="295"/>
      <c r="E41" s="296"/>
      <c r="F41" s="296"/>
      <c r="G41" s="295"/>
      <c r="H41" s="296"/>
      <c r="I41" s="296"/>
      <c r="J41" s="295"/>
      <c r="K41" s="296"/>
      <c r="L41" s="295"/>
    </row>
    <row r="42" spans="1:12" s="297" customFormat="1">
      <c r="A42" s="296"/>
      <c r="B42" s="295"/>
      <c r="C42" s="300"/>
      <c r="D42" s="301"/>
      <c r="E42" s="300"/>
      <c r="F42" s="296"/>
      <c r="G42" s="295"/>
      <c r="H42" s="299"/>
      <c r="I42" s="296"/>
      <c r="J42" s="295"/>
      <c r="K42" s="296"/>
      <c r="L42" s="295"/>
    </row>
    <row r="43" spans="1:12" s="297" customFormat="1" ht="15" customHeight="1">
      <c r="A43" s="296"/>
      <c r="B43" s="295"/>
      <c r="C43" s="557" t="s">
        <v>268</v>
      </c>
      <c r="D43" s="557"/>
      <c r="E43" s="557"/>
      <c r="F43" s="296"/>
      <c r="G43" s="295"/>
      <c r="H43" s="562" t="s">
        <v>467</v>
      </c>
      <c r="I43" s="298"/>
      <c r="J43" s="295"/>
      <c r="K43" s="296"/>
      <c r="L43" s="295"/>
    </row>
    <row r="44" spans="1:12" s="297" customFormat="1">
      <c r="A44" s="296"/>
      <c r="B44" s="295"/>
      <c r="C44" s="296"/>
      <c r="D44" s="295"/>
      <c r="E44" s="296"/>
      <c r="F44" s="296"/>
      <c r="G44" s="295"/>
      <c r="H44" s="563"/>
      <c r="I44" s="298"/>
      <c r="J44" s="295"/>
      <c r="K44" s="296"/>
      <c r="L44" s="295"/>
    </row>
    <row r="45" spans="1:12" s="294" customFormat="1">
      <c r="A45" s="296"/>
      <c r="B45" s="295"/>
      <c r="C45" s="557" t="s">
        <v>139</v>
      </c>
      <c r="D45" s="557"/>
      <c r="E45" s="557"/>
      <c r="F45" s="296"/>
      <c r="G45" s="295"/>
      <c r="H45" s="296"/>
      <c r="I45" s="296"/>
      <c r="J45" s="295"/>
      <c r="K45" s="296"/>
      <c r="L45" s="295"/>
    </row>
    <row r="46" spans="1:12" s="294" customFormat="1">
      <c r="E46" s="292"/>
    </row>
    <row r="47" spans="1:12" s="294" customFormat="1">
      <c r="E47" s="292"/>
    </row>
    <row r="48" spans="1:12" s="294" customFormat="1">
      <c r="E48" s="292"/>
    </row>
    <row r="49" spans="5:5" s="294" customFormat="1">
      <c r="E49" s="292"/>
    </row>
    <row r="50" spans="5:5" s="294" customFormat="1"/>
  </sheetData>
  <mergeCells count="10">
    <mergeCell ref="L2:M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5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D52" sqref="D5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6"/>
      <c r="C1" s="565" t="s">
        <v>109</v>
      </c>
      <c r="D1" s="565"/>
      <c r="E1" s="155"/>
    </row>
    <row r="2" spans="1:12">
      <c r="A2" s="79" t="s">
        <v>140</v>
      </c>
      <c r="B2" s="116"/>
      <c r="C2" s="555" t="s">
        <v>815</v>
      </c>
      <c r="D2" s="556"/>
      <c r="E2" s="155"/>
    </row>
    <row r="3" spans="1:12">
      <c r="A3" s="79"/>
      <c r="B3" s="116"/>
      <c r="C3" s="365"/>
      <c r="D3" s="365"/>
      <c r="E3" s="155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1" t="str">
        <f>'ფორმა N1'!D4</f>
        <v>მპგ "ევროპული საქართველო-მოძრაობა თავისუფლებისთვის"</v>
      </c>
      <c r="B5" s="113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64"/>
      <c r="B7" s="364"/>
      <c r="C7" s="81"/>
      <c r="D7" s="81"/>
      <c r="E7" s="156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6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7"/>
    </row>
    <row r="11" spans="1:12" s="9" customFormat="1" ht="16.5" customHeight="1">
      <c r="A11" s="16" t="s">
        <v>30</v>
      </c>
      <c r="B11" s="91" t="s">
        <v>59</v>
      </c>
      <c r="C11" s="34"/>
      <c r="D11" s="35"/>
      <c r="E11" s="157"/>
    </row>
    <row r="12" spans="1:12" ht="16.5" customHeight="1">
      <c r="A12" s="16" t="s">
        <v>31</v>
      </c>
      <c r="B12" s="16" t="s">
        <v>0</v>
      </c>
      <c r="C12" s="34"/>
      <c r="D12" s="35"/>
      <c r="E12" s="155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5"/>
    </row>
    <row r="15" spans="1:12" ht="17.25" customHeight="1">
      <c r="A15" s="17" t="s">
        <v>98</v>
      </c>
      <c r="B15" s="17" t="s">
        <v>61</v>
      </c>
      <c r="C15" s="36"/>
      <c r="D15" s="37"/>
      <c r="E15" s="155"/>
    </row>
    <row r="16" spans="1:12" ht="17.25" customHeight="1">
      <c r="A16" s="17" t="s">
        <v>99</v>
      </c>
      <c r="B16" s="17" t="s">
        <v>62</v>
      </c>
      <c r="C16" s="36"/>
      <c r="D16" s="37"/>
      <c r="E16" s="155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5"/>
    </row>
    <row r="18" spans="1:5" ht="30">
      <c r="A18" s="17" t="s">
        <v>12</v>
      </c>
      <c r="B18" s="100" t="s">
        <v>250</v>
      </c>
      <c r="C18" s="38"/>
      <c r="D18" s="39"/>
      <c r="E18" s="155"/>
    </row>
    <row r="19" spans="1:5">
      <c r="A19" s="17" t="s">
        <v>13</v>
      </c>
      <c r="B19" s="17" t="s">
        <v>14</v>
      </c>
      <c r="C19" s="38"/>
      <c r="D19" s="40"/>
      <c r="E19" s="155"/>
    </row>
    <row r="20" spans="1:5" ht="30">
      <c r="A20" s="17" t="s">
        <v>281</v>
      </c>
      <c r="B20" s="17" t="s">
        <v>22</v>
      </c>
      <c r="C20" s="38"/>
      <c r="D20" s="41"/>
      <c r="E20" s="155"/>
    </row>
    <row r="21" spans="1:5">
      <c r="A21" s="17" t="s">
        <v>282</v>
      </c>
      <c r="B21" s="100" t="s">
        <v>15</v>
      </c>
      <c r="C21" s="38"/>
      <c r="D21" s="41"/>
      <c r="E21" s="155"/>
    </row>
    <row r="22" spans="1:5">
      <c r="A22" s="17" t="s">
        <v>283</v>
      </c>
      <c r="B22" s="17" t="s">
        <v>16</v>
      </c>
      <c r="C22" s="38"/>
      <c r="D22" s="41"/>
      <c r="E22" s="155"/>
    </row>
    <row r="23" spans="1:5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285</v>
      </c>
      <c r="B24" s="18" t="s">
        <v>18</v>
      </c>
      <c r="C24" s="38"/>
      <c r="D24" s="41"/>
      <c r="E24" s="155"/>
    </row>
    <row r="25" spans="1:5" ht="16.5" customHeight="1">
      <c r="A25" s="18" t="s">
        <v>286</v>
      </c>
      <c r="B25" s="18" t="s">
        <v>19</v>
      </c>
      <c r="C25" s="38"/>
      <c r="D25" s="41"/>
      <c r="E25" s="155"/>
    </row>
    <row r="26" spans="1:5" ht="16.5" customHeight="1">
      <c r="A26" s="18" t="s">
        <v>287</v>
      </c>
      <c r="B26" s="254" t="s">
        <v>20</v>
      </c>
      <c r="C26" s="38"/>
      <c r="D26" s="41"/>
      <c r="E26" s="155"/>
    </row>
    <row r="27" spans="1:5" ht="16.5" customHeight="1">
      <c r="A27" s="18" t="s">
        <v>288</v>
      </c>
      <c r="B27" s="18" t="s">
        <v>23</v>
      </c>
      <c r="C27" s="38"/>
      <c r="D27" s="42"/>
      <c r="E27" s="155"/>
    </row>
    <row r="28" spans="1:5">
      <c r="A28" s="17" t="s">
        <v>289</v>
      </c>
      <c r="B28" s="17" t="s">
        <v>21</v>
      </c>
      <c r="C28" s="38"/>
      <c r="D28" s="42"/>
      <c r="E28" s="155"/>
    </row>
    <row r="29" spans="1:5">
      <c r="A29" s="16" t="s">
        <v>34</v>
      </c>
      <c r="B29" s="16" t="s">
        <v>3</v>
      </c>
      <c r="C29" s="34"/>
      <c r="D29" s="35"/>
      <c r="E29" s="155"/>
    </row>
    <row r="30" spans="1:5">
      <c r="A30" s="16" t="s">
        <v>35</v>
      </c>
      <c r="B30" s="16" t="s">
        <v>4</v>
      </c>
      <c r="C30" s="34"/>
      <c r="D30" s="35"/>
      <c r="E30" s="155"/>
    </row>
    <row r="31" spans="1:5">
      <c r="A31" s="16" t="s">
        <v>36</v>
      </c>
      <c r="B31" s="16" t="s">
        <v>5</v>
      </c>
      <c r="C31" s="34"/>
      <c r="D31" s="35"/>
      <c r="E31" s="155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5"/>
    </row>
    <row r="33" spans="1:5">
      <c r="A33" s="17" t="s">
        <v>290</v>
      </c>
      <c r="B33" s="17" t="s">
        <v>56</v>
      </c>
      <c r="C33" s="34"/>
      <c r="D33" s="35"/>
      <c r="E33" s="155"/>
    </row>
    <row r="34" spans="1:5">
      <c r="A34" s="17" t="s">
        <v>291</v>
      </c>
      <c r="B34" s="17" t="s">
        <v>55</v>
      </c>
      <c r="C34" s="34"/>
      <c r="D34" s="35"/>
      <c r="E34" s="155"/>
    </row>
    <row r="35" spans="1:5">
      <c r="A35" s="16" t="s">
        <v>38</v>
      </c>
      <c r="B35" s="16" t="s">
        <v>49</v>
      </c>
      <c r="C35" s="34"/>
      <c r="D35" s="35"/>
      <c r="E35" s="155"/>
    </row>
    <row r="36" spans="1:5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5"/>
    </row>
    <row r="37" spans="1:5">
      <c r="A37" s="17" t="s">
        <v>355</v>
      </c>
      <c r="B37" s="17" t="s">
        <v>359</v>
      </c>
      <c r="C37" s="34"/>
      <c r="D37" s="34"/>
      <c r="E37" s="155"/>
    </row>
    <row r="38" spans="1:5">
      <c r="A38" s="17" t="s">
        <v>356</v>
      </c>
      <c r="B38" s="17" t="s">
        <v>360</v>
      </c>
      <c r="C38" s="34"/>
      <c r="D38" s="34"/>
      <c r="E38" s="155"/>
    </row>
    <row r="39" spans="1:5">
      <c r="A39" s="17" t="s">
        <v>357</v>
      </c>
      <c r="B39" s="17" t="s">
        <v>363</v>
      </c>
      <c r="C39" s="34"/>
      <c r="D39" s="35"/>
      <c r="E39" s="155"/>
    </row>
    <row r="40" spans="1:5">
      <c r="A40" s="17" t="s">
        <v>362</v>
      </c>
      <c r="B40" s="17" t="s">
        <v>364</v>
      </c>
      <c r="C40" s="34"/>
      <c r="D40" s="35"/>
      <c r="E40" s="155"/>
    </row>
    <row r="41" spans="1:5">
      <c r="A41" s="17" t="s">
        <v>365</v>
      </c>
      <c r="B41" s="17" t="s">
        <v>499</v>
      </c>
      <c r="C41" s="34"/>
      <c r="D41" s="35"/>
      <c r="E41" s="155"/>
    </row>
    <row r="42" spans="1:5">
      <c r="A42" s="17" t="s">
        <v>500</v>
      </c>
      <c r="B42" s="17" t="s">
        <v>361</v>
      </c>
      <c r="C42" s="34"/>
      <c r="D42" s="35"/>
      <c r="E42" s="155"/>
    </row>
    <row r="43" spans="1:5" ht="30">
      <c r="A43" s="16" t="s">
        <v>40</v>
      </c>
      <c r="B43" s="16" t="s">
        <v>28</v>
      </c>
      <c r="C43" s="34"/>
      <c r="D43" s="35"/>
      <c r="E43" s="155"/>
    </row>
    <row r="44" spans="1:5">
      <c r="A44" s="16" t="s">
        <v>41</v>
      </c>
      <c r="B44" s="16" t="s">
        <v>24</v>
      </c>
      <c r="C44" s="34"/>
      <c r="D44" s="35"/>
      <c r="E44" s="155"/>
    </row>
    <row r="45" spans="1:5">
      <c r="A45" s="16" t="s">
        <v>42</v>
      </c>
      <c r="B45" s="16" t="s">
        <v>25</v>
      </c>
      <c r="C45" s="34"/>
      <c r="D45" s="35"/>
      <c r="E45" s="155"/>
    </row>
    <row r="46" spans="1:5">
      <c r="A46" s="16" t="s">
        <v>43</v>
      </c>
      <c r="B46" s="16" t="s">
        <v>26</v>
      </c>
      <c r="C46" s="34"/>
      <c r="D46" s="35"/>
      <c r="E46" s="155"/>
    </row>
    <row r="47" spans="1:5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5"/>
    </row>
    <row r="48" spans="1:5">
      <c r="A48" s="100" t="s">
        <v>371</v>
      </c>
      <c r="B48" s="100" t="s">
        <v>374</v>
      </c>
      <c r="C48" s="34"/>
      <c r="D48" s="35"/>
      <c r="E48" s="155"/>
    </row>
    <row r="49" spans="1:5">
      <c r="A49" s="100" t="s">
        <v>372</v>
      </c>
      <c r="B49" s="100" t="s">
        <v>373</v>
      </c>
      <c r="C49" s="34"/>
      <c r="D49" s="35"/>
      <c r="E49" s="155"/>
    </row>
    <row r="50" spans="1:5">
      <c r="A50" s="100" t="s">
        <v>375</v>
      </c>
      <c r="B50" s="100" t="s">
        <v>376</v>
      </c>
      <c r="C50" s="34"/>
      <c r="D50" s="35"/>
      <c r="E50" s="155"/>
    </row>
    <row r="51" spans="1:5" ht="26.25" customHeight="1">
      <c r="A51" s="16" t="s">
        <v>45</v>
      </c>
      <c r="B51" s="16" t="s">
        <v>29</v>
      </c>
      <c r="C51" s="34"/>
      <c r="D51" s="35"/>
      <c r="E51" s="155"/>
    </row>
    <row r="52" spans="1:5">
      <c r="A52" s="16" t="s">
        <v>46</v>
      </c>
      <c r="B52" s="91" t="s">
        <v>6</v>
      </c>
      <c r="C52" s="34"/>
      <c r="D52" s="35"/>
      <c r="E52" s="155"/>
    </row>
    <row r="53" spans="1:5" ht="30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5"/>
    </row>
    <row r="54" spans="1:5" ht="30">
      <c r="A54" s="16" t="s">
        <v>50</v>
      </c>
      <c r="B54" s="16" t="s">
        <v>48</v>
      </c>
      <c r="C54" s="34"/>
      <c r="D54" s="35"/>
      <c r="E54" s="155"/>
    </row>
    <row r="55" spans="1:5">
      <c r="A55" s="16" t="s">
        <v>51</v>
      </c>
      <c r="B55" s="16" t="s">
        <v>47</v>
      </c>
      <c r="C55" s="34"/>
      <c r="D55" s="35"/>
      <c r="E55" s="155"/>
    </row>
    <row r="56" spans="1:5">
      <c r="A56" s="14">
        <v>1.4</v>
      </c>
      <c r="B56" s="14" t="s">
        <v>417</v>
      </c>
      <c r="C56" s="34"/>
      <c r="D56" s="35"/>
      <c r="E56" s="155"/>
    </row>
    <row r="57" spans="1:5">
      <c r="A57" s="14">
        <v>1.5</v>
      </c>
      <c r="B57" s="14" t="s">
        <v>7</v>
      </c>
      <c r="C57" s="38"/>
      <c r="D57" s="41"/>
      <c r="E57" s="155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5"/>
    </row>
    <row r="59" spans="1:5">
      <c r="A59" s="16" t="s">
        <v>297</v>
      </c>
      <c r="B59" s="47" t="s">
        <v>52</v>
      </c>
      <c r="C59" s="38"/>
      <c r="D59" s="41"/>
      <c r="E59" s="155"/>
    </row>
    <row r="60" spans="1:5" ht="30">
      <c r="A60" s="16" t="s">
        <v>298</v>
      </c>
      <c r="B60" s="47" t="s">
        <v>54</v>
      </c>
      <c r="C60" s="38"/>
      <c r="D60" s="41"/>
      <c r="E60" s="155"/>
    </row>
    <row r="61" spans="1:5">
      <c r="A61" s="16" t="s">
        <v>299</v>
      </c>
      <c r="B61" s="47" t="s">
        <v>53</v>
      </c>
      <c r="C61" s="41"/>
      <c r="D61" s="41"/>
      <c r="E61" s="155"/>
    </row>
    <row r="62" spans="1:5">
      <c r="A62" s="16" t="s">
        <v>300</v>
      </c>
      <c r="B62" s="47" t="s">
        <v>27</v>
      </c>
      <c r="C62" s="38"/>
      <c r="D62" s="41"/>
      <c r="E62" s="155"/>
    </row>
    <row r="63" spans="1:5">
      <c r="A63" s="16" t="s">
        <v>337</v>
      </c>
      <c r="B63" s="224" t="s">
        <v>338</v>
      </c>
      <c r="C63" s="38"/>
      <c r="D63" s="225"/>
      <c r="E63" s="155"/>
    </row>
    <row r="64" spans="1:5">
      <c r="A64" s="13">
        <v>2</v>
      </c>
      <c r="B64" s="48" t="s">
        <v>106</v>
      </c>
      <c r="C64" s="284"/>
      <c r="D64" s="120">
        <f>SUM(D65:D70)</f>
        <v>0</v>
      </c>
      <c r="E64" s="155"/>
    </row>
    <row r="65" spans="1:5">
      <c r="A65" s="15">
        <v>2.1</v>
      </c>
      <c r="B65" s="49" t="s">
        <v>100</v>
      </c>
      <c r="C65" s="284"/>
      <c r="D65" s="43"/>
      <c r="E65" s="155"/>
    </row>
    <row r="66" spans="1:5">
      <c r="A66" s="15">
        <v>2.2000000000000002</v>
      </c>
      <c r="B66" s="49" t="s">
        <v>104</v>
      </c>
      <c r="C66" s="286"/>
      <c r="D66" s="44"/>
      <c r="E66" s="155"/>
    </row>
    <row r="67" spans="1:5">
      <c r="A67" s="15">
        <v>2.2999999999999998</v>
      </c>
      <c r="B67" s="49" t="s">
        <v>103</v>
      </c>
      <c r="C67" s="286"/>
      <c r="D67" s="44"/>
      <c r="E67" s="155"/>
    </row>
    <row r="68" spans="1:5">
      <c r="A68" s="15">
        <v>2.4</v>
      </c>
      <c r="B68" s="49" t="s">
        <v>105</v>
      </c>
      <c r="C68" s="286"/>
      <c r="D68" s="44"/>
      <c r="E68" s="155"/>
    </row>
    <row r="69" spans="1:5">
      <c r="A69" s="15">
        <v>2.5</v>
      </c>
      <c r="B69" s="49" t="s">
        <v>101</v>
      </c>
      <c r="C69" s="286"/>
      <c r="D69" s="44"/>
      <c r="E69" s="155"/>
    </row>
    <row r="70" spans="1:5">
      <c r="A70" s="15">
        <v>2.6</v>
      </c>
      <c r="B70" s="49" t="s">
        <v>102</v>
      </c>
      <c r="C70" s="286"/>
      <c r="D70" s="44"/>
      <c r="E70" s="155"/>
    </row>
    <row r="71" spans="1:5" s="2" customFormat="1">
      <c r="A71" s="13">
        <v>3</v>
      </c>
      <c r="B71" s="282" t="s">
        <v>451</v>
      </c>
      <c r="C71" s="285"/>
      <c r="D71" s="283"/>
      <c r="E71" s="108"/>
    </row>
    <row r="72" spans="1:5" s="2" customFormat="1">
      <c r="A72" s="13">
        <v>4</v>
      </c>
      <c r="B72" s="13" t="s">
        <v>252</v>
      </c>
      <c r="C72" s="285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80" t="s">
        <v>279</v>
      </c>
      <c r="C75" s="8"/>
      <c r="D75" s="88"/>
      <c r="E75" s="108"/>
    </row>
    <row r="76" spans="1:5" s="2" customFormat="1">
      <c r="A76" s="374"/>
      <c r="B76" s="374"/>
      <c r="C76" s="12"/>
      <c r="D76" s="12"/>
      <c r="E76" s="108"/>
    </row>
    <row r="77" spans="1:5" s="2" customFormat="1">
      <c r="A77" s="568" t="s">
        <v>501</v>
      </c>
      <c r="B77" s="568"/>
      <c r="C77" s="568"/>
      <c r="D77" s="568"/>
      <c r="E77" s="108"/>
    </row>
    <row r="78" spans="1:5" s="2" customFormat="1">
      <c r="A78" s="374"/>
      <c r="B78" s="374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502</v>
      </c>
      <c r="D83" s="12"/>
      <c r="E83"/>
      <c r="F83"/>
      <c r="G83"/>
      <c r="H83"/>
      <c r="I83"/>
    </row>
    <row r="84" spans="1:9" s="2" customFormat="1">
      <c r="A84"/>
      <c r="B84" s="576" t="s">
        <v>503</v>
      </c>
      <c r="C84" s="576"/>
      <c r="D84" s="576"/>
      <c r="E84"/>
      <c r="F84"/>
      <c r="G84"/>
      <c r="H84"/>
      <c r="I84"/>
    </row>
    <row r="85" spans="1:9" customFormat="1" ht="12.75">
      <c r="B85" s="68" t="s">
        <v>504</v>
      </c>
    </row>
    <row r="86" spans="1:9" s="2" customFormat="1">
      <c r="A86" s="11"/>
      <c r="B86" s="576" t="s">
        <v>505</v>
      </c>
      <c r="C86" s="576"/>
      <c r="D86" s="576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565" t="s">
        <v>109</v>
      </c>
      <c r="D1" s="565"/>
      <c r="E1" s="94"/>
    </row>
    <row r="2" spans="1:5" s="6" customFormat="1">
      <c r="A2" s="77" t="s">
        <v>328</v>
      </c>
      <c r="B2" s="80"/>
      <c r="C2" s="555" t="s">
        <v>815</v>
      </c>
      <c r="D2" s="556"/>
      <c r="E2" s="94"/>
    </row>
    <row r="3" spans="1:5" s="6" customFormat="1">
      <c r="A3" s="79" t="s">
        <v>140</v>
      </c>
      <c r="B3" s="77"/>
      <c r="C3" s="167"/>
      <c r="D3" s="167"/>
      <c r="E3" s="94"/>
    </row>
    <row r="4" spans="1:5" s="6" customFormat="1">
      <c r="A4" s="79"/>
      <c r="B4" s="79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6"/>
      <c r="B8" s="166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3" t="s">
        <v>420</v>
      </c>
    </row>
    <row r="30" spans="1:5">
      <c r="A30" s="223"/>
    </row>
    <row r="31" spans="1:5">
      <c r="A31" s="223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B9" sqref="B9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476</v>
      </c>
      <c r="B1" s="77"/>
      <c r="C1" s="80"/>
      <c r="D1" s="80"/>
      <c r="E1" s="80"/>
      <c r="F1" s="80"/>
      <c r="G1" s="290"/>
      <c r="H1" s="290"/>
      <c r="I1" s="565" t="s">
        <v>109</v>
      </c>
      <c r="J1" s="565"/>
    </row>
    <row r="2" spans="1:10" ht="15">
      <c r="A2" s="79" t="s">
        <v>140</v>
      </c>
      <c r="B2" s="77"/>
      <c r="C2" s="80"/>
      <c r="D2" s="80"/>
      <c r="E2" s="80"/>
      <c r="F2" s="80"/>
      <c r="G2" s="290"/>
      <c r="H2" s="290"/>
      <c r="I2" s="555" t="s">
        <v>815</v>
      </c>
      <c r="J2" s="556"/>
    </row>
    <row r="3" spans="1:10" ht="15">
      <c r="A3" s="79"/>
      <c r="B3" s="79"/>
      <c r="C3" s="77"/>
      <c r="D3" s="77"/>
      <c r="E3" s="77"/>
      <c r="F3" s="77"/>
      <c r="G3" s="290"/>
      <c r="H3" s="290"/>
      <c r="I3" s="290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9"/>
      <c r="B7" s="289"/>
      <c r="C7" s="289"/>
      <c r="D7" s="289"/>
      <c r="E7" s="289"/>
      <c r="F7" s="289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9" t="s">
        <v>348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9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7"/>
      <c r="B26" s="237"/>
      <c r="C26" s="237"/>
      <c r="D26" s="237"/>
      <c r="E26" s="237"/>
      <c r="F26" s="237"/>
      <c r="G26" s="237"/>
      <c r="H26" s="191"/>
      <c r="I26" s="191"/>
    </row>
    <row r="27" spans="1:9" ht="15">
      <c r="A27" s="238" t="s">
        <v>477</v>
      </c>
      <c r="B27" s="238"/>
      <c r="C27" s="237"/>
      <c r="D27" s="237"/>
      <c r="E27" s="237"/>
      <c r="F27" s="237"/>
      <c r="G27" s="237"/>
      <c r="H27" s="191"/>
      <c r="I27" s="191"/>
    </row>
    <row r="28" spans="1:9" ht="15">
      <c r="A28" s="238"/>
      <c r="B28" s="238"/>
      <c r="C28" s="237"/>
      <c r="D28" s="237"/>
      <c r="E28" s="237"/>
      <c r="F28" s="237"/>
      <c r="G28" s="237"/>
      <c r="H28" s="191"/>
      <c r="I28" s="191"/>
    </row>
    <row r="29" spans="1:9" ht="15">
      <c r="A29" s="238"/>
      <c r="B29" s="238"/>
      <c r="C29" s="191"/>
      <c r="D29" s="191"/>
      <c r="E29" s="191"/>
      <c r="F29" s="191"/>
      <c r="G29" s="191"/>
      <c r="H29" s="191"/>
      <c r="I29" s="191"/>
    </row>
    <row r="30" spans="1:9" ht="15">
      <c r="A30" s="238"/>
      <c r="B30" s="238"/>
      <c r="C30" s="191"/>
      <c r="D30" s="191"/>
      <c r="E30" s="191"/>
      <c r="F30" s="191"/>
      <c r="G30" s="191"/>
      <c r="H30" s="191"/>
      <c r="I30" s="191"/>
    </row>
    <row r="31" spans="1:9">
      <c r="A31" s="234"/>
      <c r="B31" s="234"/>
      <c r="C31" s="234"/>
      <c r="D31" s="234"/>
      <c r="E31" s="234"/>
      <c r="F31" s="234"/>
      <c r="G31" s="234"/>
      <c r="H31" s="234"/>
      <c r="I31" s="234"/>
    </row>
    <row r="32" spans="1:9" ht="15">
      <c r="A32" s="197" t="s">
        <v>107</v>
      </c>
      <c r="B32" s="197"/>
      <c r="C32" s="191"/>
      <c r="D32" s="191"/>
      <c r="E32" s="191"/>
      <c r="F32" s="191"/>
      <c r="G32" s="191"/>
      <c r="H32" s="191"/>
      <c r="I32" s="191"/>
    </row>
    <row r="33" spans="1:9" ht="15">
      <c r="A33" s="191"/>
      <c r="B33" s="191"/>
      <c r="C33" s="191"/>
      <c r="D33" s="191"/>
      <c r="E33" s="191"/>
      <c r="F33" s="191"/>
      <c r="G33" s="191"/>
      <c r="H33" s="191"/>
      <c r="I33" s="191"/>
    </row>
    <row r="34" spans="1:9" ht="15">
      <c r="A34" s="191"/>
      <c r="B34" s="191"/>
      <c r="C34" s="191"/>
      <c r="D34" s="191"/>
      <c r="E34" s="195"/>
      <c r="F34" s="195"/>
      <c r="G34" s="195"/>
      <c r="H34" s="191"/>
      <c r="I34" s="191"/>
    </row>
    <row r="35" spans="1:9" ht="15">
      <c r="A35" s="197"/>
      <c r="B35" s="197"/>
      <c r="C35" s="197" t="s">
        <v>395</v>
      </c>
      <c r="D35" s="197"/>
      <c r="E35" s="197"/>
      <c r="F35" s="197"/>
      <c r="G35" s="197"/>
      <c r="H35" s="191"/>
      <c r="I35" s="191"/>
    </row>
    <row r="36" spans="1:9" ht="15">
      <c r="A36" s="191"/>
      <c r="B36" s="191"/>
      <c r="C36" s="191" t="s">
        <v>394</v>
      </c>
      <c r="D36" s="191"/>
      <c r="E36" s="191"/>
      <c r="F36" s="191"/>
      <c r="G36" s="191"/>
      <c r="H36" s="191"/>
      <c r="I36" s="191"/>
    </row>
    <row r="37" spans="1:9">
      <c r="A37" s="199"/>
      <c r="B37" s="199"/>
      <c r="C37" s="199" t="s">
        <v>139</v>
      </c>
      <c r="D37" s="199"/>
      <c r="E37" s="199"/>
      <c r="F37" s="199"/>
      <c r="G37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H14" sqref="H1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478</v>
      </c>
      <c r="B1" s="80"/>
      <c r="C1" s="80"/>
      <c r="D1" s="80"/>
      <c r="E1" s="80"/>
      <c r="F1" s="80"/>
      <c r="G1" s="565" t="s">
        <v>109</v>
      </c>
      <c r="H1" s="565"/>
      <c r="I1" s="379"/>
    </row>
    <row r="2" spans="1:9" ht="15">
      <c r="A2" s="79" t="s">
        <v>140</v>
      </c>
      <c r="B2" s="80"/>
      <c r="C2" s="80"/>
      <c r="D2" s="80"/>
      <c r="E2" s="80"/>
      <c r="F2" s="80"/>
      <c r="G2" s="555" t="s">
        <v>815</v>
      </c>
      <c r="H2" s="556"/>
      <c r="I2" s="79"/>
    </row>
    <row r="3" spans="1:9" ht="15">
      <c r="A3" s="79"/>
      <c r="B3" s="79"/>
      <c r="C3" s="79"/>
      <c r="D3" s="79"/>
      <c r="E3" s="79"/>
      <c r="F3" s="79"/>
      <c r="G3" s="290"/>
      <c r="H3" s="290"/>
      <c r="I3" s="379"/>
    </row>
    <row r="4" spans="1:9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9"/>
      <c r="B7" s="289"/>
      <c r="C7" s="289"/>
      <c r="D7" s="289"/>
      <c r="E7" s="289"/>
      <c r="F7" s="289"/>
      <c r="G7" s="81"/>
      <c r="H7" s="81"/>
      <c r="I7" s="379"/>
    </row>
    <row r="8" spans="1:9" ht="45">
      <c r="A8" s="375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76"/>
      <c r="B9" s="377"/>
      <c r="C9" s="101"/>
      <c r="D9" s="101"/>
      <c r="E9" s="101"/>
      <c r="F9" s="101"/>
      <c r="G9" s="101"/>
      <c r="H9" s="4"/>
      <c r="I9" s="4"/>
    </row>
    <row r="10" spans="1:9" ht="15">
      <c r="A10" s="376"/>
      <c r="B10" s="377"/>
      <c r="C10" s="101"/>
      <c r="D10" s="101"/>
      <c r="E10" s="101"/>
      <c r="F10" s="101"/>
      <c r="G10" s="101"/>
      <c r="H10" s="4"/>
      <c r="I10" s="4"/>
    </row>
    <row r="11" spans="1:9" ht="15">
      <c r="A11" s="376"/>
      <c r="B11" s="377"/>
      <c r="C11" s="90"/>
      <c r="D11" s="90"/>
      <c r="E11" s="90"/>
      <c r="F11" s="90"/>
      <c r="G11" s="90"/>
      <c r="H11" s="4"/>
      <c r="I11" s="4"/>
    </row>
    <row r="12" spans="1:9" ht="15">
      <c r="A12" s="376"/>
      <c r="B12" s="377"/>
      <c r="C12" s="90"/>
      <c r="D12" s="90"/>
      <c r="E12" s="90"/>
      <c r="F12" s="90"/>
      <c r="G12" s="90"/>
      <c r="H12" s="4"/>
      <c r="I12" s="4"/>
    </row>
    <row r="13" spans="1:9" ht="15">
      <c r="A13" s="376"/>
      <c r="B13" s="377"/>
      <c r="C13" s="90"/>
      <c r="D13" s="90"/>
      <c r="E13" s="90"/>
      <c r="F13" s="90"/>
      <c r="G13" s="90"/>
      <c r="H13" s="4"/>
      <c r="I13" s="4"/>
    </row>
    <row r="14" spans="1:9" ht="15">
      <c r="A14" s="376"/>
      <c r="B14" s="377"/>
      <c r="C14" s="90"/>
      <c r="D14" s="90"/>
      <c r="E14" s="90"/>
      <c r="F14" s="90"/>
      <c r="G14" s="90"/>
      <c r="H14" s="4"/>
      <c r="I14" s="4"/>
    </row>
    <row r="15" spans="1:9" ht="15">
      <c r="A15" s="376"/>
      <c r="B15" s="377"/>
      <c r="C15" s="90"/>
      <c r="D15" s="90"/>
      <c r="E15" s="90"/>
      <c r="F15" s="90"/>
      <c r="G15" s="90"/>
      <c r="H15" s="4"/>
      <c r="I15" s="4"/>
    </row>
    <row r="16" spans="1:9" ht="15">
      <c r="A16" s="376"/>
      <c r="B16" s="377"/>
      <c r="C16" s="90"/>
      <c r="D16" s="90"/>
      <c r="E16" s="90"/>
      <c r="F16" s="90"/>
      <c r="G16" s="90"/>
      <c r="H16" s="4"/>
      <c r="I16" s="4"/>
    </row>
    <row r="17" spans="1:9" ht="15">
      <c r="A17" s="376"/>
      <c r="B17" s="377"/>
      <c r="C17" s="90"/>
      <c r="D17" s="90"/>
      <c r="E17" s="90"/>
      <c r="F17" s="90"/>
      <c r="G17" s="90"/>
      <c r="H17" s="4"/>
      <c r="I17" s="4"/>
    </row>
    <row r="18" spans="1:9" ht="15">
      <c r="A18" s="376"/>
      <c r="B18" s="377"/>
      <c r="C18" s="90"/>
      <c r="D18" s="90"/>
      <c r="E18" s="90"/>
      <c r="F18" s="90"/>
      <c r="G18" s="90"/>
      <c r="H18" s="4"/>
      <c r="I18" s="4"/>
    </row>
    <row r="19" spans="1:9" ht="15">
      <c r="A19" s="376"/>
      <c r="B19" s="377"/>
      <c r="C19" s="90"/>
      <c r="D19" s="90"/>
      <c r="E19" s="90"/>
      <c r="F19" s="90"/>
      <c r="G19" s="90"/>
      <c r="H19" s="4"/>
      <c r="I19" s="4"/>
    </row>
    <row r="20" spans="1:9" ht="15">
      <c r="A20" s="376"/>
      <c r="B20" s="377"/>
      <c r="C20" s="90"/>
      <c r="D20" s="90"/>
      <c r="E20" s="90"/>
      <c r="F20" s="90"/>
      <c r="G20" s="90"/>
      <c r="H20" s="4"/>
      <c r="I20" s="4"/>
    </row>
    <row r="21" spans="1:9" ht="15">
      <c r="A21" s="376"/>
      <c r="B21" s="377"/>
      <c r="C21" s="90"/>
      <c r="D21" s="90"/>
      <c r="E21" s="90"/>
      <c r="F21" s="90"/>
      <c r="G21" s="90"/>
      <c r="H21" s="4"/>
      <c r="I21" s="4"/>
    </row>
    <row r="22" spans="1:9" ht="15">
      <c r="A22" s="376"/>
      <c r="B22" s="377"/>
      <c r="C22" s="90"/>
      <c r="D22" s="90"/>
      <c r="E22" s="90"/>
      <c r="F22" s="90"/>
      <c r="G22" s="90"/>
      <c r="H22" s="4"/>
      <c r="I22" s="4"/>
    </row>
    <row r="23" spans="1:9" ht="15">
      <c r="A23" s="376"/>
      <c r="B23" s="377"/>
      <c r="C23" s="90"/>
      <c r="D23" s="90"/>
      <c r="E23" s="90"/>
      <c r="F23" s="90"/>
      <c r="G23" s="90"/>
      <c r="H23" s="4"/>
      <c r="I23" s="4"/>
    </row>
    <row r="24" spans="1:9" ht="15">
      <c r="A24" s="376"/>
      <c r="B24" s="377"/>
      <c r="C24" s="90"/>
      <c r="D24" s="90"/>
      <c r="E24" s="90"/>
      <c r="F24" s="90"/>
      <c r="G24" s="90"/>
      <c r="H24" s="4"/>
      <c r="I24" s="4"/>
    </row>
    <row r="25" spans="1:9" ht="15">
      <c r="A25" s="376"/>
      <c r="B25" s="377"/>
      <c r="C25" s="90"/>
      <c r="D25" s="90"/>
      <c r="E25" s="90"/>
      <c r="F25" s="90"/>
      <c r="G25" s="90"/>
      <c r="H25" s="4"/>
      <c r="I25" s="4"/>
    </row>
    <row r="26" spans="1:9" ht="15">
      <c r="A26" s="376"/>
      <c r="B26" s="377"/>
      <c r="C26" s="90"/>
      <c r="D26" s="90"/>
      <c r="E26" s="90"/>
      <c r="F26" s="90"/>
      <c r="G26" s="90"/>
      <c r="H26" s="4"/>
      <c r="I26" s="4"/>
    </row>
    <row r="27" spans="1:9" ht="15">
      <c r="A27" s="376"/>
      <c r="B27" s="377"/>
      <c r="C27" s="90"/>
      <c r="D27" s="90"/>
      <c r="E27" s="90"/>
      <c r="F27" s="90"/>
      <c r="G27" s="90"/>
      <c r="H27" s="4"/>
      <c r="I27" s="4"/>
    </row>
    <row r="28" spans="1:9" ht="15">
      <c r="A28" s="376"/>
      <c r="B28" s="377"/>
      <c r="C28" s="90"/>
      <c r="D28" s="90"/>
      <c r="E28" s="90"/>
      <c r="F28" s="90"/>
      <c r="G28" s="90"/>
      <c r="H28" s="4"/>
      <c r="I28" s="4"/>
    </row>
    <row r="29" spans="1:9" ht="15">
      <c r="A29" s="376"/>
      <c r="B29" s="377"/>
      <c r="C29" s="90"/>
      <c r="D29" s="90"/>
      <c r="E29" s="90"/>
      <c r="F29" s="90"/>
      <c r="G29" s="90"/>
      <c r="H29" s="4"/>
      <c r="I29" s="4"/>
    </row>
    <row r="30" spans="1:9" ht="15">
      <c r="A30" s="376"/>
      <c r="B30" s="377"/>
      <c r="C30" s="90"/>
      <c r="D30" s="90"/>
      <c r="E30" s="90"/>
      <c r="F30" s="90"/>
      <c r="G30" s="90"/>
      <c r="H30" s="4"/>
      <c r="I30" s="4"/>
    </row>
    <row r="31" spans="1:9" ht="15">
      <c r="A31" s="376"/>
      <c r="B31" s="377"/>
      <c r="C31" s="90"/>
      <c r="D31" s="90"/>
      <c r="E31" s="90"/>
      <c r="F31" s="90"/>
      <c r="G31" s="90"/>
      <c r="H31" s="4"/>
      <c r="I31" s="4"/>
    </row>
    <row r="32" spans="1:9" ht="15">
      <c r="A32" s="376"/>
      <c r="B32" s="377"/>
      <c r="C32" s="90"/>
      <c r="D32" s="90"/>
      <c r="E32" s="90"/>
      <c r="F32" s="90"/>
      <c r="G32" s="90"/>
      <c r="H32" s="4"/>
      <c r="I32" s="4"/>
    </row>
    <row r="33" spans="1:9" ht="15">
      <c r="A33" s="376"/>
      <c r="B33" s="377"/>
      <c r="C33" s="90"/>
      <c r="D33" s="90"/>
      <c r="E33" s="90"/>
      <c r="F33" s="90"/>
      <c r="G33" s="90"/>
      <c r="H33" s="4"/>
      <c r="I33" s="4"/>
    </row>
    <row r="34" spans="1:9" ht="15">
      <c r="A34" s="376"/>
      <c r="B34" s="378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3" t="s">
        <v>479</v>
      </c>
      <c r="B36" s="45"/>
      <c r="C36" s="45"/>
      <c r="D36" s="45"/>
      <c r="E36" s="45"/>
      <c r="F36" s="45"/>
      <c r="G36" s="2"/>
      <c r="H36" s="2"/>
    </row>
    <row r="37" spans="1:9" ht="15">
      <c r="A37" s="223"/>
      <c r="B37" s="45"/>
      <c r="C37" s="45"/>
      <c r="D37" s="45"/>
      <c r="E37" s="45"/>
      <c r="F37" s="45"/>
      <c r="G37" s="2"/>
      <c r="H37" s="2"/>
    </row>
    <row r="38" spans="1:9" ht="15">
      <c r="A38" s="223"/>
      <c r="B38" s="2"/>
      <c r="C38" s="2"/>
      <c r="D38" s="2"/>
      <c r="E38" s="2"/>
      <c r="F38" s="2"/>
      <c r="G38" s="2"/>
      <c r="H38" s="2"/>
    </row>
    <row r="39" spans="1:9" ht="15">
      <c r="A39" s="223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15" sqref="G15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480</v>
      </c>
      <c r="B1" s="77"/>
      <c r="C1" s="80"/>
      <c r="D1" s="80"/>
      <c r="E1" s="80"/>
      <c r="F1" s="80"/>
      <c r="G1" s="565" t="s">
        <v>109</v>
      </c>
      <c r="H1" s="565"/>
    </row>
    <row r="2" spans="1:10" ht="15">
      <c r="A2" s="79" t="s">
        <v>140</v>
      </c>
      <c r="B2" s="77"/>
      <c r="C2" s="80"/>
      <c r="D2" s="80"/>
      <c r="E2" s="80"/>
      <c r="F2" s="80"/>
      <c r="G2" s="555" t="s">
        <v>815</v>
      </c>
      <c r="H2" s="556"/>
    </row>
    <row r="3" spans="1:10" ht="15">
      <c r="A3" s="79"/>
      <c r="B3" s="79"/>
      <c r="C3" s="79"/>
      <c r="D3" s="79"/>
      <c r="E3" s="79"/>
      <c r="F3" s="79"/>
      <c r="G3" s="290"/>
      <c r="H3" s="290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9"/>
      <c r="B7" s="289"/>
      <c r="C7" s="289"/>
      <c r="D7" s="289"/>
      <c r="E7" s="289"/>
      <c r="F7" s="289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9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1"/>
      <c r="I35" s="191"/>
    </row>
    <row r="36" spans="1:9" ht="15">
      <c r="A36" s="238" t="s">
        <v>481</v>
      </c>
      <c r="B36" s="238"/>
      <c r="C36" s="237"/>
      <c r="D36" s="237"/>
      <c r="E36" s="237"/>
      <c r="F36" s="237"/>
      <c r="G36" s="237"/>
      <c r="H36" s="191"/>
      <c r="I36" s="191"/>
    </row>
    <row r="37" spans="1:9" ht="15">
      <c r="A37" s="238"/>
      <c r="B37" s="238"/>
      <c r="C37" s="237"/>
      <c r="D37" s="237"/>
      <c r="E37" s="237"/>
      <c r="F37" s="237"/>
      <c r="G37" s="237"/>
      <c r="H37" s="191"/>
      <c r="I37" s="191"/>
    </row>
    <row r="38" spans="1:9" ht="15">
      <c r="A38" s="238"/>
      <c r="B38" s="238"/>
      <c r="C38" s="191"/>
      <c r="D38" s="191"/>
      <c r="E38" s="191"/>
      <c r="F38" s="191"/>
      <c r="G38" s="191"/>
      <c r="H38" s="191"/>
      <c r="I38" s="191"/>
    </row>
    <row r="39" spans="1:9" ht="15">
      <c r="A39" s="238"/>
      <c r="B39" s="238"/>
      <c r="C39" s="191"/>
      <c r="D39" s="191"/>
      <c r="E39" s="191"/>
      <c r="F39" s="191"/>
      <c r="G39" s="191"/>
      <c r="H39" s="191"/>
      <c r="I39" s="191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434</v>
      </c>
      <c r="D44" s="197"/>
      <c r="E44" s="237"/>
      <c r="F44" s="197"/>
      <c r="G44" s="197"/>
      <c r="H44" s="191"/>
      <c r="I44" s="198"/>
    </row>
    <row r="45" spans="1:9" ht="15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15" sqref="K15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570" t="s">
        <v>482</v>
      </c>
      <c r="B2" s="570"/>
      <c r="C2" s="570"/>
      <c r="D2" s="570"/>
      <c r="E2" s="366"/>
      <c r="F2" s="80"/>
      <c r="G2" s="80"/>
      <c r="H2" s="80"/>
      <c r="I2" s="80"/>
      <c r="J2" s="290"/>
      <c r="K2" s="291"/>
      <c r="L2" s="291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290"/>
      <c r="K3" s="555" t="s">
        <v>815</v>
      </c>
      <c r="L3" s="556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0"/>
      <c r="K4" s="290"/>
      <c r="L4" s="290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9"/>
      <c r="B8" s="289"/>
      <c r="C8" s="289"/>
      <c r="D8" s="289"/>
      <c r="E8" s="289"/>
      <c r="F8" s="289"/>
      <c r="G8" s="289"/>
      <c r="H8" s="289"/>
      <c r="I8" s="289"/>
      <c r="J8" s="81"/>
      <c r="K8" s="81"/>
      <c r="L8" s="81"/>
    </row>
    <row r="9" spans="1:12" ht="4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>
      <c r="A10" s="101">
        <v>1</v>
      </c>
      <c r="B10" s="367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67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67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67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67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67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67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6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6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6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6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6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6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6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6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6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6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6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6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6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6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6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67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67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276</v>
      </c>
      <c r="B34" s="367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67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191"/>
    </row>
    <row r="37" spans="1:12" ht="15">
      <c r="A37" s="238" t="s">
        <v>494</v>
      </c>
      <c r="B37" s="238"/>
      <c r="C37" s="237"/>
      <c r="D37" s="237"/>
      <c r="E37" s="237"/>
      <c r="F37" s="237"/>
      <c r="G37" s="237"/>
      <c r="H37" s="237"/>
      <c r="I37" s="237"/>
      <c r="J37" s="237"/>
      <c r="K37" s="191"/>
    </row>
    <row r="38" spans="1:12" ht="15">
      <c r="A38" s="238" t="s">
        <v>495</v>
      </c>
      <c r="B38" s="238"/>
      <c r="C38" s="237"/>
      <c r="D38" s="237"/>
      <c r="E38" s="237"/>
      <c r="F38" s="237"/>
      <c r="G38" s="237"/>
      <c r="H38" s="237"/>
      <c r="I38" s="237"/>
      <c r="J38" s="237"/>
      <c r="K38" s="191"/>
    </row>
    <row r="39" spans="1:12" ht="15">
      <c r="A39" s="223" t="s">
        <v>496</v>
      </c>
      <c r="B39" s="238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3" t="s">
        <v>497</v>
      </c>
      <c r="B40" s="238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 customHeight="1">
      <c r="A41" s="575" t="s">
        <v>514</v>
      </c>
      <c r="B41" s="575"/>
      <c r="C41" s="575"/>
      <c r="D41" s="575"/>
      <c r="E41" s="575"/>
      <c r="F41" s="575"/>
      <c r="G41" s="575"/>
      <c r="H41" s="575"/>
      <c r="I41" s="575"/>
      <c r="J41" s="575"/>
      <c r="K41" s="575"/>
    </row>
    <row r="42" spans="1:12" ht="15" customHeight="1">
      <c r="A42" s="575"/>
      <c r="B42" s="575"/>
      <c r="C42" s="575"/>
      <c r="D42" s="575"/>
      <c r="E42" s="575"/>
      <c r="F42" s="575"/>
      <c r="G42" s="575"/>
      <c r="H42" s="575"/>
      <c r="I42" s="575"/>
      <c r="J42" s="575"/>
      <c r="K42" s="575"/>
    </row>
    <row r="43" spans="1:12" ht="12.75" customHeight="1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</row>
    <row r="44" spans="1:12" ht="15">
      <c r="A44" s="571" t="s">
        <v>107</v>
      </c>
      <c r="B44" s="571"/>
      <c r="C44" s="368"/>
      <c r="D44" s="369"/>
      <c r="E44" s="369"/>
      <c r="F44" s="368"/>
      <c r="G44" s="368"/>
      <c r="H44" s="368"/>
      <c r="I44" s="368"/>
      <c r="J44" s="368"/>
      <c r="K44" s="191"/>
    </row>
    <row r="45" spans="1:12" ht="15">
      <c r="A45" s="368"/>
      <c r="B45" s="369"/>
      <c r="C45" s="368"/>
      <c r="D45" s="369"/>
      <c r="E45" s="369"/>
      <c r="F45" s="368"/>
      <c r="G45" s="368"/>
      <c r="H45" s="368"/>
      <c r="I45" s="368"/>
      <c r="J45" s="370"/>
      <c r="K45" s="191"/>
    </row>
    <row r="46" spans="1:12" ht="15" customHeight="1">
      <c r="A46" s="368"/>
      <c r="B46" s="369"/>
      <c r="C46" s="572" t="s">
        <v>268</v>
      </c>
      <c r="D46" s="572"/>
      <c r="E46" s="371"/>
      <c r="F46" s="372"/>
      <c r="G46" s="573" t="s">
        <v>498</v>
      </c>
      <c r="H46" s="573"/>
      <c r="I46" s="573"/>
      <c r="J46" s="373"/>
      <c r="K46" s="191"/>
    </row>
    <row r="47" spans="1:12" ht="15">
      <c r="A47" s="368"/>
      <c r="B47" s="369"/>
      <c r="C47" s="368"/>
      <c r="D47" s="369"/>
      <c r="E47" s="369"/>
      <c r="F47" s="368"/>
      <c r="G47" s="574"/>
      <c r="H47" s="574"/>
      <c r="I47" s="574"/>
      <c r="J47" s="373"/>
      <c r="K47" s="191"/>
    </row>
    <row r="48" spans="1:12" ht="15">
      <c r="A48" s="368"/>
      <c r="B48" s="369"/>
      <c r="C48" s="569" t="s">
        <v>139</v>
      </c>
      <c r="D48" s="569"/>
      <c r="E48" s="371"/>
      <c r="F48" s="372"/>
      <c r="G48" s="368"/>
      <c r="H48" s="368"/>
      <c r="I48" s="368"/>
      <c r="J48" s="368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B21" sqref="B21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458</v>
      </c>
      <c r="B1" s="79"/>
      <c r="C1" s="567" t="s">
        <v>109</v>
      </c>
      <c r="D1" s="567"/>
    </row>
    <row r="2" spans="1:5">
      <c r="A2" s="77" t="s">
        <v>459</v>
      </c>
      <c r="B2" s="79"/>
      <c r="C2" s="555" t="s">
        <v>815</v>
      </c>
      <c r="D2" s="556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1" t="str">
        <f>'ფორმა N1'!D4</f>
        <v>მპგ "ევროპული საქართველო-მოძრაობა თავისუფლებისთვის"</v>
      </c>
      <c r="B6" s="122"/>
      <c r="C6" s="122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150</v>
      </c>
      <c r="D10" s="85">
        <f>SUM(D11,D14,D17,D20:D22)</f>
        <v>150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91" t="s">
        <v>72</v>
      </c>
      <c r="C15" s="488"/>
      <c r="D15" s="35"/>
    </row>
    <row r="16" spans="1:5">
      <c r="A16" s="16" t="s">
        <v>33</v>
      </c>
      <c r="B16" s="91" t="s">
        <v>73</v>
      </c>
      <c r="C16" s="34"/>
      <c r="D16" s="35"/>
    </row>
    <row r="17" spans="1:9">
      <c r="A17" s="14">
        <v>1.3</v>
      </c>
      <c r="B17" s="90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91" t="s">
        <v>75</v>
      </c>
      <c r="C18" s="34"/>
      <c r="D18" s="35"/>
    </row>
    <row r="19" spans="1:9">
      <c r="A19" s="16" t="s">
        <v>51</v>
      </c>
      <c r="B19" s="91" t="s">
        <v>76</v>
      </c>
      <c r="C19" s="34"/>
      <c r="D19" s="35"/>
    </row>
    <row r="20" spans="1:9">
      <c r="A20" s="14">
        <v>1.4</v>
      </c>
      <c r="B20" s="90" t="s">
        <v>77</v>
      </c>
      <c r="C20" s="34"/>
      <c r="D20" s="35"/>
    </row>
    <row r="21" spans="1:9">
      <c r="A21" s="14">
        <v>1.5</v>
      </c>
      <c r="B21" s="90" t="s">
        <v>78</v>
      </c>
      <c r="C21" s="34">
        <v>150</v>
      </c>
      <c r="D21" s="35">
        <v>150</v>
      </c>
    </row>
    <row r="22" spans="1:9">
      <c r="A22" s="14">
        <v>1.6</v>
      </c>
      <c r="B22" s="90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D14" sqref="D14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460</v>
      </c>
      <c r="B1" s="80"/>
      <c r="C1" s="565" t="s">
        <v>109</v>
      </c>
      <c r="D1" s="565"/>
      <c r="E1" s="94"/>
    </row>
    <row r="2" spans="1:5" s="6" customFormat="1">
      <c r="A2" s="77" t="s">
        <v>457</v>
      </c>
      <c r="B2" s="80"/>
      <c r="C2" s="555" t="s">
        <v>815</v>
      </c>
      <c r="D2" s="556"/>
      <c r="E2" s="94"/>
    </row>
    <row r="3" spans="1:5" s="6" customFormat="1">
      <c r="A3" s="79" t="s">
        <v>140</v>
      </c>
      <c r="B3" s="77"/>
      <c r="C3" s="167"/>
      <c r="D3" s="167"/>
      <c r="E3" s="94"/>
    </row>
    <row r="4" spans="1:5" s="6" customFormat="1">
      <c r="A4" s="79"/>
      <c r="B4" s="79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6"/>
      <c r="B8" s="166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3"/>
    </row>
    <row r="22" spans="1:9">
      <c r="A22" s="223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" zoomScale="80" zoomScaleNormal="100" zoomScaleSheetLayoutView="80" workbookViewId="0">
      <selection activeCell="D47" sqref="D47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3"/>
      <c r="C1" s="577" t="s">
        <v>198</v>
      </c>
      <c r="D1" s="577"/>
      <c r="E1" s="108"/>
    </row>
    <row r="2" spans="1:5">
      <c r="A2" s="79" t="s">
        <v>140</v>
      </c>
      <c r="B2" s="123"/>
      <c r="C2" s="80"/>
      <c r="D2" s="233">
        <v>42968</v>
      </c>
      <c r="E2" s="108"/>
    </row>
    <row r="3" spans="1:5">
      <c r="A3" s="118"/>
      <c r="B3" s="123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1" t="str">
        <f>'ფორმა N1'!D4</f>
        <v>მპგ "ევროპული საქართველო-მოძრაობა თავისუფლებისთვის"</v>
      </c>
      <c r="B5" s="122"/>
      <c r="C5" s="122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7"/>
      <c r="B7" s="124"/>
      <c r="C7" s="125"/>
      <c r="D7" s="125"/>
      <c r="E7" s="108"/>
    </row>
    <row r="8" spans="1:5" ht="45">
      <c r="A8" s="126" t="s">
        <v>113</v>
      </c>
      <c r="B8" s="126" t="s">
        <v>190</v>
      </c>
      <c r="C8" s="126" t="s">
        <v>303</v>
      </c>
      <c r="D8" s="126" t="s">
        <v>257</v>
      </c>
      <c r="E8" s="108"/>
    </row>
    <row r="9" spans="1:5">
      <c r="A9" s="50"/>
      <c r="B9" s="51"/>
      <c r="C9" s="160"/>
      <c r="D9" s="160"/>
      <c r="E9" s="108"/>
    </row>
    <row r="10" spans="1:5">
      <c r="A10" s="52" t="s">
        <v>191</v>
      </c>
      <c r="B10" s="53"/>
      <c r="C10" s="127">
        <f>SUM(C11,C34)</f>
        <v>166630.99</v>
      </c>
      <c r="D10" s="127">
        <f>SUM(D11,D34)</f>
        <v>187195.95</v>
      </c>
      <c r="E10" s="108"/>
    </row>
    <row r="11" spans="1:5">
      <c r="A11" s="54" t="s">
        <v>192</v>
      </c>
      <c r="B11" s="55"/>
      <c r="C11" s="88">
        <f>SUM(C12:C32)</f>
        <v>46916.44</v>
      </c>
      <c r="D11" s="88">
        <f>SUM(D12:D32)</f>
        <v>63947.28</v>
      </c>
      <c r="E11" s="108"/>
    </row>
    <row r="12" spans="1:5">
      <c r="A12" s="58">
        <v>1110</v>
      </c>
      <c r="B12" s="57" t="s">
        <v>142</v>
      </c>
      <c r="C12" s="8"/>
      <c r="D12" s="8"/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6541.44</v>
      </c>
      <c r="D14" s="403">
        <v>20572.28</v>
      </c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403">
        <v>375</v>
      </c>
      <c r="D27" s="403">
        <v>3375</v>
      </c>
      <c r="E27" s="108"/>
    </row>
    <row r="28" spans="1:5">
      <c r="A28" s="58">
        <v>1442</v>
      </c>
      <c r="B28" s="57" t="s">
        <v>158</v>
      </c>
      <c r="C28" s="8">
        <v>40000</v>
      </c>
      <c r="D28" s="8">
        <v>40000</v>
      </c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/>
      <c r="D31" s="8"/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119714.55</v>
      </c>
      <c r="D34" s="88">
        <f>SUM(D35:D42)</f>
        <v>123248.67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403">
        <v>12250</v>
      </c>
      <c r="D36" s="8">
        <v>12250</v>
      </c>
      <c r="E36" s="108"/>
    </row>
    <row r="37" spans="1:5">
      <c r="A37" s="58">
        <v>2130</v>
      </c>
      <c r="B37" s="57" t="s">
        <v>101</v>
      </c>
      <c r="C37" s="403">
        <v>107464.55</v>
      </c>
      <c r="D37" s="403">
        <v>110998.67</v>
      </c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57217.61</v>
      </c>
      <c r="D44" s="88">
        <f>SUM(D45,D64)</f>
        <v>2598</v>
      </c>
      <c r="E44" s="108"/>
    </row>
    <row r="45" spans="1:5">
      <c r="A45" s="59" t="s">
        <v>194</v>
      </c>
      <c r="B45" s="57"/>
      <c r="C45" s="88">
        <f>SUM(C46:C61)</f>
        <v>57217.61</v>
      </c>
      <c r="D45" s="88">
        <f>SUM(D46:D61)</f>
        <v>2598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>
        <v>56497.45</v>
      </c>
      <c r="D47" s="403">
        <v>2598</v>
      </c>
      <c r="E47" s="108"/>
    </row>
    <row r="48" spans="1:5">
      <c r="A48" s="58">
        <v>3221</v>
      </c>
      <c r="B48" s="57" t="s">
        <v>168</v>
      </c>
      <c r="C48" s="8"/>
      <c r="D48" s="403"/>
      <c r="E48" s="108"/>
    </row>
    <row r="49" spans="1:5">
      <c r="A49" s="58">
        <v>3222</v>
      </c>
      <c r="B49" s="57" t="s">
        <v>169</v>
      </c>
      <c r="C49" s="403">
        <v>720.16</v>
      </c>
      <c r="D49" s="403">
        <v>0</v>
      </c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0">
      <c r="A55" s="58">
        <v>3236</v>
      </c>
      <c r="B55" s="57" t="s">
        <v>189</v>
      </c>
      <c r="C55" s="8"/>
      <c r="D55" s="8"/>
      <c r="E55" s="108"/>
    </row>
    <row r="56" spans="1:5" ht="4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0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H12" sqref="H12"/>
    </sheetView>
  </sheetViews>
  <sheetFormatPr defaultRowHeight="15"/>
  <cols>
    <col min="1" max="1" width="4.85546875" style="2" customWidth="1"/>
    <col min="2" max="2" width="31.42578125" style="2" customWidth="1"/>
    <col min="3" max="3" width="25.85546875" style="2" bestFit="1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454</v>
      </c>
      <c r="B1" s="79"/>
      <c r="C1" s="79"/>
      <c r="D1" s="79"/>
      <c r="E1" s="79"/>
      <c r="F1" s="79"/>
      <c r="G1" s="79"/>
      <c r="H1" s="79"/>
      <c r="I1" s="565" t="s">
        <v>109</v>
      </c>
      <c r="J1" s="565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555" t="s">
        <v>815</v>
      </c>
      <c r="J2" s="556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8"/>
      <c r="G4" s="79"/>
      <c r="H4" s="79"/>
      <c r="I4" s="79"/>
      <c r="J4" s="79"/>
      <c r="K4" s="108"/>
    </row>
    <row r="5" spans="1:11">
      <c r="A5" s="230" t="str">
        <f>'ფორმა N1'!D4</f>
        <v>მპგ "ევროპული საქართველო-მოძრაობა თავისუფლებისთვის"</v>
      </c>
      <c r="B5" s="390"/>
      <c r="C5" s="390"/>
      <c r="D5" s="390"/>
      <c r="E5" s="390"/>
      <c r="F5" s="391"/>
      <c r="G5" s="390"/>
      <c r="H5" s="390"/>
      <c r="I5" s="390"/>
      <c r="J5" s="390"/>
      <c r="K5" s="108"/>
    </row>
    <row r="6" spans="1:11">
      <c r="A6" s="80"/>
      <c r="B6" s="80"/>
      <c r="C6" s="79"/>
      <c r="D6" s="79"/>
      <c r="E6" s="79"/>
      <c r="F6" s="128"/>
      <c r="G6" s="79"/>
      <c r="H6" s="79"/>
      <c r="I6" s="79"/>
      <c r="J6" s="79"/>
      <c r="K6" s="108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8"/>
    </row>
    <row r="8" spans="1:11" s="27" customFormat="1" ht="45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8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15.75">
      <c r="A10" s="161">
        <v>1</v>
      </c>
      <c r="B10" s="64" t="s">
        <v>534</v>
      </c>
      <c r="C10" s="162" t="s">
        <v>535</v>
      </c>
      <c r="D10" s="163" t="s">
        <v>221</v>
      </c>
      <c r="E10" s="159">
        <v>9566.75</v>
      </c>
      <c r="F10" s="28">
        <v>6541.44</v>
      </c>
      <c r="G10" s="28">
        <v>156294</v>
      </c>
      <c r="H10" s="28">
        <v>142263</v>
      </c>
      <c r="I10" s="28">
        <v>20572.28</v>
      </c>
      <c r="J10" s="28" t="s">
        <v>765</v>
      </c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2" t="s">
        <v>107</v>
      </c>
      <c r="C15" s="107"/>
      <c r="D15" s="107"/>
      <c r="E15" s="107"/>
      <c r="F15" s="243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7"/>
      <c r="D17" s="107"/>
      <c r="E17" s="107"/>
      <c r="F17" s="287"/>
      <c r="G17" s="288"/>
      <c r="H17" s="288"/>
      <c r="I17" s="104"/>
      <c r="J17" s="104"/>
    </row>
    <row r="18" spans="1:10">
      <c r="A18" s="104"/>
      <c r="B18" s="107"/>
      <c r="C18" s="244" t="s">
        <v>268</v>
      </c>
      <c r="D18" s="244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5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5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A13" sqref="A1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565" t="s">
        <v>109</v>
      </c>
      <c r="D1" s="565"/>
      <c r="E1" s="111"/>
    </row>
    <row r="2" spans="1:7">
      <c r="A2" s="79" t="s">
        <v>140</v>
      </c>
      <c r="B2" s="79"/>
      <c r="C2" s="555" t="s">
        <v>815</v>
      </c>
      <c r="D2" s="556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393" t="str">
        <f>'ფორმა N1'!D4</f>
        <v>მპგ "ევროპული საქართველო-მოძრაობა თავისუფლებისთვის"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46">
        <v>1</v>
      </c>
      <c r="B9" s="246" t="s">
        <v>65</v>
      </c>
      <c r="C9" s="88">
        <f>SUM(C10,C26)</f>
        <v>156294</v>
      </c>
      <c r="D9" s="88">
        <f>SUM(D10,D26)</f>
        <v>156294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156294</v>
      </c>
      <c r="D10" s="88">
        <f>SUM(D11,D12,D16,D19,D24,D25)</f>
        <v>156294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SUM(C13:C15)</f>
        <v>77450</v>
      </c>
      <c r="D12" s="110">
        <f>SUM(D13:D15)</f>
        <v>77450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>
        <v>77450</v>
      </c>
      <c r="D13" s="8">
        <v>77450</v>
      </c>
      <c r="E13" s="111"/>
    </row>
    <row r="14" spans="1:7" s="3" customFormat="1" ht="16.5" customHeight="1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f>SUM(C17:C18)</f>
        <v>78844</v>
      </c>
      <c r="D16" s="110">
        <f>SUM(D17:D18)</f>
        <v>78844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78844</v>
      </c>
      <c r="D17" s="8">
        <v>78844</v>
      </c>
      <c r="E17" s="111"/>
    </row>
    <row r="18" spans="1:5" s="3" customFormat="1" ht="30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0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79"/>
      <c r="D24" s="8"/>
      <c r="E24" s="111"/>
    </row>
    <row r="25" spans="1:5" s="3" customFormat="1">
      <c r="A25" s="91" t="s">
        <v>251</v>
      </c>
      <c r="B25" s="91" t="s">
        <v>453</v>
      </c>
      <c r="C25" s="8"/>
      <c r="D25" s="8"/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54" t="s">
        <v>98</v>
      </c>
      <c r="B28" s="254" t="s">
        <v>309</v>
      </c>
      <c r="C28" s="8"/>
      <c r="D28" s="8"/>
      <c r="E28" s="111"/>
    </row>
    <row r="29" spans="1:5">
      <c r="A29" s="254" t="s">
        <v>99</v>
      </c>
      <c r="B29" s="254" t="s">
        <v>312</v>
      </c>
      <c r="C29" s="403"/>
      <c r="D29" s="8">
        <v>0</v>
      </c>
      <c r="E29" s="111"/>
    </row>
    <row r="30" spans="1:5">
      <c r="A30" s="254" t="s">
        <v>455</v>
      </c>
      <c r="B30" s="254" t="s">
        <v>310</v>
      </c>
      <c r="C30" s="8"/>
      <c r="D30" s="8"/>
      <c r="E30" s="111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>
      <c r="A32" s="254" t="s">
        <v>12</v>
      </c>
      <c r="B32" s="254" t="s">
        <v>509</v>
      </c>
      <c r="C32" s="8"/>
      <c r="D32" s="8"/>
      <c r="E32" s="111"/>
    </row>
    <row r="33" spans="1:9">
      <c r="A33" s="254" t="s">
        <v>13</v>
      </c>
      <c r="B33" s="254" t="s">
        <v>510</v>
      </c>
      <c r="C33" s="8"/>
      <c r="D33" s="8"/>
      <c r="E33" s="111"/>
    </row>
    <row r="34" spans="1:9">
      <c r="A34" s="254" t="s">
        <v>281</v>
      </c>
      <c r="B34" s="254" t="s">
        <v>511</v>
      </c>
      <c r="C34" s="8"/>
      <c r="D34" s="8"/>
      <c r="E34" s="111"/>
    </row>
    <row r="35" spans="1:9">
      <c r="A35" s="91" t="s">
        <v>34</v>
      </c>
      <c r="B35" s="266" t="s">
        <v>452</v>
      </c>
      <c r="C35" s="8"/>
      <c r="D35" s="8"/>
      <c r="E35" s="111"/>
    </row>
    <row r="36" spans="1:9" s="12" customFormat="1">
      <c r="D36" s="113"/>
      <c r="E36" s="441"/>
      <c r="F36" s="113"/>
    </row>
    <row r="37" spans="1:9" s="12" customFormat="1">
      <c r="A37" s="442"/>
      <c r="D37" s="113"/>
      <c r="E37" s="441"/>
      <c r="F37" s="113"/>
    </row>
    <row r="38" spans="1:9" s="12" customFormat="1">
      <c r="D38" s="113"/>
      <c r="E38" s="441"/>
      <c r="F38" s="113"/>
    </row>
    <row r="39" spans="1:9" s="12" customFormat="1">
      <c r="D39" s="113"/>
      <c r="E39" s="441"/>
      <c r="F39" s="113"/>
    </row>
    <row r="40" spans="1:9" s="12" customFormat="1">
      <c r="A40" s="443" t="s">
        <v>107</v>
      </c>
      <c r="D40" s="113"/>
      <c r="E40" s="441"/>
      <c r="F40" s="113"/>
    </row>
    <row r="41" spans="1:9" s="12" customFormat="1">
      <c r="D41" s="113"/>
      <c r="E41" s="444"/>
      <c r="F41" s="444"/>
      <c r="G41" s="75"/>
      <c r="H41" s="75"/>
      <c r="I41" s="75"/>
    </row>
    <row r="42" spans="1:9" s="12" customFormat="1">
      <c r="D42" s="113"/>
      <c r="E42" s="444"/>
      <c r="F42" s="444"/>
      <c r="G42" s="75"/>
      <c r="H42" s="75"/>
      <c r="I42" s="75"/>
    </row>
    <row r="43" spans="1:9" s="12" customFormat="1">
      <c r="A43" s="75"/>
      <c r="B43" s="443" t="s">
        <v>271</v>
      </c>
      <c r="D43" s="113"/>
      <c r="E43" s="444"/>
      <c r="F43" s="444"/>
      <c r="G43" s="75"/>
      <c r="H43" s="75"/>
      <c r="I43" s="75"/>
    </row>
    <row r="44" spans="1:9" s="12" customFormat="1">
      <c r="A44" s="75"/>
      <c r="B44" s="12" t="s">
        <v>270</v>
      </c>
      <c r="D44" s="113"/>
      <c r="E44" s="444"/>
      <c r="F44" s="444"/>
      <c r="G44" s="75"/>
      <c r="H44" s="75"/>
      <c r="I44" s="75"/>
    </row>
    <row r="45" spans="1:9" s="75" customFormat="1" ht="12.75">
      <c r="B45" s="445" t="s">
        <v>139</v>
      </c>
      <c r="D45" s="444"/>
      <c r="E45" s="444"/>
      <c r="F45" s="444"/>
    </row>
    <row r="46" spans="1:9" s="73" customFormat="1">
      <c r="D46" s="446"/>
      <c r="E46" s="447"/>
      <c r="F46" s="44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7" t="s">
        <v>370</v>
      </c>
      <c r="B1" s="79"/>
      <c r="C1" s="79"/>
      <c r="D1" s="79"/>
      <c r="E1" s="79"/>
      <c r="F1" s="79"/>
      <c r="G1" s="170" t="s">
        <v>109</v>
      </c>
      <c r="H1" s="171"/>
    </row>
    <row r="2" spans="1:8">
      <c r="A2" s="79" t="s">
        <v>140</v>
      </c>
      <c r="B2" s="79"/>
      <c r="C2" s="79"/>
      <c r="D2" s="79"/>
      <c r="E2" s="79"/>
      <c r="F2" s="79"/>
      <c r="G2" s="555" t="s">
        <v>815</v>
      </c>
      <c r="H2" s="556"/>
    </row>
    <row r="3" spans="1:8">
      <c r="A3" s="79"/>
      <c r="B3" s="79"/>
      <c r="C3" s="79"/>
      <c r="D3" s="79"/>
      <c r="E3" s="79"/>
      <c r="F3" s="79"/>
      <c r="G3" s="105"/>
      <c r="H3" s="171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0" t="str">
        <f>'ფორმა N1'!D4</f>
        <v>მპგ "ევროპული საქართველო-მოძრაობა თავისუფლებისთვის"</v>
      </c>
      <c r="B5" s="230"/>
      <c r="C5" s="230"/>
      <c r="D5" s="230"/>
      <c r="E5" s="230"/>
      <c r="F5" s="230"/>
      <c r="G5" s="230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3" t="s">
        <v>313</v>
      </c>
      <c r="B8" s="173" t="s">
        <v>141</v>
      </c>
      <c r="C8" s="174" t="s">
        <v>368</v>
      </c>
      <c r="D8" s="174" t="s">
        <v>369</v>
      </c>
      <c r="E8" s="174" t="s">
        <v>275</v>
      </c>
      <c r="F8" s="173" t="s">
        <v>320</v>
      </c>
      <c r="G8" s="174" t="s">
        <v>314</v>
      </c>
      <c r="H8" s="108"/>
    </row>
    <row r="9" spans="1:8">
      <c r="A9" s="175" t="s">
        <v>315</v>
      </c>
      <c r="B9" s="176"/>
      <c r="C9" s="177"/>
      <c r="D9" s="178"/>
      <c r="E9" s="178"/>
      <c r="F9" s="178"/>
      <c r="G9" s="179"/>
      <c r="H9" s="108"/>
    </row>
    <row r="10" spans="1:8" ht="15.75">
      <c r="A10" s="176">
        <v>1</v>
      </c>
      <c r="B10" s="159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>
      <c r="A11" s="176">
        <v>2</v>
      </c>
      <c r="B11" s="159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>
      <c r="A12" s="176">
        <v>3</v>
      </c>
      <c r="B12" s="159"/>
      <c r="C12" s="180"/>
      <c r="D12" s="181"/>
      <c r="E12" s="181"/>
      <c r="F12" s="181"/>
      <c r="G12" s="182" t="str">
        <f t="shared" si="0"/>
        <v/>
      </c>
      <c r="H12" s="108"/>
    </row>
    <row r="13" spans="1:8" ht="15.75">
      <c r="A13" s="176">
        <v>4</v>
      </c>
      <c r="B13" s="159"/>
      <c r="C13" s="180"/>
      <c r="D13" s="181"/>
      <c r="E13" s="181"/>
      <c r="F13" s="181"/>
      <c r="G13" s="182" t="str">
        <f t="shared" si="0"/>
        <v/>
      </c>
      <c r="H13" s="108"/>
    </row>
    <row r="14" spans="1:8" ht="15.75">
      <c r="A14" s="176">
        <v>5</v>
      </c>
      <c r="B14" s="159"/>
      <c r="C14" s="180"/>
      <c r="D14" s="181"/>
      <c r="E14" s="181"/>
      <c r="F14" s="181"/>
      <c r="G14" s="182" t="str">
        <f t="shared" si="0"/>
        <v/>
      </c>
      <c r="H14" s="108"/>
    </row>
    <row r="15" spans="1:8" ht="15.75">
      <c r="A15" s="176">
        <v>6</v>
      </c>
      <c r="B15" s="159"/>
      <c r="C15" s="180"/>
      <c r="D15" s="181"/>
      <c r="E15" s="181"/>
      <c r="F15" s="181"/>
      <c r="G15" s="182" t="str">
        <f t="shared" si="0"/>
        <v/>
      </c>
      <c r="H15" s="108"/>
    </row>
    <row r="16" spans="1:8" ht="15.75">
      <c r="A16" s="176">
        <v>7</v>
      </c>
      <c r="B16" s="159"/>
      <c r="C16" s="180"/>
      <c r="D16" s="181"/>
      <c r="E16" s="181"/>
      <c r="F16" s="181"/>
      <c r="G16" s="182" t="str">
        <f t="shared" si="0"/>
        <v/>
      </c>
      <c r="H16" s="108"/>
    </row>
    <row r="17" spans="1:8" ht="15.75">
      <c r="A17" s="176">
        <v>8</v>
      </c>
      <c r="B17" s="159"/>
      <c r="C17" s="180"/>
      <c r="D17" s="181"/>
      <c r="E17" s="181"/>
      <c r="F17" s="181"/>
      <c r="G17" s="182" t="str">
        <f t="shared" si="0"/>
        <v/>
      </c>
      <c r="H17" s="108"/>
    </row>
    <row r="18" spans="1:8" ht="15.75">
      <c r="A18" s="176">
        <v>9</v>
      </c>
      <c r="B18" s="159"/>
      <c r="C18" s="180"/>
      <c r="D18" s="181"/>
      <c r="E18" s="181"/>
      <c r="F18" s="181"/>
      <c r="G18" s="182" t="str">
        <f t="shared" si="0"/>
        <v/>
      </c>
      <c r="H18" s="108"/>
    </row>
    <row r="19" spans="1:8" ht="15.75">
      <c r="A19" s="176">
        <v>10</v>
      </c>
      <c r="B19" s="159"/>
      <c r="C19" s="180"/>
      <c r="D19" s="181"/>
      <c r="E19" s="181"/>
      <c r="F19" s="181"/>
      <c r="G19" s="182" t="str">
        <f t="shared" si="0"/>
        <v/>
      </c>
      <c r="H19" s="108"/>
    </row>
    <row r="20" spans="1:8" ht="15.75">
      <c r="A20" s="176">
        <v>11</v>
      </c>
      <c r="B20" s="159"/>
      <c r="C20" s="180"/>
      <c r="D20" s="181"/>
      <c r="E20" s="181"/>
      <c r="F20" s="181"/>
      <c r="G20" s="182" t="str">
        <f t="shared" si="0"/>
        <v/>
      </c>
      <c r="H20" s="108"/>
    </row>
    <row r="21" spans="1:8" ht="15.75">
      <c r="A21" s="176">
        <v>12</v>
      </c>
      <c r="B21" s="159"/>
      <c r="C21" s="180"/>
      <c r="D21" s="181"/>
      <c r="E21" s="181"/>
      <c r="F21" s="181"/>
      <c r="G21" s="182" t="str">
        <f t="shared" si="0"/>
        <v/>
      </c>
      <c r="H21" s="108"/>
    </row>
    <row r="22" spans="1:8" ht="15.75">
      <c r="A22" s="176">
        <v>13</v>
      </c>
      <c r="B22" s="159"/>
      <c r="C22" s="180"/>
      <c r="D22" s="181"/>
      <c r="E22" s="181"/>
      <c r="F22" s="181"/>
      <c r="G22" s="182" t="str">
        <f t="shared" si="0"/>
        <v/>
      </c>
      <c r="H22" s="108"/>
    </row>
    <row r="23" spans="1:8" ht="15.75">
      <c r="A23" s="176">
        <v>14</v>
      </c>
      <c r="B23" s="159"/>
      <c r="C23" s="180"/>
      <c r="D23" s="181"/>
      <c r="E23" s="181"/>
      <c r="F23" s="181"/>
      <c r="G23" s="182" t="str">
        <f t="shared" si="0"/>
        <v/>
      </c>
      <c r="H23" s="108"/>
    </row>
    <row r="24" spans="1:8" ht="15.75">
      <c r="A24" s="176">
        <v>15</v>
      </c>
      <c r="B24" s="159"/>
      <c r="C24" s="180"/>
      <c r="D24" s="181"/>
      <c r="E24" s="181"/>
      <c r="F24" s="181"/>
      <c r="G24" s="182" t="str">
        <f t="shared" si="0"/>
        <v/>
      </c>
      <c r="H24" s="108"/>
    </row>
    <row r="25" spans="1:8" ht="15.75">
      <c r="A25" s="176">
        <v>16</v>
      </c>
      <c r="B25" s="159"/>
      <c r="C25" s="180"/>
      <c r="D25" s="181"/>
      <c r="E25" s="181"/>
      <c r="F25" s="181"/>
      <c r="G25" s="182" t="str">
        <f t="shared" si="0"/>
        <v/>
      </c>
      <c r="H25" s="108"/>
    </row>
    <row r="26" spans="1:8" ht="15.75">
      <c r="A26" s="176">
        <v>17</v>
      </c>
      <c r="B26" s="159"/>
      <c r="C26" s="180"/>
      <c r="D26" s="181"/>
      <c r="E26" s="181"/>
      <c r="F26" s="181"/>
      <c r="G26" s="182" t="str">
        <f t="shared" si="0"/>
        <v/>
      </c>
      <c r="H26" s="108"/>
    </row>
    <row r="27" spans="1:8" ht="15.75">
      <c r="A27" s="176">
        <v>18</v>
      </c>
      <c r="B27" s="159"/>
      <c r="C27" s="180"/>
      <c r="D27" s="181"/>
      <c r="E27" s="181"/>
      <c r="F27" s="181"/>
      <c r="G27" s="182" t="str">
        <f t="shared" si="0"/>
        <v/>
      </c>
      <c r="H27" s="108"/>
    </row>
    <row r="28" spans="1:8" ht="15.75">
      <c r="A28" s="176">
        <v>19</v>
      </c>
      <c r="B28" s="159"/>
      <c r="C28" s="180"/>
      <c r="D28" s="181"/>
      <c r="E28" s="181"/>
      <c r="F28" s="181"/>
      <c r="G28" s="182" t="str">
        <f t="shared" si="0"/>
        <v/>
      </c>
      <c r="H28" s="108"/>
    </row>
    <row r="29" spans="1:8" ht="15.75">
      <c r="A29" s="176">
        <v>20</v>
      </c>
      <c r="B29" s="159"/>
      <c r="C29" s="180"/>
      <c r="D29" s="181"/>
      <c r="E29" s="181"/>
      <c r="F29" s="181"/>
      <c r="G29" s="182" t="str">
        <f t="shared" si="0"/>
        <v/>
      </c>
      <c r="H29" s="108"/>
    </row>
    <row r="30" spans="1:8" ht="15.75">
      <c r="A30" s="176">
        <v>21</v>
      </c>
      <c r="B30" s="159"/>
      <c r="C30" s="183"/>
      <c r="D30" s="184"/>
      <c r="E30" s="184"/>
      <c r="F30" s="184"/>
      <c r="G30" s="182" t="str">
        <f t="shared" si="0"/>
        <v/>
      </c>
      <c r="H30" s="108"/>
    </row>
    <row r="31" spans="1:8" ht="15.75">
      <c r="A31" s="176">
        <v>22</v>
      </c>
      <c r="B31" s="159"/>
      <c r="C31" s="183"/>
      <c r="D31" s="184"/>
      <c r="E31" s="184"/>
      <c r="F31" s="184"/>
      <c r="G31" s="182" t="str">
        <f t="shared" si="0"/>
        <v/>
      </c>
      <c r="H31" s="108"/>
    </row>
    <row r="32" spans="1:8" ht="15.75">
      <c r="A32" s="176">
        <v>23</v>
      </c>
      <c r="B32" s="159"/>
      <c r="C32" s="183"/>
      <c r="D32" s="184"/>
      <c r="E32" s="184"/>
      <c r="F32" s="184"/>
      <c r="G32" s="182" t="str">
        <f t="shared" si="0"/>
        <v/>
      </c>
      <c r="H32" s="108"/>
    </row>
    <row r="33" spans="1:10" ht="15.75">
      <c r="A33" s="176">
        <v>24</v>
      </c>
      <c r="B33" s="159"/>
      <c r="C33" s="183"/>
      <c r="D33" s="184"/>
      <c r="E33" s="184"/>
      <c r="F33" s="184"/>
      <c r="G33" s="182" t="str">
        <f t="shared" si="0"/>
        <v/>
      </c>
      <c r="H33" s="108"/>
    </row>
    <row r="34" spans="1:10" ht="15.75">
      <c r="A34" s="176">
        <v>25</v>
      </c>
      <c r="B34" s="159"/>
      <c r="C34" s="183"/>
      <c r="D34" s="184"/>
      <c r="E34" s="184"/>
      <c r="F34" s="184"/>
      <c r="G34" s="182" t="str">
        <f t="shared" si="0"/>
        <v/>
      </c>
      <c r="H34" s="108"/>
    </row>
    <row r="35" spans="1:10" ht="15.75">
      <c r="A35" s="176">
        <v>26</v>
      </c>
      <c r="B35" s="159"/>
      <c r="C35" s="183"/>
      <c r="D35" s="184"/>
      <c r="E35" s="184"/>
      <c r="F35" s="184"/>
      <c r="G35" s="182" t="str">
        <f t="shared" si="0"/>
        <v/>
      </c>
      <c r="H35" s="108"/>
    </row>
    <row r="36" spans="1:10" ht="15.75">
      <c r="A36" s="176">
        <v>27</v>
      </c>
      <c r="B36" s="159"/>
      <c r="C36" s="183"/>
      <c r="D36" s="184"/>
      <c r="E36" s="184"/>
      <c r="F36" s="184"/>
      <c r="G36" s="182" t="str">
        <f t="shared" si="0"/>
        <v/>
      </c>
      <c r="H36" s="108"/>
    </row>
    <row r="37" spans="1:10" ht="15.75">
      <c r="A37" s="176">
        <v>28</v>
      </c>
      <c r="B37" s="159"/>
      <c r="C37" s="183"/>
      <c r="D37" s="184"/>
      <c r="E37" s="184"/>
      <c r="F37" s="184"/>
      <c r="G37" s="182" t="str">
        <f t="shared" si="0"/>
        <v/>
      </c>
      <c r="H37" s="108"/>
    </row>
    <row r="38" spans="1:10" ht="15.75">
      <c r="A38" s="176">
        <v>29</v>
      </c>
      <c r="B38" s="159"/>
      <c r="C38" s="183"/>
      <c r="D38" s="184"/>
      <c r="E38" s="184"/>
      <c r="F38" s="184"/>
      <c r="G38" s="182" t="str">
        <f t="shared" si="0"/>
        <v/>
      </c>
      <c r="H38" s="108"/>
    </row>
    <row r="39" spans="1:10" ht="15.75">
      <c r="A39" s="176" t="s">
        <v>278</v>
      </c>
      <c r="B39" s="159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>
      <c r="A40" s="185" t="s">
        <v>316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>
      <c r="B44" s="193" t="s">
        <v>107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268</v>
      </c>
      <c r="F47" s="198" t="s">
        <v>273</v>
      </c>
      <c r="G47" s="196"/>
      <c r="H47" s="192"/>
      <c r="I47" s="192"/>
      <c r="J47" s="192"/>
    </row>
    <row r="48" spans="1:10">
      <c r="A48" s="192"/>
      <c r="C48" s="199" t="s">
        <v>139</v>
      </c>
      <c r="F48" s="191" t="s">
        <v>269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N21" sqref="N21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81"/>
      <c r="G1" s="81"/>
      <c r="H1" s="81"/>
      <c r="I1" s="567" t="s">
        <v>109</v>
      </c>
      <c r="J1" s="567"/>
      <c r="K1" s="146"/>
    </row>
    <row r="2" spans="1:12" s="23" customFormat="1" ht="15">
      <c r="A2" s="108" t="s">
        <v>140</v>
      </c>
      <c r="B2" s="140"/>
      <c r="C2" s="140"/>
      <c r="D2" s="140"/>
      <c r="E2" s="140"/>
      <c r="F2" s="141"/>
      <c r="G2" s="142"/>
      <c r="H2" s="142"/>
      <c r="I2" s="555" t="s">
        <v>815</v>
      </c>
      <c r="J2" s="556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8"/>
      <c r="K3" s="146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8"/>
      <c r="J4" s="79"/>
      <c r="K4" s="108"/>
      <c r="L4" s="23"/>
    </row>
    <row r="5" spans="1:12" s="2" customFormat="1" ht="15">
      <c r="A5" s="121" t="str">
        <f>'ფორმა N1'!D4</f>
        <v>მპგ "ევროპული საქართველო-მოძრაობა თავისუფლებისთვის"</v>
      </c>
      <c r="B5" s="122"/>
      <c r="C5" s="122"/>
      <c r="D5" s="122"/>
      <c r="E5" s="122"/>
      <c r="F5" s="60"/>
      <c r="G5" s="60"/>
      <c r="H5" s="60"/>
      <c r="I5" s="134"/>
      <c r="J5" s="60"/>
      <c r="K5" s="108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78" t="s">
        <v>220</v>
      </c>
      <c r="C7" s="578"/>
      <c r="D7" s="578" t="s">
        <v>292</v>
      </c>
      <c r="E7" s="578"/>
      <c r="F7" s="578" t="s">
        <v>293</v>
      </c>
      <c r="G7" s="578"/>
      <c r="H7" s="158" t="s">
        <v>279</v>
      </c>
      <c r="I7" s="578" t="s">
        <v>223</v>
      </c>
      <c r="J7" s="578"/>
      <c r="K7" s="147"/>
    </row>
    <row r="8" spans="1:12" ht="15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>
      <c r="A9" s="61" t="s">
        <v>116</v>
      </c>
      <c r="B9" s="85">
        <f>SUM(B10,B14,B17)</f>
        <v>1</v>
      </c>
      <c r="C9" s="85">
        <f>SUM(C10,C14,C17)</f>
        <v>121203.57</v>
      </c>
      <c r="D9" s="85">
        <f t="shared" ref="D9:J9" si="0">SUM(D10,D14,D17)</f>
        <v>0</v>
      </c>
      <c r="E9" s="85">
        <f>SUM(E10,E14,E17)</f>
        <v>3534.12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1</v>
      </c>
      <c r="J9" s="85">
        <f t="shared" si="0"/>
        <v>124737.69</v>
      </c>
      <c r="K9" s="147"/>
    </row>
    <row r="10" spans="1:12" ht="15">
      <c r="A10" s="62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2" t="s">
        <v>121</v>
      </c>
      <c r="B14" s="135">
        <f>SUM(B15:B16)</f>
        <v>1</v>
      </c>
      <c r="C14" s="135">
        <f>SUM(C15:C16)</f>
        <v>12250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1</v>
      </c>
      <c r="J14" s="135">
        <f t="shared" si="2"/>
        <v>12250</v>
      </c>
      <c r="K14" s="147"/>
    </row>
    <row r="15" spans="1:12" ht="15">
      <c r="A15" s="405" t="s">
        <v>122</v>
      </c>
      <c r="B15" s="26">
        <v>1</v>
      </c>
      <c r="C15" s="404">
        <v>12250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1</v>
      </c>
      <c r="J15" s="404">
        <v>12250</v>
      </c>
      <c r="K15" s="147"/>
    </row>
    <row r="16" spans="1:12" ht="15">
      <c r="A16" s="405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>
      <c r="A17" s="405" t="s">
        <v>124</v>
      </c>
      <c r="B17" s="135">
        <v>0</v>
      </c>
      <c r="C17" s="135">
        <f>SUM(C18:C19,C22,C23)</f>
        <v>108953.57</v>
      </c>
      <c r="D17" s="135">
        <v>0</v>
      </c>
      <c r="E17" s="135">
        <f>SUM(E18:E19,E22,E23)</f>
        <v>3534.12</v>
      </c>
      <c r="F17" s="135">
        <f t="shared" ref="F17:J17" si="3">SUM(F18:F19,F22,F23)</f>
        <v>0</v>
      </c>
      <c r="G17" s="135">
        <f>SUM(G18:G19,G22,G23)</f>
        <v>0</v>
      </c>
      <c r="H17" s="135">
        <f>SUM(H18:H19,H22,H23)</f>
        <v>0</v>
      </c>
      <c r="I17" s="135">
        <v>0</v>
      </c>
      <c r="J17" s="135">
        <f t="shared" si="3"/>
        <v>112487.69</v>
      </c>
      <c r="K17" s="147"/>
    </row>
    <row r="18" spans="1:11" ht="15">
      <c r="A18" s="405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>
      <c r="A19" s="405" t="s">
        <v>126</v>
      </c>
      <c r="B19" s="135">
        <v>0</v>
      </c>
      <c r="C19" s="135">
        <f>SUM(C20:C21)</f>
        <v>1489.02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v>0</v>
      </c>
      <c r="J19" s="135">
        <f t="shared" si="4"/>
        <v>1489.02</v>
      </c>
      <c r="K19" s="147"/>
    </row>
    <row r="20" spans="1:11" ht="15">
      <c r="A20" s="405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>
      <c r="A21" s="405" t="s">
        <v>128</v>
      </c>
      <c r="B21" s="26">
        <v>0</v>
      </c>
      <c r="C21" s="405">
        <v>1489.02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405">
        <v>1489.02</v>
      </c>
      <c r="K21" s="147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>
      <c r="A23" s="405" t="s">
        <v>130</v>
      </c>
      <c r="B23" s="26">
        <v>0</v>
      </c>
      <c r="C23" s="26">
        <v>107464.55</v>
      </c>
      <c r="D23" s="404">
        <v>0</v>
      </c>
      <c r="E23" s="404">
        <v>3534.12</v>
      </c>
      <c r="F23" s="404">
        <v>0</v>
      </c>
      <c r="G23" s="404">
        <v>0</v>
      </c>
      <c r="H23" s="404">
        <v>0</v>
      </c>
      <c r="I23" s="404">
        <v>0</v>
      </c>
      <c r="J23" s="404">
        <v>110998.67</v>
      </c>
      <c r="K23" s="147"/>
    </row>
    <row r="24" spans="1:11" ht="1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7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7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7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2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268</v>
      </c>
      <c r="F49" s="12" t="s">
        <v>273</v>
      </c>
      <c r="G49" s="75"/>
      <c r="I49"/>
      <c r="J49"/>
    </row>
    <row r="50" spans="1:10" s="2" customFormat="1" ht="15">
      <c r="B50" s="68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K16" sqref="K16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6"/>
      <c r="H1" s="103" t="s">
        <v>198</v>
      </c>
      <c r="I1" s="146"/>
      <c r="J1" s="69"/>
      <c r="K1" s="69"/>
      <c r="L1" s="69"/>
    </row>
    <row r="2" spans="1:12" s="23" customFormat="1" ht="15">
      <c r="A2" s="108" t="s">
        <v>140</v>
      </c>
      <c r="B2" s="140"/>
      <c r="C2" s="140"/>
      <c r="D2" s="140"/>
      <c r="E2" s="140"/>
      <c r="F2" s="140"/>
      <c r="G2" s="148"/>
      <c r="H2" s="172">
        <v>42968</v>
      </c>
      <c r="I2" s="148"/>
      <c r="J2" s="69"/>
      <c r="K2" s="69"/>
      <c r="L2" s="69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0"/>
      <c r="F4" s="140"/>
      <c r="G4" s="140"/>
      <c r="H4" s="140"/>
      <c r="I4" s="146"/>
      <c r="J4" s="66"/>
      <c r="K4" s="66"/>
      <c r="L4" s="23"/>
    </row>
    <row r="5" spans="1:12" s="2" customFormat="1" ht="15">
      <c r="A5" s="121" t="str">
        <f>'ფორმა N1'!D4</f>
        <v>მპგ "ევროპული საქართველო-მოძრაობა თავისუფლებისთვის"</v>
      </c>
      <c r="B5" s="122"/>
      <c r="C5" s="122"/>
      <c r="D5" s="122"/>
      <c r="E5" s="150"/>
      <c r="F5" s="151"/>
      <c r="G5" s="151"/>
      <c r="H5" s="151"/>
      <c r="I5" s="146"/>
      <c r="J5" s="66"/>
      <c r="K5" s="66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6"/>
      <c r="K6" s="66"/>
      <c r="L6" s="66"/>
    </row>
    <row r="7" spans="1:12" ht="30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70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>
      <c r="A10" s="70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70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70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70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70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59"/>
      <c r="H15" s="26"/>
      <c r="I15" s="146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59"/>
      <c r="H16" s="26"/>
      <c r="I16" s="146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59"/>
      <c r="H17" s="26"/>
      <c r="I17" s="146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59"/>
      <c r="H18" s="26"/>
      <c r="I18" s="146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59"/>
      <c r="H19" s="26"/>
      <c r="I19" s="146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59"/>
      <c r="H20" s="26"/>
      <c r="I20" s="146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59"/>
      <c r="H21" s="26"/>
      <c r="I21" s="146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59"/>
      <c r="H22" s="26"/>
      <c r="I22" s="146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59"/>
      <c r="H23" s="26"/>
      <c r="I23" s="146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59"/>
      <c r="H24" s="26"/>
      <c r="I24" s="146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59"/>
      <c r="H25" s="26"/>
      <c r="I25" s="146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59"/>
      <c r="H26" s="26"/>
      <c r="I26" s="146"/>
      <c r="J26" s="66"/>
      <c r="K26" s="66"/>
      <c r="L26" s="66"/>
    </row>
    <row r="27" spans="1:12" s="23" customFormat="1" ht="15">
      <c r="A27" s="70" t="s">
        <v>278</v>
      </c>
      <c r="B27" s="26"/>
      <c r="C27" s="26"/>
      <c r="D27" s="26"/>
      <c r="E27" s="26"/>
      <c r="F27" s="26"/>
      <c r="G27" s="159"/>
      <c r="H27" s="26"/>
      <c r="I27" s="146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15" sqref="I15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8" style="23" bestFit="1" customWidth="1"/>
    <col min="10" max="10" width="1" style="67" customWidth="1"/>
    <col min="11" max="16384" width="9.140625" style="25"/>
  </cols>
  <sheetData>
    <row r="1" spans="1:12" s="23" customFormat="1" ht="15">
      <c r="A1" s="139" t="s">
        <v>306</v>
      </c>
      <c r="B1" s="140"/>
      <c r="C1" s="140"/>
      <c r="D1" s="140"/>
      <c r="E1" s="140"/>
      <c r="F1" s="140"/>
      <c r="G1" s="140"/>
      <c r="H1" s="146"/>
      <c r="I1" s="380" t="s">
        <v>198</v>
      </c>
      <c r="J1" s="153"/>
    </row>
    <row r="2" spans="1:12" s="23" customFormat="1" ht="15">
      <c r="A2" s="108" t="s">
        <v>140</v>
      </c>
      <c r="B2" s="140"/>
      <c r="C2" s="140"/>
      <c r="D2" s="140"/>
      <c r="E2" s="140"/>
      <c r="F2" s="140"/>
      <c r="G2" s="140"/>
      <c r="H2" s="146"/>
      <c r="I2" s="172">
        <v>42968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40"/>
      <c r="I4" s="149"/>
      <c r="J4" s="107"/>
      <c r="L4" s="23"/>
    </row>
    <row r="5" spans="1:12" s="2" customFormat="1" ht="15">
      <c r="A5" s="121" t="str">
        <f>'ფორმა N1'!D4</f>
        <v>მპგ "ევროპული საქართველო-მოძრაობა თავისუფლებისთვის"</v>
      </c>
      <c r="B5" s="122"/>
      <c r="C5" s="122"/>
      <c r="D5" s="122"/>
      <c r="E5" s="150"/>
      <c r="F5" s="151"/>
      <c r="G5" s="151"/>
      <c r="H5" s="151"/>
      <c r="I5" s="150"/>
      <c r="J5" s="107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70">
        <v>1</v>
      </c>
      <c r="B9" s="26" t="s">
        <v>536</v>
      </c>
      <c r="C9" s="26" t="s">
        <v>537</v>
      </c>
      <c r="D9" s="26" t="s">
        <v>538</v>
      </c>
      <c r="E9" s="26">
        <v>2007</v>
      </c>
      <c r="F9" s="26" t="s">
        <v>539</v>
      </c>
      <c r="G9" s="26">
        <v>12250</v>
      </c>
      <c r="H9" s="406" t="s">
        <v>540</v>
      </c>
      <c r="I9" s="26" t="s">
        <v>541</v>
      </c>
      <c r="J9" s="154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70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9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14" sqref="G14"/>
    </sheetView>
  </sheetViews>
  <sheetFormatPr defaultRowHeight="12.75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>
      <c r="A1" s="200" t="s">
        <v>326</v>
      </c>
      <c r="B1" s="201"/>
      <c r="C1" s="201"/>
      <c r="D1" s="201"/>
      <c r="E1" s="201"/>
      <c r="F1" s="81"/>
      <c r="G1" s="81" t="s">
        <v>109</v>
      </c>
      <c r="H1" s="205"/>
    </row>
    <row r="2" spans="1:8" s="204" customFormat="1" ht="15">
      <c r="A2" s="205" t="s">
        <v>317</v>
      </c>
      <c r="B2" s="201"/>
      <c r="C2" s="201"/>
      <c r="D2" s="201"/>
      <c r="E2" s="202"/>
      <c r="F2" s="202"/>
      <c r="G2" s="555" t="s">
        <v>815</v>
      </c>
      <c r="H2" s="556"/>
    </row>
    <row r="3" spans="1:8" s="204" customFormat="1">
      <c r="A3" s="205"/>
      <c r="B3" s="201"/>
      <c r="C3" s="201"/>
      <c r="D3" s="201"/>
      <c r="E3" s="202"/>
      <c r="F3" s="202"/>
      <c r="G3" s="202"/>
      <c r="H3" s="205"/>
    </row>
    <row r="4" spans="1:8" s="204" customFormat="1" ht="15">
      <c r="A4" s="116" t="s">
        <v>274</v>
      </c>
      <c r="B4" s="201"/>
      <c r="C4" s="201"/>
      <c r="D4" s="201"/>
      <c r="E4" s="206"/>
      <c r="F4" s="206"/>
      <c r="G4" s="202"/>
      <c r="H4" s="205"/>
    </row>
    <row r="5" spans="1:8" s="204" customFormat="1">
      <c r="A5" s="207" t="str">
        <f>'ფორმა N1'!D4</f>
        <v>მპგ "ევროპული საქართველო-მოძრაობა თავისუფლებისთვის"</v>
      </c>
      <c r="B5" s="207"/>
      <c r="C5" s="207"/>
      <c r="D5" s="207"/>
      <c r="E5" s="207"/>
      <c r="F5" s="207"/>
      <c r="G5" s="208"/>
      <c r="H5" s="205"/>
    </row>
    <row r="6" spans="1:8" s="221" customFormat="1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>
      <c r="A7" s="241" t="s">
        <v>64</v>
      </c>
      <c r="B7" s="212" t="s">
        <v>321</v>
      </c>
      <c r="C7" s="212" t="s">
        <v>322</v>
      </c>
      <c r="D7" s="212" t="s">
        <v>323</v>
      </c>
      <c r="E7" s="212" t="s">
        <v>324</v>
      </c>
      <c r="F7" s="212" t="s">
        <v>325</v>
      </c>
      <c r="G7" s="212" t="s">
        <v>318</v>
      </c>
      <c r="H7" s="205"/>
    </row>
    <row r="8" spans="1:8" s="204" customFormat="1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>
      <c r="A19" s="222" t="s">
        <v>276</v>
      </c>
      <c r="B19" s="213"/>
      <c r="C19" s="213"/>
      <c r="D19" s="214"/>
      <c r="E19" s="213"/>
      <c r="F19" s="213"/>
      <c r="G19" s="213"/>
      <c r="H19" s="205"/>
    </row>
    <row r="22" spans="1:11" s="204" customFormat="1"/>
    <row r="23" spans="1:11" s="204" customFormat="1"/>
    <row r="24" spans="1:11" s="21" customFormat="1" ht="15">
      <c r="B24" s="215" t="s">
        <v>107</v>
      </c>
      <c r="C24" s="215"/>
    </row>
    <row r="25" spans="1:11" s="21" customFormat="1" ht="15">
      <c r="B25" s="215"/>
      <c r="C25" s="215"/>
    </row>
    <row r="26" spans="1:11" s="21" customFormat="1" ht="15">
      <c r="C26" s="217"/>
      <c r="F26" s="217"/>
      <c r="G26" s="217"/>
      <c r="H26" s="216"/>
    </row>
    <row r="27" spans="1:11" s="21" customFormat="1" ht="15">
      <c r="C27" s="218" t="s">
        <v>268</v>
      </c>
      <c r="F27" s="215" t="s">
        <v>319</v>
      </c>
      <c r="J27" s="216"/>
      <c r="K27" s="216"/>
    </row>
    <row r="28" spans="1:11" s="21" customFormat="1" ht="15">
      <c r="C28" s="218" t="s">
        <v>139</v>
      </c>
      <c r="F28" s="219" t="s">
        <v>269</v>
      </c>
      <c r="J28" s="216"/>
      <c r="K28" s="216"/>
    </row>
    <row r="29" spans="1:11" s="204" customFormat="1" ht="15">
      <c r="C29" s="218"/>
      <c r="J29" s="221"/>
      <c r="K29" s="22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9"/>
  <sheetViews>
    <sheetView view="pageBreakPreview" zoomScale="80" zoomScaleNormal="80" zoomScaleSheetLayoutView="80" workbookViewId="0">
      <selection activeCell="G1" sqref="G1:L6"/>
    </sheetView>
  </sheetViews>
  <sheetFormatPr defaultRowHeight="12.75"/>
  <cols>
    <col min="2" max="2" width="72.7109375" bestFit="1" customWidth="1"/>
    <col min="3" max="3" width="18.7109375" bestFit="1" customWidth="1"/>
    <col min="4" max="4" width="9.28515625" customWidth="1"/>
    <col min="5" max="5" width="10.28515625" customWidth="1"/>
    <col min="6" max="6" width="9.140625" customWidth="1"/>
    <col min="7" max="7" width="19.140625" customWidth="1"/>
    <col min="8" max="8" width="22.140625" style="112" customWidth="1"/>
    <col min="9" max="9" width="23.7109375" style="112" bestFit="1" customWidth="1"/>
    <col min="10" max="10" width="20.28515625" style="112" customWidth="1"/>
    <col min="11" max="11" width="34.5703125" style="112" bestFit="1" customWidth="1"/>
  </cols>
  <sheetData>
    <row r="1" spans="1:12" ht="15">
      <c r="A1" s="139" t="s">
        <v>461</v>
      </c>
      <c r="B1" s="140"/>
      <c r="C1" s="140"/>
      <c r="D1" s="140"/>
      <c r="E1" s="140"/>
      <c r="F1" s="140"/>
      <c r="G1" s="140"/>
      <c r="H1" s="140"/>
      <c r="I1" s="140"/>
      <c r="J1" s="140"/>
      <c r="K1" s="81" t="s">
        <v>109</v>
      </c>
      <c r="L1" s="538"/>
    </row>
    <row r="2" spans="1:12" ht="15">
      <c r="A2" s="108" t="s">
        <v>140</v>
      </c>
      <c r="B2" s="140"/>
      <c r="C2" s="140"/>
      <c r="D2" s="140"/>
      <c r="E2" s="140"/>
      <c r="F2" s="140"/>
      <c r="G2" s="140"/>
      <c r="H2" s="140"/>
      <c r="I2" s="140"/>
      <c r="J2" s="140"/>
      <c r="K2" s="566" t="s">
        <v>815</v>
      </c>
      <c r="L2" s="567"/>
    </row>
    <row r="3" spans="1:12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531"/>
      <c r="L3" s="538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40"/>
      <c r="I4" s="140"/>
      <c r="J4" s="140"/>
      <c r="K4" s="149"/>
      <c r="L4" s="538"/>
    </row>
    <row r="5" spans="1:12" s="192" customFormat="1" ht="15">
      <c r="A5" s="230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231"/>
      <c r="F5" s="232"/>
      <c r="G5" s="140"/>
      <c r="H5" s="140"/>
      <c r="I5" s="140"/>
      <c r="J5" s="140"/>
      <c r="K5" s="149"/>
      <c r="L5" s="538"/>
    </row>
    <row r="6" spans="1:12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  <c r="L6" s="538"/>
    </row>
    <row r="7" spans="1:12" ht="105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438" t="s">
        <v>387</v>
      </c>
      <c r="I7" s="438" t="s">
        <v>388</v>
      </c>
      <c r="J7" s="438" t="s">
        <v>400</v>
      </c>
      <c r="K7" s="438" t="s">
        <v>389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439">
        <v>8</v>
      </c>
      <c r="I8" s="438">
        <v>9</v>
      </c>
      <c r="J8" s="439">
        <v>10</v>
      </c>
      <c r="K8" s="438">
        <v>11</v>
      </c>
    </row>
    <row r="9" spans="1:12" ht="18.75" customHeight="1">
      <c r="A9" s="70">
        <v>1</v>
      </c>
      <c r="B9" s="407" t="s">
        <v>542</v>
      </c>
      <c r="C9" s="26" t="s">
        <v>543</v>
      </c>
      <c r="D9" s="408" t="s">
        <v>544</v>
      </c>
      <c r="E9" s="409">
        <v>768</v>
      </c>
      <c r="F9" s="404">
        <v>14500</v>
      </c>
      <c r="G9" s="26"/>
      <c r="H9" s="440"/>
      <c r="I9" s="440"/>
      <c r="J9" s="410" t="s">
        <v>545</v>
      </c>
      <c r="K9" s="407" t="s">
        <v>546</v>
      </c>
    </row>
    <row r="10" spans="1:12" ht="18.75" customHeight="1">
      <c r="A10" s="70">
        <v>2</v>
      </c>
      <c r="B10" s="407" t="s">
        <v>547</v>
      </c>
      <c r="C10" s="26" t="s">
        <v>543</v>
      </c>
      <c r="D10" s="408" t="s">
        <v>548</v>
      </c>
      <c r="E10" s="411">
        <v>115</v>
      </c>
      <c r="F10" s="26">
        <v>1800</v>
      </c>
      <c r="G10" s="26"/>
      <c r="H10" s="440"/>
      <c r="I10" s="440"/>
      <c r="J10" s="410" t="s">
        <v>545</v>
      </c>
      <c r="K10" s="407" t="s">
        <v>546</v>
      </c>
    </row>
    <row r="11" spans="1:12" ht="18.75" customHeight="1">
      <c r="A11" s="70">
        <v>3</v>
      </c>
      <c r="B11" s="412" t="s">
        <v>549</v>
      </c>
      <c r="C11" s="26" t="s">
        <v>543</v>
      </c>
      <c r="D11" s="408" t="s">
        <v>561</v>
      </c>
      <c r="E11" s="411">
        <v>109.64</v>
      </c>
      <c r="F11" s="404">
        <v>1550</v>
      </c>
      <c r="G11" s="413" t="s">
        <v>551</v>
      </c>
      <c r="H11" s="440" t="s">
        <v>552</v>
      </c>
      <c r="I11" s="440" t="s">
        <v>553</v>
      </c>
      <c r="J11" s="440"/>
      <c r="K11" s="404"/>
    </row>
    <row r="12" spans="1:12" ht="18.75" customHeight="1">
      <c r="A12" s="70">
        <v>4</v>
      </c>
      <c r="B12" s="407" t="s">
        <v>554</v>
      </c>
      <c r="C12" s="26" t="s">
        <v>543</v>
      </c>
      <c r="D12" s="408" t="s">
        <v>550</v>
      </c>
      <c r="E12" s="411">
        <v>165.5</v>
      </c>
      <c r="F12" s="26">
        <v>1489.5</v>
      </c>
      <c r="G12" s="26"/>
      <c r="H12" s="440"/>
      <c r="I12" s="440"/>
      <c r="J12" s="410" t="s">
        <v>555</v>
      </c>
      <c r="K12" s="407" t="s">
        <v>556</v>
      </c>
    </row>
    <row r="13" spans="1:12" ht="18.75" customHeight="1">
      <c r="A13" s="70">
        <v>5</v>
      </c>
      <c r="B13" s="414" t="s">
        <v>557</v>
      </c>
      <c r="C13" s="26" t="s">
        <v>543</v>
      </c>
      <c r="D13" s="408" t="s">
        <v>550</v>
      </c>
      <c r="E13" s="411">
        <v>100</v>
      </c>
      <c r="F13" s="26">
        <v>1250</v>
      </c>
      <c r="G13" s="26"/>
      <c r="H13" s="440"/>
      <c r="I13" s="440"/>
      <c r="J13" s="415" t="s">
        <v>558</v>
      </c>
      <c r="K13" s="414" t="s">
        <v>559</v>
      </c>
    </row>
    <row r="14" spans="1:12" ht="18.75" customHeight="1">
      <c r="A14" s="70">
        <v>6</v>
      </c>
      <c r="B14" s="414" t="s">
        <v>560</v>
      </c>
      <c r="C14" s="26" t="s">
        <v>543</v>
      </c>
      <c r="D14" s="408" t="s">
        <v>561</v>
      </c>
      <c r="E14" s="404">
        <v>57.1</v>
      </c>
      <c r="F14" s="26">
        <v>1800</v>
      </c>
      <c r="G14" s="415" t="s">
        <v>562</v>
      </c>
      <c r="H14" s="440" t="s">
        <v>563</v>
      </c>
      <c r="I14" s="440" t="s">
        <v>564</v>
      </c>
      <c r="J14" s="440"/>
      <c r="K14" s="404"/>
    </row>
    <row r="15" spans="1:12" ht="18.75" customHeight="1">
      <c r="A15" s="70">
        <v>7</v>
      </c>
      <c r="B15" s="414" t="s">
        <v>565</v>
      </c>
      <c r="C15" s="26" t="s">
        <v>543</v>
      </c>
      <c r="D15" s="408" t="s">
        <v>561</v>
      </c>
      <c r="E15" s="26">
        <v>107</v>
      </c>
      <c r="F15" s="26">
        <v>720</v>
      </c>
      <c r="G15" s="415" t="s">
        <v>566</v>
      </c>
      <c r="H15" s="440" t="s">
        <v>567</v>
      </c>
      <c r="I15" s="440" t="s">
        <v>568</v>
      </c>
      <c r="J15" s="440"/>
      <c r="K15" s="404"/>
    </row>
    <row r="16" spans="1:12" ht="18.75" customHeight="1">
      <c r="A16" s="70">
        <v>8</v>
      </c>
      <c r="B16" s="407" t="s">
        <v>569</v>
      </c>
      <c r="C16" s="26" t="s">
        <v>543</v>
      </c>
      <c r="D16" s="408" t="s">
        <v>561</v>
      </c>
      <c r="E16" s="404">
        <v>101.18</v>
      </c>
      <c r="F16" s="26">
        <v>1875</v>
      </c>
      <c r="G16" s="410" t="s">
        <v>570</v>
      </c>
      <c r="H16" s="440" t="s">
        <v>571</v>
      </c>
      <c r="I16" s="440" t="s">
        <v>572</v>
      </c>
      <c r="J16" s="440"/>
      <c r="K16" s="404"/>
    </row>
    <row r="17" spans="1:11" ht="18.75" customHeight="1">
      <c r="A17" s="70">
        <v>9</v>
      </c>
      <c r="B17" s="407" t="s">
        <v>573</v>
      </c>
      <c r="C17" s="26" t="s">
        <v>543</v>
      </c>
      <c r="D17" s="408" t="s">
        <v>574</v>
      </c>
      <c r="E17" s="404">
        <v>150</v>
      </c>
      <c r="F17" s="26">
        <v>1875</v>
      </c>
      <c r="G17" s="410" t="s">
        <v>575</v>
      </c>
      <c r="H17" s="440" t="s">
        <v>576</v>
      </c>
      <c r="I17" s="440" t="s">
        <v>577</v>
      </c>
      <c r="J17" s="440"/>
      <c r="K17" s="404"/>
    </row>
    <row r="18" spans="1:11" ht="18.75" customHeight="1">
      <c r="A18" s="70">
        <v>10</v>
      </c>
      <c r="B18" s="407" t="s">
        <v>578</v>
      </c>
      <c r="C18" s="26" t="s">
        <v>543</v>
      </c>
      <c r="D18" s="408" t="s">
        <v>561</v>
      </c>
      <c r="E18" s="26">
        <v>121.54</v>
      </c>
      <c r="F18" s="26">
        <v>2000</v>
      </c>
      <c r="G18" s="410" t="s">
        <v>579</v>
      </c>
      <c r="H18" s="440" t="s">
        <v>580</v>
      </c>
      <c r="I18" s="440" t="s">
        <v>581</v>
      </c>
      <c r="J18" s="440"/>
      <c r="K18" s="404"/>
    </row>
    <row r="19" spans="1:11" ht="18.75" customHeight="1">
      <c r="A19" s="70">
        <v>11</v>
      </c>
      <c r="B19" s="407" t="s">
        <v>582</v>
      </c>
      <c r="C19" s="26" t="s">
        <v>543</v>
      </c>
      <c r="D19" s="408" t="s">
        <v>561</v>
      </c>
      <c r="E19" s="26">
        <v>77.739999999999995</v>
      </c>
      <c r="F19" s="411">
        <v>1700</v>
      </c>
      <c r="G19" s="410" t="s">
        <v>583</v>
      </c>
      <c r="H19" s="440" t="s">
        <v>584</v>
      </c>
      <c r="I19" s="440" t="s">
        <v>585</v>
      </c>
      <c r="J19" s="440"/>
      <c r="K19" s="404"/>
    </row>
    <row r="20" spans="1:11" ht="18.75" customHeight="1">
      <c r="A20" s="70">
        <v>12</v>
      </c>
      <c r="B20" s="407" t="s">
        <v>586</v>
      </c>
      <c r="C20" s="26" t="s">
        <v>543</v>
      </c>
      <c r="D20" s="408" t="s">
        <v>561</v>
      </c>
      <c r="E20" s="26">
        <v>129.09</v>
      </c>
      <c r="F20" s="411">
        <v>875</v>
      </c>
      <c r="G20" s="410" t="s">
        <v>587</v>
      </c>
      <c r="H20" s="440" t="s">
        <v>588</v>
      </c>
      <c r="I20" s="440" t="s">
        <v>589</v>
      </c>
      <c r="J20" s="440"/>
      <c r="K20" s="404"/>
    </row>
    <row r="21" spans="1:11" ht="18.75" customHeight="1">
      <c r="A21" s="70">
        <v>13</v>
      </c>
      <c r="B21" s="407" t="s">
        <v>825</v>
      </c>
      <c r="C21" s="26" t="s">
        <v>543</v>
      </c>
      <c r="D21" s="408" t="s">
        <v>826</v>
      </c>
      <c r="E21" s="26">
        <v>86.02</v>
      </c>
      <c r="F21" s="411">
        <v>562.5</v>
      </c>
      <c r="G21" s="410" t="s">
        <v>824</v>
      </c>
      <c r="H21" s="440" t="s">
        <v>822</v>
      </c>
      <c r="I21" s="440" t="s">
        <v>823</v>
      </c>
      <c r="J21" s="440"/>
      <c r="K21" s="404"/>
    </row>
    <row r="22" spans="1:11" ht="18.75" customHeight="1">
      <c r="A22" s="70">
        <v>14</v>
      </c>
      <c r="B22" s="533" t="s">
        <v>830</v>
      </c>
      <c r="C22" s="26" t="s">
        <v>543</v>
      </c>
      <c r="D22" s="408" t="s">
        <v>826</v>
      </c>
      <c r="E22" s="404">
        <v>75.5</v>
      </c>
      <c r="F22" s="411">
        <v>1200</v>
      </c>
      <c r="G22" s="410" t="s">
        <v>829</v>
      </c>
      <c r="H22" s="440" t="s">
        <v>827</v>
      </c>
      <c r="I22" s="440" t="s">
        <v>828</v>
      </c>
      <c r="J22" s="440"/>
      <c r="K22" s="404"/>
    </row>
    <row r="23" spans="1:11" ht="18.75" customHeight="1">
      <c r="A23" s="583">
        <v>15</v>
      </c>
      <c r="B23" s="580" t="s">
        <v>842</v>
      </c>
      <c r="C23" s="584"/>
      <c r="D23" s="587" t="s">
        <v>826</v>
      </c>
      <c r="E23" s="590">
        <v>90</v>
      </c>
      <c r="F23" s="411">
        <v>150</v>
      </c>
      <c r="G23" s="410" t="s">
        <v>838</v>
      </c>
      <c r="H23" s="440" t="s">
        <v>831</v>
      </c>
      <c r="I23" s="440" t="s">
        <v>832</v>
      </c>
      <c r="J23" s="440"/>
      <c r="K23" s="404"/>
    </row>
    <row r="24" spans="1:11" ht="18.75" customHeight="1">
      <c r="A24" s="581"/>
      <c r="B24" s="581"/>
      <c r="C24" s="585"/>
      <c r="D24" s="588"/>
      <c r="E24" s="591"/>
      <c r="F24" s="411">
        <v>150</v>
      </c>
      <c r="G24" s="410" t="s">
        <v>839</v>
      </c>
      <c r="H24" s="440" t="s">
        <v>833</v>
      </c>
      <c r="I24" s="440" t="s">
        <v>634</v>
      </c>
      <c r="J24" s="440"/>
      <c r="K24" s="404"/>
    </row>
    <row r="25" spans="1:11" ht="18.75" customHeight="1">
      <c r="A25" s="581"/>
      <c r="B25" s="581"/>
      <c r="C25" s="585"/>
      <c r="D25" s="588"/>
      <c r="E25" s="591"/>
      <c r="F25" s="411">
        <v>150</v>
      </c>
      <c r="G25" s="410" t="s">
        <v>840</v>
      </c>
      <c r="H25" s="440" t="s">
        <v>834</v>
      </c>
      <c r="I25" s="440" t="s">
        <v>835</v>
      </c>
      <c r="J25" s="440"/>
      <c r="K25" s="404"/>
    </row>
    <row r="26" spans="1:11" ht="18.75" customHeight="1">
      <c r="A26" s="582"/>
      <c r="B26" s="582"/>
      <c r="C26" s="586"/>
      <c r="D26" s="589"/>
      <c r="E26" s="592"/>
      <c r="F26" s="411">
        <v>150</v>
      </c>
      <c r="G26" s="410" t="s">
        <v>841</v>
      </c>
      <c r="H26" s="440" t="s">
        <v>836</v>
      </c>
      <c r="I26" s="440" t="s">
        <v>837</v>
      </c>
      <c r="J26" s="440"/>
      <c r="K26" s="404"/>
    </row>
    <row r="27" spans="1:11" ht="18.75" customHeight="1">
      <c r="A27" s="70">
        <v>16</v>
      </c>
      <c r="B27" s="407" t="s">
        <v>590</v>
      </c>
      <c r="C27" s="26" t="s">
        <v>543</v>
      </c>
      <c r="D27" s="408" t="s">
        <v>591</v>
      </c>
      <c r="E27" s="26">
        <v>128.78</v>
      </c>
      <c r="F27" s="416">
        <v>875</v>
      </c>
      <c r="G27" s="410" t="s">
        <v>592</v>
      </c>
      <c r="H27" s="440" t="s">
        <v>593</v>
      </c>
      <c r="I27" s="440" t="s">
        <v>594</v>
      </c>
      <c r="J27" s="440"/>
      <c r="K27" s="404"/>
    </row>
    <row r="28" spans="1:11" ht="18.75" customHeight="1">
      <c r="A28" s="70">
        <v>17</v>
      </c>
      <c r="B28" s="407" t="s">
        <v>595</v>
      </c>
      <c r="C28" s="26" t="s">
        <v>543</v>
      </c>
      <c r="D28" s="408" t="s">
        <v>561</v>
      </c>
      <c r="E28" s="26">
        <v>134.26</v>
      </c>
      <c r="F28" s="26">
        <v>1800</v>
      </c>
      <c r="G28" s="410" t="s">
        <v>596</v>
      </c>
      <c r="H28" s="440" t="s">
        <v>530</v>
      </c>
      <c r="I28" s="440" t="s">
        <v>597</v>
      </c>
      <c r="J28" s="440"/>
      <c r="K28" s="404"/>
    </row>
    <row r="29" spans="1:11" ht="18.75" customHeight="1">
      <c r="A29" s="70">
        <v>18</v>
      </c>
      <c r="B29" s="407" t="s">
        <v>598</v>
      </c>
      <c r="C29" s="26" t="s">
        <v>543</v>
      </c>
      <c r="D29" s="408" t="s">
        <v>561</v>
      </c>
      <c r="E29" s="26">
        <v>109.38</v>
      </c>
      <c r="F29" s="26">
        <v>700</v>
      </c>
      <c r="G29" s="410" t="s">
        <v>599</v>
      </c>
      <c r="H29" s="440" t="s">
        <v>600</v>
      </c>
      <c r="I29" s="440" t="s">
        <v>601</v>
      </c>
      <c r="J29" s="440"/>
      <c r="K29" s="404"/>
    </row>
    <row r="30" spans="1:11" ht="18.75" customHeight="1">
      <c r="A30" s="70">
        <v>19</v>
      </c>
      <c r="B30" s="407" t="s">
        <v>602</v>
      </c>
      <c r="C30" s="26" t="s">
        <v>543</v>
      </c>
      <c r="D30" s="408" t="s">
        <v>561</v>
      </c>
      <c r="E30" s="26">
        <v>121.3</v>
      </c>
      <c r="F30" s="26">
        <v>625</v>
      </c>
      <c r="G30" s="410" t="s">
        <v>603</v>
      </c>
      <c r="H30" s="440" t="s">
        <v>604</v>
      </c>
      <c r="I30" s="440" t="s">
        <v>605</v>
      </c>
      <c r="J30" s="440"/>
      <c r="K30" s="404"/>
    </row>
    <row r="31" spans="1:11" ht="18.75" customHeight="1">
      <c r="A31" s="70">
        <v>20</v>
      </c>
      <c r="B31" s="407" t="s">
        <v>742</v>
      </c>
      <c r="C31" s="26" t="s">
        <v>543</v>
      </c>
      <c r="D31" s="408" t="s">
        <v>574</v>
      </c>
      <c r="E31" s="409">
        <v>49.6</v>
      </c>
      <c r="F31" s="26">
        <v>625</v>
      </c>
      <c r="G31" s="410" t="s">
        <v>743</v>
      </c>
      <c r="H31" s="440" t="s">
        <v>580</v>
      </c>
      <c r="I31" s="440" t="s">
        <v>744</v>
      </c>
      <c r="J31" s="440"/>
      <c r="K31" s="404"/>
    </row>
    <row r="32" spans="1:11" ht="18.75" customHeight="1">
      <c r="A32" s="70">
        <v>21</v>
      </c>
      <c r="B32" s="407" t="s">
        <v>746</v>
      </c>
      <c r="C32" s="26" t="s">
        <v>543</v>
      </c>
      <c r="D32" s="408" t="s">
        <v>574</v>
      </c>
      <c r="E32" s="26">
        <v>74</v>
      </c>
      <c r="F32" s="26">
        <v>750</v>
      </c>
      <c r="G32" s="410" t="s">
        <v>745</v>
      </c>
      <c r="H32" s="410" t="s">
        <v>580</v>
      </c>
      <c r="I32" s="440" t="s">
        <v>763</v>
      </c>
      <c r="J32" s="440"/>
      <c r="K32" s="404"/>
    </row>
    <row r="33" spans="1:11" ht="18.75" customHeight="1">
      <c r="A33" s="70">
        <v>22</v>
      </c>
      <c r="B33" s="407" t="s">
        <v>606</v>
      </c>
      <c r="C33" s="26" t="s">
        <v>543</v>
      </c>
      <c r="D33" s="408" t="s">
        <v>561</v>
      </c>
      <c r="E33" s="26">
        <v>45</v>
      </c>
      <c r="F33" s="26">
        <v>625</v>
      </c>
      <c r="G33" s="410" t="s">
        <v>607</v>
      </c>
      <c r="H33" s="440" t="s">
        <v>608</v>
      </c>
      <c r="I33" s="440" t="s">
        <v>609</v>
      </c>
      <c r="J33" s="440"/>
      <c r="K33" s="404"/>
    </row>
    <row r="34" spans="1:11" ht="18.75" customHeight="1">
      <c r="A34" s="70">
        <v>23</v>
      </c>
      <c r="B34" s="407" t="s">
        <v>610</v>
      </c>
      <c r="C34" s="26" t="s">
        <v>543</v>
      </c>
      <c r="D34" s="408" t="s">
        <v>561</v>
      </c>
      <c r="E34" s="26">
        <v>86</v>
      </c>
      <c r="F34" s="26">
        <v>1000</v>
      </c>
      <c r="G34" s="410" t="s">
        <v>611</v>
      </c>
      <c r="H34" s="440" t="s">
        <v>612</v>
      </c>
      <c r="I34" s="440" t="s">
        <v>613</v>
      </c>
      <c r="J34" s="440"/>
      <c r="K34" s="404"/>
    </row>
    <row r="35" spans="1:11" ht="18.75" customHeight="1">
      <c r="A35" s="70">
        <v>24</v>
      </c>
      <c r="B35" s="407" t="s">
        <v>750</v>
      </c>
      <c r="C35" s="26" t="s">
        <v>543</v>
      </c>
      <c r="D35" s="408" t="s">
        <v>561</v>
      </c>
      <c r="E35" s="26">
        <v>25.2</v>
      </c>
      <c r="F35" s="26">
        <v>375</v>
      </c>
      <c r="G35" s="410" t="s">
        <v>749</v>
      </c>
      <c r="H35" s="440" t="s">
        <v>747</v>
      </c>
      <c r="I35" s="440" t="s">
        <v>748</v>
      </c>
      <c r="J35" s="440"/>
      <c r="K35" s="404"/>
    </row>
    <row r="36" spans="1:11" ht="18.75" customHeight="1">
      <c r="A36" s="70">
        <v>25</v>
      </c>
      <c r="B36" s="412" t="s">
        <v>614</v>
      </c>
      <c r="C36" s="26" t="s">
        <v>543</v>
      </c>
      <c r="D36" s="408" t="s">
        <v>561</v>
      </c>
      <c r="E36" s="26">
        <v>47.28</v>
      </c>
      <c r="F36" s="26">
        <v>950</v>
      </c>
      <c r="G36" s="397">
        <v>21001014812</v>
      </c>
      <c r="H36" s="440" t="s">
        <v>615</v>
      </c>
      <c r="I36" s="440" t="s">
        <v>616</v>
      </c>
      <c r="J36" s="440"/>
      <c r="K36" s="404"/>
    </row>
    <row r="37" spans="1:11" ht="18.75" customHeight="1">
      <c r="A37" s="70">
        <v>26</v>
      </c>
      <c r="B37" s="412" t="s">
        <v>617</v>
      </c>
      <c r="C37" s="26" t="s">
        <v>543</v>
      </c>
      <c r="D37" s="408" t="s">
        <v>561</v>
      </c>
      <c r="E37" s="26">
        <v>205.4</v>
      </c>
      <c r="F37" s="26">
        <v>700</v>
      </c>
      <c r="G37" s="397">
        <v>21001005336</v>
      </c>
      <c r="H37" s="440" t="s">
        <v>618</v>
      </c>
      <c r="I37" s="440" t="s">
        <v>619</v>
      </c>
      <c r="J37" s="440"/>
      <c r="K37" s="404"/>
    </row>
    <row r="38" spans="1:11" ht="18.75" customHeight="1">
      <c r="A38" s="70">
        <v>27</v>
      </c>
      <c r="B38" s="407" t="s">
        <v>620</v>
      </c>
      <c r="C38" s="26" t="s">
        <v>543</v>
      </c>
      <c r="D38" s="408" t="s">
        <v>561</v>
      </c>
      <c r="E38" s="26">
        <v>103.5</v>
      </c>
      <c r="F38" s="26">
        <v>700</v>
      </c>
      <c r="G38" s="410" t="s">
        <v>621</v>
      </c>
      <c r="H38" s="440" t="s">
        <v>622</v>
      </c>
      <c r="I38" s="440" t="s">
        <v>623</v>
      </c>
      <c r="J38" s="440"/>
      <c r="K38" s="404"/>
    </row>
    <row r="39" spans="1:11" ht="18.75" customHeight="1">
      <c r="A39" s="70">
        <v>28</v>
      </c>
      <c r="B39" s="407" t="s">
        <v>624</v>
      </c>
      <c r="C39" s="26" t="s">
        <v>543</v>
      </c>
      <c r="D39" s="408" t="s">
        <v>561</v>
      </c>
      <c r="E39" s="26">
        <v>14.62</v>
      </c>
      <c r="F39" s="26">
        <v>625</v>
      </c>
      <c r="G39" s="410" t="s">
        <v>625</v>
      </c>
      <c r="H39" s="440" t="s">
        <v>516</v>
      </c>
      <c r="I39" s="440" t="s">
        <v>626</v>
      </c>
      <c r="J39" s="440"/>
      <c r="K39" s="404"/>
    </row>
    <row r="40" spans="1:11" ht="18.75" customHeight="1">
      <c r="A40" s="70">
        <v>29</v>
      </c>
      <c r="B40" s="407" t="s">
        <v>627</v>
      </c>
      <c r="C40" s="26" t="s">
        <v>543</v>
      </c>
      <c r="D40" s="408" t="s">
        <v>561</v>
      </c>
      <c r="E40" s="26">
        <v>180.8</v>
      </c>
      <c r="F40" s="26">
        <v>3000</v>
      </c>
      <c r="G40" s="410" t="s">
        <v>628</v>
      </c>
      <c r="H40" s="440" t="s">
        <v>618</v>
      </c>
      <c r="I40" s="440" t="s">
        <v>629</v>
      </c>
      <c r="J40" s="440"/>
      <c r="K40" s="404"/>
    </row>
    <row r="41" spans="1:11" ht="18.75" customHeight="1">
      <c r="A41" s="70">
        <v>30</v>
      </c>
      <c r="B41" s="407" t="s">
        <v>630</v>
      </c>
      <c r="C41" s="26" t="s">
        <v>543</v>
      </c>
      <c r="D41" s="408" t="s">
        <v>561</v>
      </c>
      <c r="E41" s="26">
        <v>56.5</v>
      </c>
      <c r="F41" s="26">
        <v>312.5</v>
      </c>
      <c r="G41" s="410" t="s">
        <v>844</v>
      </c>
      <c r="H41" s="440" t="s">
        <v>580</v>
      </c>
      <c r="I41" s="440" t="s">
        <v>843</v>
      </c>
      <c r="J41" s="440"/>
      <c r="K41" s="404"/>
    </row>
    <row r="42" spans="1:11" ht="18.75" customHeight="1">
      <c r="A42" s="70">
        <v>31</v>
      </c>
      <c r="B42" s="407" t="s">
        <v>631</v>
      </c>
      <c r="C42" s="26" t="s">
        <v>543</v>
      </c>
      <c r="D42" s="408" t="s">
        <v>561</v>
      </c>
      <c r="E42" s="26">
        <v>153.35</v>
      </c>
      <c r="F42" s="26">
        <v>700</v>
      </c>
      <c r="G42" s="410" t="s">
        <v>632</v>
      </c>
      <c r="H42" s="440" t="s">
        <v>633</v>
      </c>
      <c r="I42" s="440" t="s">
        <v>634</v>
      </c>
      <c r="J42" s="440"/>
      <c r="K42" s="404"/>
    </row>
    <row r="43" spans="1:11" ht="18.75" customHeight="1">
      <c r="A43" s="70">
        <v>32</v>
      </c>
      <c r="B43" s="407" t="s">
        <v>635</v>
      </c>
      <c r="C43" s="26" t="s">
        <v>543</v>
      </c>
      <c r="D43" s="408" t="s">
        <v>561</v>
      </c>
      <c r="E43" s="404">
        <v>60</v>
      </c>
      <c r="F43" s="26">
        <v>375</v>
      </c>
      <c r="G43" s="410" t="s">
        <v>636</v>
      </c>
      <c r="H43" s="440" t="s">
        <v>529</v>
      </c>
      <c r="I43" s="440" t="s">
        <v>637</v>
      </c>
      <c r="J43" s="440"/>
      <c r="K43" s="404"/>
    </row>
    <row r="44" spans="1:11" ht="18.75" customHeight="1">
      <c r="A44" s="70">
        <v>33</v>
      </c>
      <c r="B44" s="407" t="s">
        <v>638</v>
      </c>
      <c r="C44" s="26" t="s">
        <v>543</v>
      </c>
      <c r="D44" s="408" t="s">
        <v>550</v>
      </c>
      <c r="E44" s="26">
        <v>70</v>
      </c>
      <c r="F44" s="26">
        <v>700</v>
      </c>
      <c r="G44" s="26"/>
      <c r="H44" s="440"/>
      <c r="I44" s="440"/>
      <c r="J44" s="410" t="s">
        <v>639</v>
      </c>
      <c r="K44" s="407" t="s">
        <v>640</v>
      </c>
    </row>
    <row r="45" spans="1:11" ht="18.75" customHeight="1">
      <c r="A45" s="70">
        <v>34</v>
      </c>
      <c r="B45" s="407" t="s">
        <v>641</v>
      </c>
      <c r="C45" s="26" t="s">
        <v>543</v>
      </c>
      <c r="D45" s="408" t="s">
        <v>561</v>
      </c>
      <c r="E45" s="404">
        <v>70</v>
      </c>
      <c r="F45" s="26">
        <v>562.5</v>
      </c>
      <c r="G45" s="410" t="s">
        <v>642</v>
      </c>
      <c r="H45" s="440" t="s">
        <v>643</v>
      </c>
      <c r="I45" s="440" t="s">
        <v>616</v>
      </c>
      <c r="J45" s="440"/>
      <c r="K45" s="404"/>
    </row>
    <row r="46" spans="1:11" ht="18.75" customHeight="1">
      <c r="A46" s="70">
        <v>35</v>
      </c>
      <c r="B46" s="407" t="s">
        <v>644</v>
      </c>
      <c r="C46" s="26" t="s">
        <v>543</v>
      </c>
      <c r="D46" s="408" t="s">
        <v>561</v>
      </c>
      <c r="E46" s="26">
        <v>48</v>
      </c>
      <c r="F46" s="26">
        <v>625</v>
      </c>
      <c r="G46" s="410" t="s">
        <v>645</v>
      </c>
      <c r="H46" s="440" t="s">
        <v>646</v>
      </c>
      <c r="I46" s="440" t="s">
        <v>647</v>
      </c>
      <c r="J46" s="440"/>
      <c r="K46" s="404"/>
    </row>
    <row r="47" spans="1:11" ht="18.75" customHeight="1">
      <c r="A47" s="70">
        <v>36</v>
      </c>
      <c r="B47" s="407" t="s">
        <v>648</v>
      </c>
      <c r="C47" s="26" t="s">
        <v>543</v>
      </c>
      <c r="D47" s="408" t="s">
        <v>561</v>
      </c>
      <c r="E47" s="26">
        <v>50</v>
      </c>
      <c r="F47" s="26">
        <v>300</v>
      </c>
      <c r="G47" s="410" t="s">
        <v>649</v>
      </c>
      <c r="H47" s="440" t="s">
        <v>650</v>
      </c>
      <c r="I47" s="440" t="s">
        <v>651</v>
      </c>
      <c r="J47" s="440"/>
      <c r="K47" s="404"/>
    </row>
    <row r="48" spans="1:11" ht="18.75" customHeight="1">
      <c r="A48" s="70">
        <v>37</v>
      </c>
      <c r="B48" s="407" t="s">
        <v>652</v>
      </c>
      <c r="C48" s="26" t="s">
        <v>543</v>
      </c>
      <c r="D48" s="408" t="s">
        <v>561</v>
      </c>
      <c r="E48" s="26">
        <v>147.5</v>
      </c>
      <c r="F48" s="26">
        <v>2000</v>
      </c>
      <c r="G48" s="410" t="s">
        <v>653</v>
      </c>
      <c r="H48" s="440" t="s">
        <v>567</v>
      </c>
      <c r="I48" s="440" t="s">
        <v>654</v>
      </c>
      <c r="J48" s="440"/>
      <c r="K48" s="404"/>
    </row>
    <row r="49" spans="1:11" ht="18.75" customHeight="1">
      <c r="A49" s="70">
        <v>38</v>
      </c>
      <c r="B49" s="407" t="s">
        <v>655</v>
      </c>
      <c r="C49" s="26" t="s">
        <v>543</v>
      </c>
      <c r="D49" s="408" t="s">
        <v>561</v>
      </c>
      <c r="E49" s="26">
        <v>88.19</v>
      </c>
      <c r="F49" s="26">
        <v>500</v>
      </c>
      <c r="G49" s="410" t="s">
        <v>656</v>
      </c>
      <c r="H49" s="440" t="s">
        <v>657</v>
      </c>
      <c r="I49" s="440" t="s">
        <v>658</v>
      </c>
      <c r="J49" s="440"/>
      <c r="K49" s="404"/>
    </row>
    <row r="50" spans="1:11" ht="18.75" customHeight="1">
      <c r="A50" s="70">
        <v>39</v>
      </c>
      <c r="B50" s="407" t="s">
        <v>659</v>
      </c>
      <c r="C50" s="26" t="s">
        <v>543</v>
      </c>
      <c r="D50" s="408" t="s">
        <v>550</v>
      </c>
      <c r="E50" s="26">
        <v>43</v>
      </c>
      <c r="F50" s="26">
        <v>625</v>
      </c>
      <c r="G50" s="410" t="s">
        <v>660</v>
      </c>
      <c r="H50" s="440" t="s">
        <v>661</v>
      </c>
      <c r="I50" s="440" t="s">
        <v>662</v>
      </c>
      <c r="J50" s="440"/>
      <c r="K50" s="404"/>
    </row>
    <row r="51" spans="1:11" ht="18.75" customHeight="1">
      <c r="A51" s="70">
        <v>40</v>
      </c>
      <c r="B51" s="407" t="s">
        <v>663</v>
      </c>
      <c r="C51" s="26" t="s">
        <v>543</v>
      </c>
      <c r="D51" s="408" t="s">
        <v>664</v>
      </c>
      <c r="E51" s="26">
        <v>108.5</v>
      </c>
      <c r="F51" s="26">
        <v>550</v>
      </c>
      <c r="G51" s="410" t="s">
        <v>665</v>
      </c>
      <c r="H51" s="440" t="s">
        <v>666</v>
      </c>
      <c r="I51" s="440" t="s">
        <v>667</v>
      </c>
      <c r="J51" s="440"/>
      <c r="K51" s="404"/>
    </row>
    <row r="52" spans="1:11" ht="18.75" customHeight="1">
      <c r="A52" s="70">
        <v>41</v>
      </c>
      <c r="B52" s="407" t="s">
        <v>668</v>
      </c>
      <c r="C52" s="26" t="s">
        <v>543</v>
      </c>
      <c r="D52" s="408" t="s">
        <v>548</v>
      </c>
      <c r="E52" s="26">
        <v>62</v>
      </c>
      <c r="F52" s="26">
        <v>625</v>
      </c>
      <c r="G52" s="410" t="s">
        <v>847</v>
      </c>
      <c r="H52" s="440" t="s">
        <v>845</v>
      </c>
      <c r="I52" s="440" t="s">
        <v>846</v>
      </c>
      <c r="J52" s="440"/>
      <c r="K52" s="404"/>
    </row>
    <row r="53" spans="1:11" ht="18.75" customHeight="1">
      <c r="A53" s="70">
        <v>42</v>
      </c>
      <c r="B53" s="407" t="s">
        <v>751</v>
      </c>
      <c r="C53" s="26" t="s">
        <v>543</v>
      </c>
      <c r="D53" s="408" t="s">
        <v>561</v>
      </c>
      <c r="E53" s="26">
        <v>80</v>
      </c>
      <c r="F53" s="26">
        <v>312.5</v>
      </c>
      <c r="G53" s="410" t="s">
        <v>753</v>
      </c>
      <c r="H53" s="440" t="s">
        <v>584</v>
      </c>
      <c r="I53" s="440" t="s">
        <v>755</v>
      </c>
      <c r="J53" s="440"/>
      <c r="K53" s="404"/>
    </row>
    <row r="54" spans="1:11" ht="18.75" customHeight="1">
      <c r="A54" s="70">
        <v>43</v>
      </c>
      <c r="B54" s="407" t="s">
        <v>752</v>
      </c>
      <c r="C54" s="26" t="s">
        <v>543</v>
      </c>
      <c r="D54" s="408" t="s">
        <v>561</v>
      </c>
      <c r="E54" s="26">
        <v>56.1</v>
      </c>
      <c r="F54" s="26">
        <v>600</v>
      </c>
      <c r="G54" s="410" t="s">
        <v>754</v>
      </c>
      <c r="H54" s="440" t="s">
        <v>567</v>
      </c>
      <c r="I54" s="440" t="s">
        <v>756</v>
      </c>
      <c r="J54" s="440"/>
      <c r="K54" s="404"/>
    </row>
    <row r="55" spans="1:11" ht="18.75" customHeight="1">
      <c r="A55" s="70">
        <v>44</v>
      </c>
      <c r="B55" s="407" t="s">
        <v>669</v>
      </c>
      <c r="C55" s="26" t="s">
        <v>543</v>
      </c>
      <c r="D55" s="408" t="s">
        <v>561</v>
      </c>
      <c r="E55" s="26">
        <v>196</v>
      </c>
      <c r="F55" s="26">
        <v>2125</v>
      </c>
      <c r="G55" s="410" t="s">
        <v>670</v>
      </c>
      <c r="H55" s="440" t="s">
        <v>671</v>
      </c>
      <c r="I55" s="440" t="s">
        <v>672</v>
      </c>
      <c r="J55" s="440"/>
      <c r="K55" s="404"/>
    </row>
    <row r="56" spans="1:11" ht="18.75" customHeight="1">
      <c r="A56" s="70">
        <v>45</v>
      </c>
      <c r="B56" s="407" t="s">
        <v>673</v>
      </c>
      <c r="C56" s="26" t="s">
        <v>543</v>
      </c>
      <c r="D56" s="408" t="s">
        <v>561</v>
      </c>
      <c r="E56" s="26">
        <v>97.31</v>
      </c>
      <c r="F56" s="26">
        <v>1250</v>
      </c>
      <c r="G56" s="410" t="s">
        <v>674</v>
      </c>
      <c r="H56" s="440" t="s">
        <v>675</v>
      </c>
      <c r="I56" s="440" t="s">
        <v>676</v>
      </c>
      <c r="J56" s="440"/>
      <c r="K56" s="404"/>
    </row>
    <row r="57" spans="1:11" ht="18.75" customHeight="1">
      <c r="A57" s="70">
        <v>46</v>
      </c>
      <c r="B57" s="407" t="s">
        <v>677</v>
      </c>
      <c r="C57" s="26" t="s">
        <v>543</v>
      </c>
      <c r="D57" s="408" t="s">
        <v>561</v>
      </c>
      <c r="E57" s="26">
        <v>45</v>
      </c>
      <c r="F57" s="26">
        <v>625</v>
      </c>
      <c r="G57" s="410" t="s">
        <v>678</v>
      </c>
      <c r="H57" s="440" t="s">
        <v>633</v>
      </c>
      <c r="I57" s="440" t="s">
        <v>601</v>
      </c>
      <c r="J57" s="440"/>
      <c r="K57" s="404"/>
    </row>
    <row r="58" spans="1:11" ht="18.75" customHeight="1">
      <c r="A58" s="70">
        <v>47</v>
      </c>
      <c r="B58" s="407" t="s">
        <v>679</v>
      </c>
      <c r="C58" s="26" t="s">
        <v>543</v>
      </c>
      <c r="D58" s="408" t="s">
        <v>561</v>
      </c>
      <c r="E58" s="26">
        <v>19.5</v>
      </c>
      <c r="F58" s="26">
        <v>687.5</v>
      </c>
      <c r="G58" s="410" t="s">
        <v>680</v>
      </c>
      <c r="H58" s="440" t="s">
        <v>517</v>
      </c>
      <c r="I58" s="440" t="s">
        <v>681</v>
      </c>
      <c r="J58" s="440"/>
      <c r="K58" s="404"/>
    </row>
    <row r="59" spans="1:11" ht="18.75" customHeight="1">
      <c r="A59" s="70">
        <v>48</v>
      </c>
      <c r="B59" s="407" t="s">
        <v>682</v>
      </c>
      <c r="C59" s="26" t="s">
        <v>543</v>
      </c>
      <c r="D59" s="408" t="s">
        <v>561</v>
      </c>
      <c r="E59" s="26">
        <v>32</v>
      </c>
      <c r="F59" s="26">
        <v>600</v>
      </c>
      <c r="G59" s="410" t="s">
        <v>683</v>
      </c>
      <c r="H59" s="440" t="s">
        <v>684</v>
      </c>
      <c r="I59" s="440" t="s">
        <v>685</v>
      </c>
      <c r="J59" s="440"/>
      <c r="K59" s="404"/>
    </row>
    <row r="60" spans="1:11" ht="18.75" customHeight="1">
      <c r="A60" s="70">
        <v>49</v>
      </c>
      <c r="B60" s="407" t="s">
        <v>686</v>
      </c>
      <c r="C60" s="26" t="s">
        <v>543</v>
      </c>
      <c r="D60" s="408" t="s">
        <v>574</v>
      </c>
      <c r="E60" s="404">
        <v>278.5</v>
      </c>
      <c r="F60" s="26">
        <v>1500</v>
      </c>
      <c r="G60" s="410" t="s">
        <v>687</v>
      </c>
      <c r="H60" s="440" t="s">
        <v>584</v>
      </c>
      <c r="I60" s="440" t="s">
        <v>688</v>
      </c>
      <c r="J60" s="440"/>
      <c r="K60" s="404"/>
    </row>
    <row r="61" spans="1:11" ht="18.75" customHeight="1">
      <c r="A61" s="70">
        <v>50</v>
      </c>
      <c r="B61" s="407" t="s">
        <v>689</v>
      </c>
      <c r="C61" s="26" t="s">
        <v>543</v>
      </c>
      <c r="D61" s="408" t="s">
        <v>561</v>
      </c>
      <c r="E61" s="26">
        <v>54</v>
      </c>
      <c r="F61" s="26">
        <v>625</v>
      </c>
      <c r="G61" s="410" t="s">
        <v>690</v>
      </c>
      <c r="H61" s="440" t="s">
        <v>593</v>
      </c>
      <c r="I61" s="440" t="s">
        <v>691</v>
      </c>
      <c r="J61" s="440"/>
      <c r="K61" s="404"/>
    </row>
    <row r="62" spans="1:11" ht="18.75" customHeight="1">
      <c r="A62" s="70">
        <v>51</v>
      </c>
      <c r="B62" s="407" t="s">
        <v>851</v>
      </c>
      <c r="C62" s="26" t="s">
        <v>543</v>
      </c>
      <c r="D62" s="408" t="s">
        <v>561</v>
      </c>
      <c r="E62" s="26">
        <v>130</v>
      </c>
      <c r="F62" s="26">
        <v>625</v>
      </c>
      <c r="G62" s="410" t="s">
        <v>850</v>
      </c>
      <c r="H62" s="440" t="s">
        <v>848</v>
      </c>
      <c r="I62" s="440" t="s">
        <v>849</v>
      </c>
      <c r="J62" s="440"/>
      <c r="K62" s="404"/>
    </row>
    <row r="63" spans="1:11" ht="18.75" customHeight="1">
      <c r="A63" s="70">
        <v>52</v>
      </c>
      <c r="B63" s="407" t="s">
        <v>692</v>
      </c>
      <c r="C63" s="26" t="s">
        <v>543</v>
      </c>
      <c r="D63" s="408" t="s">
        <v>561</v>
      </c>
      <c r="E63" s="404">
        <v>171.9</v>
      </c>
      <c r="F63" s="26">
        <v>820</v>
      </c>
      <c r="G63" s="26"/>
      <c r="H63" s="440"/>
      <c r="I63" s="440"/>
      <c r="J63" s="410" t="s">
        <v>693</v>
      </c>
      <c r="K63" s="407" t="s">
        <v>694</v>
      </c>
    </row>
    <row r="64" spans="1:11" ht="18.75" customHeight="1">
      <c r="A64" s="70">
        <v>53</v>
      </c>
      <c r="B64" s="407" t="s">
        <v>695</v>
      </c>
      <c r="C64" s="26" t="s">
        <v>543</v>
      </c>
      <c r="D64" s="408" t="s">
        <v>574</v>
      </c>
      <c r="E64" s="26">
        <v>52.7</v>
      </c>
      <c r="F64" s="26">
        <v>750</v>
      </c>
      <c r="G64" s="410" t="s">
        <v>696</v>
      </c>
      <c r="H64" s="410" t="s">
        <v>697</v>
      </c>
      <c r="I64" s="440" t="s">
        <v>698</v>
      </c>
      <c r="J64" s="440"/>
      <c r="K64" s="404"/>
    </row>
    <row r="65" spans="1:11" ht="18.75" customHeight="1">
      <c r="A65" s="70">
        <v>54</v>
      </c>
      <c r="B65" s="407" t="s">
        <v>699</v>
      </c>
      <c r="C65" s="26" t="s">
        <v>543</v>
      </c>
      <c r="D65" s="408" t="s">
        <v>700</v>
      </c>
      <c r="E65" s="26">
        <v>75</v>
      </c>
      <c r="F65" s="26">
        <v>375</v>
      </c>
      <c r="G65" s="410" t="s">
        <v>701</v>
      </c>
      <c r="H65" s="440" t="s">
        <v>702</v>
      </c>
      <c r="I65" s="440" t="s">
        <v>703</v>
      </c>
      <c r="J65" s="440"/>
      <c r="K65" s="404"/>
    </row>
    <row r="66" spans="1:11" ht="18.75" customHeight="1">
      <c r="A66" s="70">
        <v>55</v>
      </c>
      <c r="B66" s="407" t="s">
        <v>760</v>
      </c>
      <c r="C66" s="26" t="s">
        <v>543</v>
      </c>
      <c r="D66" s="408" t="s">
        <v>561</v>
      </c>
      <c r="E66" s="26">
        <v>45</v>
      </c>
      <c r="F66" s="26">
        <v>625</v>
      </c>
      <c r="G66" s="410" t="s">
        <v>759</v>
      </c>
      <c r="H66" s="440" t="s">
        <v>757</v>
      </c>
      <c r="I66" s="440" t="s">
        <v>758</v>
      </c>
      <c r="J66" s="440"/>
      <c r="K66" s="404"/>
    </row>
    <row r="67" spans="1:11" ht="18.75" customHeight="1">
      <c r="A67" s="70">
        <v>56</v>
      </c>
      <c r="B67" s="407" t="s">
        <v>854</v>
      </c>
      <c r="C67" s="26" t="s">
        <v>543</v>
      </c>
      <c r="D67" s="537" t="s">
        <v>591</v>
      </c>
      <c r="E67" s="404">
        <v>35</v>
      </c>
      <c r="F67" s="26">
        <v>600</v>
      </c>
      <c r="G67" s="410" t="s">
        <v>853</v>
      </c>
      <c r="H67" s="440" t="s">
        <v>836</v>
      </c>
      <c r="I67" s="440" t="s">
        <v>852</v>
      </c>
      <c r="J67" s="440"/>
      <c r="K67" s="404"/>
    </row>
    <row r="68" spans="1:11" ht="18.75" customHeight="1">
      <c r="A68" s="70">
        <v>57</v>
      </c>
      <c r="B68" s="407" t="s">
        <v>704</v>
      </c>
      <c r="C68" s="26" t="s">
        <v>543</v>
      </c>
      <c r="D68" s="408" t="s">
        <v>561</v>
      </c>
      <c r="E68" s="26">
        <v>41.73</v>
      </c>
      <c r="F68" s="26">
        <v>250</v>
      </c>
      <c r="G68" s="410" t="s">
        <v>705</v>
      </c>
      <c r="H68" s="440" t="s">
        <v>567</v>
      </c>
      <c r="I68" s="440" t="s">
        <v>706</v>
      </c>
      <c r="J68" s="440"/>
      <c r="K68" s="404"/>
    </row>
    <row r="69" spans="1:11" ht="18.75" customHeight="1">
      <c r="A69" s="70">
        <v>58</v>
      </c>
      <c r="B69" s="407" t="s">
        <v>707</v>
      </c>
      <c r="C69" s="26" t="s">
        <v>543</v>
      </c>
      <c r="D69" s="408" t="s">
        <v>561</v>
      </c>
      <c r="E69" s="26">
        <v>75.48</v>
      </c>
      <c r="F69" s="26">
        <v>750</v>
      </c>
      <c r="G69" s="410" t="s">
        <v>708</v>
      </c>
      <c r="H69" s="440" t="s">
        <v>709</v>
      </c>
      <c r="I69" s="440" t="s">
        <v>710</v>
      </c>
      <c r="J69" s="440"/>
      <c r="K69" s="404"/>
    </row>
    <row r="70" spans="1:11" ht="18.75" customHeight="1">
      <c r="A70" s="70">
        <v>59</v>
      </c>
      <c r="B70" s="397" t="s">
        <v>711</v>
      </c>
      <c r="C70" s="26" t="s">
        <v>543</v>
      </c>
      <c r="D70" s="408" t="s">
        <v>561</v>
      </c>
      <c r="E70" s="26">
        <v>192.1</v>
      </c>
      <c r="F70" s="26">
        <v>920</v>
      </c>
      <c r="G70" s="397">
        <v>20001008890</v>
      </c>
      <c r="H70" s="440" t="s">
        <v>530</v>
      </c>
      <c r="I70" s="440" t="s">
        <v>712</v>
      </c>
      <c r="J70" s="440"/>
      <c r="K70" s="404"/>
    </row>
    <row r="71" spans="1:11" ht="18.75" customHeight="1">
      <c r="A71" s="70">
        <v>60</v>
      </c>
      <c r="B71" s="397" t="s">
        <v>713</v>
      </c>
      <c r="C71" s="26" t="s">
        <v>543</v>
      </c>
      <c r="D71" s="408" t="s">
        <v>574</v>
      </c>
      <c r="E71" s="26">
        <v>618</v>
      </c>
      <c r="F71" s="26">
        <v>480</v>
      </c>
      <c r="G71" s="400" t="s">
        <v>714</v>
      </c>
      <c r="H71" s="440" t="s">
        <v>715</v>
      </c>
      <c r="I71" s="440" t="s">
        <v>716</v>
      </c>
      <c r="J71" s="440"/>
      <c r="K71" s="404"/>
    </row>
    <row r="72" spans="1:11" ht="18.75" customHeight="1">
      <c r="A72" s="70">
        <v>61</v>
      </c>
      <c r="B72" s="412" t="s">
        <v>717</v>
      </c>
      <c r="C72" s="26" t="s">
        <v>543</v>
      </c>
      <c r="D72" s="408" t="s">
        <v>574</v>
      </c>
      <c r="E72" s="404">
        <v>39</v>
      </c>
      <c r="F72" s="26">
        <v>375</v>
      </c>
      <c r="G72" s="400" t="s">
        <v>718</v>
      </c>
      <c r="H72" s="440" t="s">
        <v>719</v>
      </c>
      <c r="I72" s="440" t="s">
        <v>720</v>
      </c>
      <c r="J72" s="440"/>
      <c r="K72" s="404"/>
    </row>
    <row r="73" spans="1:11" ht="18.75" customHeight="1">
      <c r="A73" s="70">
        <v>62</v>
      </c>
      <c r="B73" s="412" t="s">
        <v>721</v>
      </c>
      <c r="C73" s="26" t="s">
        <v>543</v>
      </c>
      <c r="D73" s="408" t="s">
        <v>561</v>
      </c>
      <c r="E73" s="26">
        <v>51</v>
      </c>
      <c r="F73" s="26">
        <v>437.5</v>
      </c>
      <c r="G73" s="400" t="s">
        <v>722</v>
      </c>
      <c r="H73" s="440" t="s">
        <v>723</v>
      </c>
      <c r="I73" s="440" t="s">
        <v>724</v>
      </c>
      <c r="J73" s="440"/>
      <c r="K73" s="404"/>
    </row>
    <row r="74" spans="1:11" ht="18.75" customHeight="1">
      <c r="A74" s="70">
        <v>63</v>
      </c>
      <c r="B74" s="412" t="s">
        <v>725</v>
      </c>
      <c r="C74" s="26" t="s">
        <v>543</v>
      </c>
      <c r="D74" s="408" t="s">
        <v>574</v>
      </c>
      <c r="E74" s="26">
        <v>90</v>
      </c>
      <c r="F74" s="26">
        <v>500</v>
      </c>
      <c r="G74" s="400" t="s">
        <v>726</v>
      </c>
      <c r="H74" s="440" t="s">
        <v>715</v>
      </c>
      <c r="I74" s="440" t="s">
        <v>727</v>
      </c>
      <c r="J74" s="440"/>
      <c r="K74" s="404"/>
    </row>
    <row r="75" spans="1:11" ht="18.75" customHeight="1">
      <c r="A75" s="70">
        <v>64</v>
      </c>
      <c r="B75" s="407" t="s">
        <v>728</v>
      </c>
      <c r="C75" s="26" t="s">
        <v>543</v>
      </c>
      <c r="D75" s="408" t="s">
        <v>574</v>
      </c>
      <c r="E75" s="26">
        <v>94.8</v>
      </c>
      <c r="F75" s="26">
        <v>625</v>
      </c>
      <c r="G75" s="410" t="s">
        <v>729</v>
      </c>
      <c r="H75" s="440" t="s">
        <v>730</v>
      </c>
      <c r="I75" s="440" t="s">
        <v>731</v>
      </c>
      <c r="J75" s="440"/>
      <c r="K75" s="404"/>
    </row>
    <row r="76" spans="1:11" ht="15">
      <c r="A76" s="70">
        <v>65</v>
      </c>
      <c r="B76" s="407" t="s">
        <v>761</v>
      </c>
      <c r="C76" s="26" t="s">
        <v>543</v>
      </c>
      <c r="D76" s="408" t="s">
        <v>561</v>
      </c>
      <c r="E76" s="26">
        <v>86.42</v>
      </c>
      <c r="F76" s="26">
        <v>625</v>
      </c>
      <c r="G76" s="410" t="s">
        <v>762</v>
      </c>
      <c r="H76" s="440" t="s">
        <v>530</v>
      </c>
      <c r="I76" s="440" t="s">
        <v>741</v>
      </c>
      <c r="J76" s="440"/>
      <c r="K76" s="404"/>
    </row>
    <row r="77" spans="1:11" ht="15">
      <c r="A77" s="70"/>
      <c r="B77" s="26"/>
      <c r="C77" s="26"/>
      <c r="D77" s="26"/>
      <c r="E77" s="26"/>
      <c r="F77" s="26"/>
      <c r="G77" s="26"/>
      <c r="H77" s="440"/>
      <c r="I77" s="440"/>
      <c r="J77" s="440"/>
      <c r="K77" s="404"/>
    </row>
    <row r="78" spans="1:11" ht="15">
      <c r="A78" s="70"/>
      <c r="B78" s="26"/>
      <c r="C78" s="26"/>
      <c r="D78" s="26"/>
      <c r="E78" s="26"/>
      <c r="F78" s="26"/>
      <c r="G78" s="26"/>
      <c r="H78" s="440"/>
      <c r="I78" s="440"/>
      <c r="J78" s="440"/>
      <c r="K78" s="404"/>
    </row>
    <row r="79" spans="1:11" ht="15">
      <c r="A79" s="70"/>
      <c r="B79" s="26"/>
      <c r="C79" s="26"/>
      <c r="D79" s="26"/>
      <c r="E79" s="26"/>
      <c r="F79" s="26"/>
      <c r="G79" s="26"/>
      <c r="H79" s="440"/>
      <c r="I79" s="440"/>
      <c r="J79" s="440"/>
      <c r="K79" s="404"/>
    </row>
    <row r="80" spans="1:11" ht="15">
      <c r="A80" s="70"/>
      <c r="B80" s="26"/>
      <c r="C80" s="26"/>
      <c r="D80" s="26"/>
      <c r="E80" s="26"/>
      <c r="F80" s="26"/>
      <c r="G80" s="26"/>
      <c r="H80" s="440"/>
      <c r="I80" s="440"/>
      <c r="J80" s="440"/>
      <c r="K80" s="404"/>
    </row>
    <row r="81" spans="1:11" ht="15">
      <c r="A81" s="70"/>
      <c r="B81" s="26"/>
      <c r="C81" s="26"/>
      <c r="D81" s="26"/>
      <c r="E81" s="26"/>
      <c r="F81" s="26"/>
      <c r="G81" s="26"/>
      <c r="H81" s="440"/>
      <c r="I81" s="440"/>
      <c r="J81" s="440"/>
      <c r="K81" s="404"/>
    </row>
    <row r="82" spans="1:11" ht="15">
      <c r="A82" s="70"/>
      <c r="B82" s="26"/>
      <c r="C82" s="26"/>
      <c r="D82" s="26"/>
      <c r="E82" s="26"/>
      <c r="F82" s="26"/>
      <c r="G82" s="26"/>
      <c r="H82" s="440"/>
      <c r="I82" s="440"/>
      <c r="J82" s="440"/>
      <c r="K82" s="404"/>
    </row>
    <row r="83" spans="1:11" ht="15">
      <c r="A83" s="70"/>
      <c r="B83" s="26"/>
      <c r="C83" s="26"/>
      <c r="D83" s="26"/>
      <c r="E83" s="26"/>
      <c r="F83" s="26"/>
      <c r="G83" s="26"/>
      <c r="H83" s="440"/>
      <c r="I83" s="440"/>
      <c r="J83" s="440"/>
      <c r="K83" s="404"/>
    </row>
    <row r="84" spans="1:11" ht="15">
      <c r="A84" s="70"/>
      <c r="B84" s="26"/>
      <c r="C84" s="26"/>
      <c r="D84" s="26"/>
      <c r="E84" s="26"/>
      <c r="F84" s="26"/>
      <c r="G84" s="26"/>
      <c r="H84" s="440"/>
      <c r="I84" s="440"/>
      <c r="J84" s="440"/>
      <c r="K84" s="404"/>
    </row>
    <row r="85" spans="1:11" ht="15">
      <c r="A85" s="70"/>
      <c r="B85" s="26"/>
      <c r="C85" s="26"/>
      <c r="D85" s="26"/>
      <c r="E85" s="26"/>
      <c r="F85" s="26"/>
      <c r="G85" s="26"/>
      <c r="H85" s="440"/>
      <c r="I85" s="440"/>
      <c r="J85" s="440"/>
      <c r="K85" s="404"/>
    </row>
    <row r="86" spans="1:11" ht="15">
      <c r="A86" s="70"/>
      <c r="B86" s="26"/>
      <c r="C86" s="26"/>
      <c r="D86" s="26"/>
      <c r="E86" s="26"/>
      <c r="F86" s="26"/>
      <c r="G86" s="26"/>
      <c r="H86" s="440"/>
      <c r="I86" s="440"/>
      <c r="J86" s="440"/>
      <c r="K86" s="404"/>
    </row>
    <row r="87" spans="1:11" ht="15">
      <c r="A87" s="70"/>
      <c r="B87" s="26"/>
      <c r="C87" s="26"/>
      <c r="D87" s="26"/>
      <c r="E87" s="26"/>
      <c r="F87" s="26"/>
      <c r="G87" s="26"/>
      <c r="H87" s="440"/>
      <c r="I87" s="440"/>
      <c r="J87" s="440"/>
      <c r="K87" s="404"/>
    </row>
    <row r="88" spans="1:11" ht="15">
      <c r="A88" s="70"/>
      <c r="B88" s="26"/>
      <c r="C88" s="26"/>
      <c r="D88" s="26"/>
      <c r="E88" s="26"/>
      <c r="F88" s="26"/>
      <c r="G88" s="26"/>
      <c r="H88" s="440"/>
      <c r="I88" s="440"/>
      <c r="J88" s="440"/>
      <c r="K88" s="404"/>
    </row>
    <row r="89" spans="1:11" ht="15">
      <c r="A89" s="70"/>
      <c r="B89" s="26"/>
      <c r="C89" s="26"/>
      <c r="D89" s="26"/>
      <c r="E89" s="26"/>
      <c r="F89" s="26"/>
      <c r="G89" s="26"/>
      <c r="H89" s="440"/>
      <c r="I89" s="440"/>
      <c r="J89" s="440"/>
      <c r="K89" s="404"/>
    </row>
    <row r="90" spans="1:11" ht="15">
      <c r="A90" s="70"/>
      <c r="B90" s="26"/>
      <c r="C90" s="26"/>
      <c r="D90" s="26"/>
      <c r="E90" s="26"/>
      <c r="F90" s="26"/>
      <c r="G90" s="26"/>
      <c r="H90" s="440"/>
      <c r="I90" s="440"/>
      <c r="J90" s="440"/>
      <c r="K90" s="404"/>
    </row>
    <row r="91" spans="1:11" ht="15">
      <c r="A91" s="70" t="s">
        <v>278</v>
      </c>
      <c r="B91" s="26"/>
      <c r="C91" s="26"/>
      <c r="D91" s="26"/>
      <c r="E91" s="26"/>
      <c r="F91" s="26"/>
      <c r="G91" s="26"/>
      <c r="H91" s="440"/>
      <c r="I91" s="440"/>
      <c r="J91" s="440"/>
      <c r="K91" s="404"/>
    </row>
    <row r="92" spans="1:11">
      <c r="A92" s="23"/>
      <c r="B92" s="23"/>
      <c r="C92" s="23"/>
      <c r="D92" s="23"/>
      <c r="E92" s="23"/>
      <c r="F92" s="23"/>
      <c r="G92" s="23"/>
      <c r="H92" s="421"/>
      <c r="I92" s="421"/>
      <c r="J92" s="421"/>
      <c r="K92" s="421"/>
    </row>
    <row r="93" spans="1:11">
      <c r="A93" s="23"/>
      <c r="B93" s="23"/>
      <c r="C93" s="23"/>
      <c r="D93" s="23"/>
      <c r="E93" s="23"/>
      <c r="F93" s="23"/>
      <c r="G93" s="23"/>
      <c r="H93" s="421"/>
      <c r="I93" s="421"/>
      <c r="J93" s="421"/>
      <c r="K93" s="421"/>
    </row>
    <row r="94" spans="1:11">
      <c r="A94" s="25"/>
      <c r="B94" s="23"/>
      <c r="C94" s="23"/>
      <c r="D94" s="23"/>
      <c r="E94" s="23"/>
      <c r="F94" s="23"/>
      <c r="G94" s="23"/>
      <c r="H94" s="421"/>
      <c r="I94" s="421"/>
      <c r="J94" s="421"/>
      <c r="K94" s="421"/>
    </row>
    <row r="95" spans="1:11" ht="15">
      <c r="A95" s="2"/>
      <c r="B95" s="74" t="s">
        <v>107</v>
      </c>
      <c r="C95" s="2"/>
      <c r="D95" s="2"/>
      <c r="E95" s="5"/>
      <c r="F95" s="2"/>
      <c r="G95" s="2"/>
      <c r="H95" s="27"/>
      <c r="I95" s="27"/>
      <c r="J95" s="27"/>
      <c r="K95" s="27"/>
    </row>
    <row r="96" spans="1:11" ht="15">
      <c r="A96" s="2"/>
      <c r="B96" s="2"/>
      <c r="C96" s="579"/>
      <c r="D96" s="579"/>
      <c r="F96" s="73"/>
      <c r="G96" s="76"/>
    </row>
    <row r="97" spans="2:6" ht="15">
      <c r="B97" s="2"/>
      <c r="C97" s="72" t="s">
        <v>268</v>
      </c>
      <c r="D97" s="2"/>
      <c r="F97" s="12" t="s">
        <v>273</v>
      </c>
    </row>
    <row r="98" spans="2:6" ht="15">
      <c r="B98" s="2"/>
      <c r="C98" s="2"/>
      <c r="D98" s="2"/>
      <c r="F98" s="2" t="s">
        <v>269</v>
      </c>
    </row>
    <row r="99" spans="2:6" ht="15">
      <c r="B99" s="2"/>
      <c r="C99" s="68" t="s">
        <v>139</v>
      </c>
    </row>
  </sheetData>
  <mergeCells count="7">
    <mergeCell ref="C96:D96"/>
    <mergeCell ref="K2:L2"/>
    <mergeCell ref="B23:B26"/>
    <mergeCell ref="A23:A26"/>
    <mergeCell ref="C23:C26"/>
    <mergeCell ref="D23:D26"/>
    <mergeCell ref="E23:E26"/>
  </mergeCells>
  <pageMargins left="0.7" right="0.7" top="0.75" bottom="0.75" header="0.3" footer="0.3"/>
  <pageSetup scale="4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/>
  <cols>
    <col min="1" max="1" width="6.855468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1" t="s">
        <v>109</v>
      </c>
    </row>
    <row r="2" spans="1:13" customFormat="1" ht="15">
      <c r="A2" s="108" t="s">
        <v>140</v>
      </c>
      <c r="B2" s="108"/>
      <c r="C2" s="140"/>
      <c r="D2" s="140"/>
      <c r="E2" s="140"/>
      <c r="F2" s="140"/>
      <c r="G2" s="140"/>
      <c r="H2" s="140"/>
      <c r="I2" s="140"/>
      <c r="J2" s="140"/>
      <c r="K2" s="146"/>
      <c r="L2" s="555" t="s">
        <v>815</v>
      </c>
      <c r="M2" s="556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49"/>
      <c r="G4" s="140"/>
      <c r="H4" s="140"/>
      <c r="I4" s="140"/>
      <c r="J4" s="140"/>
      <c r="K4" s="140"/>
      <c r="L4" s="140"/>
    </row>
    <row r="5" spans="1:13" ht="15">
      <c r="A5" s="230" t="str">
        <f>'ფორმა N1'!D4</f>
        <v>მპგ "ევროპული საქართველო-მოძრაობა თავისუფლებისთვის"</v>
      </c>
      <c r="B5" s="230"/>
      <c r="C5" s="83"/>
      <c r="D5" s="83"/>
      <c r="E5" s="83"/>
      <c r="F5" s="231"/>
      <c r="G5" s="232"/>
      <c r="H5" s="232"/>
      <c r="I5" s="232"/>
      <c r="J5" s="232"/>
      <c r="K5" s="232"/>
      <c r="L5" s="231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8"/>
      <c r="J9" s="228"/>
      <c r="K9" s="228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8"/>
      <c r="J10" s="228"/>
      <c r="K10" s="228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8"/>
      <c r="J11" s="228"/>
      <c r="K11" s="228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8"/>
      <c r="J12" s="228"/>
      <c r="K12" s="228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8"/>
      <c r="J13" s="228"/>
      <c r="K13" s="228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8"/>
      <c r="J14" s="228"/>
      <c r="K14" s="228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8"/>
      <c r="J15" s="228"/>
      <c r="K15" s="228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8"/>
      <c r="J16" s="228"/>
      <c r="K16" s="228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8"/>
      <c r="J17" s="228"/>
      <c r="K17" s="228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8"/>
      <c r="J18" s="228"/>
      <c r="K18" s="228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8"/>
      <c r="J19" s="228"/>
      <c r="K19" s="228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8"/>
      <c r="J20" s="228"/>
      <c r="K20" s="228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8"/>
      <c r="J21" s="228"/>
      <c r="K21" s="228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8"/>
      <c r="J22" s="228"/>
      <c r="K22" s="228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8"/>
      <c r="J23" s="228"/>
      <c r="K23" s="228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8"/>
      <c r="J24" s="228"/>
      <c r="K24" s="228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8"/>
      <c r="J25" s="228"/>
      <c r="K25" s="228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8"/>
      <c r="J26" s="228"/>
      <c r="K26" s="228"/>
      <c r="L26" s="26"/>
    </row>
    <row r="27" spans="1:12" customFormat="1" ht="15">
      <c r="A27" s="70" t="s">
        <v>278</v>
      </c>
      <c r="B27" s="70"/>
      <c r="C27" s="26"/>
      <c r="D27" s="26"/>
      <c r="E27" s="26"/>
      <c r="F27" s="26"/>
      <c r="G27" s="26"/>
      <c r="H27" s="26"/>
      <c r="I27" s="228"/>
      <c r="J27" s="228"/>
      <c r="K27" s="228"/>
      <c r="L27" s="26"/>
    </row>
    <row r="28" spans="1:12">
      <c r="A28" s="234"/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</row>
    <row r="29" spans="1:12">
      <c r="A29" s="234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</row>
    <row r="30" spans="1:12">
      <c r="A30" s="235"/>
      <c r="B30" s="235"/>
      <c r="C30" s="234"/>
      <c r="D30" s="234"/>
      <c r="E30" s="234"/>
      <c r="F30" s="234"/>
      <c r="G30" s="234"/>
      <c r="H30" s="234"/>
      <c r="I30" s="234"/>
      <c r="J30" s="234"/>
      <c r="K30" s="234"/>
      <c r="L30" s="234"/>
    </row>
    <row r="31" spans="1:12" ht="15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40"/>
    </row>
    <row r="33" spans="3:7" ht="15">
      <c r="C33" s="191"/>
      <c r="D33" s="197" t="s">
        <v>268</v>
      </c>
      <c r="E33" s="191"/>
      <c r="G33" s="198" t="s">
        <v>273</v>
      </c>
    </row>
    <row r="34" spans="3:7" ht="15">
      <c r="C34" s="191"/>
      <c r="D34" s="199" t="s">
        <v>139</v>
      </c>
      <c r="E34" s="191"/>
      <c r="G34" s="191" t="s">
        <v>269</v>
      </c>
    </row>
    <row r="35" spans="3:7" ht="15">
      <c r="C35" s="191"/>
      <c r="D35" s="199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8.42578125" style="192" bestFit="1" customWidth="1"/>
    <col min="10" max="16384" width="9.140625" style="192"/>
  </cols>
  <sheetData>
    <row r="1" spans="1:13" customFormat="1" ht="15">
      <c r="A1" s="139" t="s">
        <v>463</v>
      </c>
      <c r="B1" s="140"/>
      <c r="C1" s="140"/>
      <c r="D1" s="140"/>
      <c r="E1" s="140"/>
      <c r="F1" s="140"/>
      <c r="G1" s="140"/>
      <c r="H1" s="146"/>
      <c r="I1" s="81" t="s">
        <v>109</v>
      </c>
    </row>
    <row r="2" spans="1:13" customFormat="1" ht="15">
      <c r="A2" s="108" t="s">
        <v>140</v>
      </c>
      <c r="B2" s="140"/>
      <c r="C2" s="140"/>
      <c r="D2" s="140"/>
      <c r="E2" s="140"/>
      <c r="F2" s="140"/>
      <c r="G2" s="140"/>
      <c r="H2" s="146"/>
      <c r="I2" s="593" t="s">
        <v>815</v>
      </c>
      <c r="J2" s="594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0"/>
      <c r="E4" s="140"/>
      <c r="F4" s="140"/>
      <c r="G4" s="140"/>
      <c r="H4" s="140"/>
      <c r="I4" s="149"/>
    </row>
    <row r="5" spans="1:13" ht="15">
      <c r="A5" s="230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232"/>
      <c r="E5" s="232"/>
      <c r="F5" s="232"/>
      <c r="G5" s="232"/>
      <c r="H5" s="232"/>
      <c r="I5" s="231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75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70">
        <v>1</v>
      </c>
      <c r="B9" s="26"/>
      <c r="C9" s="26"/>
      <c r="D9" s="26"/>
      <c r="E9" s="26"/>
      <c r="F9" s="228"/>
      <c r="G9" s="228"/>
      <c r="H9" s="228"/>
      <c r="I9" s="26"/>
    </row>
    <row r="10" spans="1:13" customFormat="1" ht="15">
      <c r="A10" s="70">
        <v>2</v>
      </c>
      <c r="B10" s="26"/>
      <c r="C10" s="26"/>
      <c r="D10" s="26"/>
      <c r="E10" s="26"/>
      <c r="F10" s="228"/>
      <c r="G10" s="228"/>
      <c r="H10" s="228"/>
      <c r="I10" s="26"/>
    </row>
    <row r="11" spans="1:13" customFormat="1" ht="15">
      <c r="A11" s="70">
        <v>3</v>
      </c>
      <c r="B11" s="26"/>
      <c r="C11" s="26"/>
      <c r="D11" s="26"/>
      <c r="E11" s="26"/>
      <c r="F11" s="228"/>
      <c r="G11" s="228"/>
      <c r="H11" s="228"/>
      <c r="I11" s="26"/>
    </row>
    <row r="12" spans="1:13" customFormat="1" ht="15">
      <c r="A12" s="70">
        <v>4</v>
      </c>
      <c r="B12" s="26"/>
      <c r="C12" s="26"/>
      <c r="D12" s="26"/>
      <c r="E12" s="26"/>
      <c r="F12" s="228"/>
      <c r="G12" s="228"/>
      <c r="H12" s="228"/>
      <c r="I12" s="26"/>
    </row>
    <row r="13" spans="1:13" customFormat="1" ht="15">
      <c r="A13" s="70">
        <v>5</v>
      </c>
      <c r="B13" s="26"/>
      <c r="C13" s="26"/>
      <c r="D13" s="26"/>
      <c r="E13" s="26"/>
      <c r="F13" s="228"/>
      <c r="G13" s="228"/>
      <c r="H13" s="228"/>
      <c r="I13" s="26"/>
    </row>
    <row r="14" spans="1:13" customFormat="1" ht="15">
      <c r="A14" s="70">
        <v>6</v>
      </c>
      <c r="B14" s="26"/>
      <c r="C14" s="26"/>
      <c r="D14" s="26"/>
      <c r="E14" s="26"/>
      <c r="F14" s="228"/>
      <c r="G14" s="228"/>
      <c r="H14" s="228"/>
      <c r="I14" s="26"/>
    </row>
    <row r="15" spans="1:13" customFormat="1" ht="15">
      <c r="A15" s="70">
        <v>7</v>
      </c>
      <c r="B15" s="26"/>
      <c r="C15" s="26"/>
      <c r="D15" s="26"/>
      <c r="E15" s="26"/>
      <c r="F15" s="228"/>
      <c r="G15" s="228"/>
      <c r="H15" s="228"/>
      <c r="I15" s="26"/>
    </row>
    <row r="16" spans="1:13" customFormat="1" ht="15">
      <c r="A16" s="70">
        <v>8</v>
      </c>
      <c r="B16" s="26"/>
      <c r="C16" s="26"/>
      <c r="D16" s="26"/>
      <c r="E16" s="26"/>
      <c r="F16" s="228"/>
      <c r="G16" s="228"/>
      <c r="H16" s="228"/>
      <c r="I16" s="26"/>
    </row>
    <row r="17" spans="1:9" customFormat="1" ht="15">
      <c r="A17" s="70">
        <v>9</v>
      </c>
      <c r="B17" s="26"/>
      <c r="C17" s="26"/>
      <c r="D17" s="26"/>
      <c r="E17" s="26"/>
      <c r="F17" s="228"/>
      <c r="G17" s="228"/>
      <c r="H17" s="228"/>
      <c r="I17" s="26"/>
    </row>
    <row r="18" spans="1:9" customFormat="1" ht="15">
      <c r="A18" s="70">
        <v>10</v>
      </c>
      <c r="B18" s="26"/>
      <c r="C18" s="26"/>
      <c r="D18" s="26"/>
      <c r="E18" s="26"/>
      <c r="F18" s="228"/>
      <c r="G18" s="228"/>
      <c r="H18" s="228"/>
      <c r="I18" s="26"/>
    </row>
    <row r="19" spans="1:9" customFormat="1" ht="15">
      <c r="A19" s="70">
        <v>11</v>
      </c>
      <c r="B19" s="26"/>
      <c r="C19" s="26"/>
      <c r="D19" s="26"/>
      <c r="E19" s="26"/>
      <c r="F19" s="228"/>
      <c r="G19" s="228"/>
      <c r="H19" s="228"/>
      <c r="I19" s="26"/>
    </row>
    <row r="20" spans="1:9" customFormat="1" ht="15">
      <c r="A20" s="70">
        <v>12</v>
      </c>
      <c r="B20" s="26"/>
      <c r="C20" s="26"/>
      <c r="D20" s="26"/>
      <c r="E20" s="26"/>
      <c r="F20" s="228"/>
      <c r="G20" s="228"/>
      <c r="H20" s="228"/>
      <c r="I20" s="26"/>
    </row>
    <row r="21" spans="1:9" customFormat="1" ht="15">
      <c r="A21" s="70">
        <v>13</v>
      </c>
      <c r="B21" s="26"/>
      <c r="C21" s="26"/>
      <c r="D21" s="26"/>
      <c r="E21" s="26"/>
      <c r="F21" s="228"/>
      <c r="G21" s="228"/>
      <c r="H21" s="228"/>
      <c r="I21" s="26"/>
    </row>
    <row r="22" spans="1:9" customFormat="1" ht="15">
      <c r="A22" s="70">
        <v>14</v>
      </c>
      <c r="B22" s="26"/>
      <c r="C22" s="26"/>
      <c r="D22" s="26"/>
      <c r="E22" s="26"/>
      <c r="F22" s="228"/>
      <c r="G22" s="228"/>
      <c r="H22" s="228"/>
      <c r="I22" s="26"/>
    </row>
    <row r="23" spans="1:9" customFormat="1" ht="15">
      <c r="A23" s="70">
        <v>15</v>
      </c>
      <c r="B23" s="26"/>
      <c r="C23" s="26"/>
      <c r="D23" s="26"/>
      <c r="E23" s="26"/>
      <c r="F23" s="228"/>
      <c r="G23" s="228"/>
      <c r="H23" s="228"/>
      <c r="I23" s="26"/>
    </row>
    <row r="24" spans="1:9" customFormat="1" ht="15">
      <c r="A24" s="70">
        <v>16</v>
      </c>
      <c r="B24" s="26"/>
      <c r="C24" s="26"/>
      <c r="D24" s="26"/>
      <c r="E24" s="26"/>
      <c r="F24" s="228"/>
      <c r="G24" s="228"/>
      <c r="H24" s="228"/>
      <c r="I24" s="26"/>
    </row>
    <row r="25" spans="1:9" customFormat="1" ht="15">
      <c r="A25" s="70">
        <v>17</v>
      </c>
      <c r="B25" s="26"/>
      <c r="C25" s="26"/>
      <c r="D25" s="26"/>
      <c r="E25" s="26"/>
      <c r="F25" s="228"/>
      <c r="G25" s="228"/>
      <c r="H25" s="228"/>
      <c r="I25" s="26"/>
    </row>
    <row r="26" spans="1:9" customFormat="1" ht="15">
      <c r="A26" s="70">
        <v>18</v>
      </c>
      <c r="B26" s="26"/>
      <c r="C26" s="26"/>
      <c r="D26" s="26"/>
      <c r="E26" s="26"/>
      <c r="F26" s="228"/>
      <c r="G26" s="228"/>
      <c r="H26" s="228"/>
      <c r="I26" s="26"/>
    </row>
    <row r="27" spans="1:9" customFormat="1" ht="15">
      <c r="A27" s="70" t="s">
        <v>278</v>
      </c>
      <c r="B27" s="26"/>
      <c r="C27" s="26"/>
      <c r="D27" s="26"/>
      <c r="E27" s="26"/>
      <c r="F27" s="228"/>
      <c r="G27" s="228"/>
      <c r="H27" s="228"/>
      <c r="I27" s="26"/>
    </row>
    <row r="28" spans="1:9">
      <c r="A28" s="234"/>
      <c r="B28" s="234"/>
      <c r="C28" s="234"/>
      <c r="D28" s="234"/>
      <c r="E28" s="234"/>
      <c r="F28" s="234"/>
      <c r="G28" s="234"/>
      <c r="H28" s="234"/>
      <c r="I28" s="234"/>
    </row>
    <row r="29" spans="1:9">
      <c r="A29" s="234"/>
      <c r="B29" s="234"/>
      <c r="C29" s="234"/>
      <c r="D29" s="234"/>
      <c r="E29" s="234"/>
      <c r="F29" s="234"/>
      <c r="G29" s="234"/>
      <c r="H29" s="234"/>
      <c r="I29" s="234"/>
    </row>
    <row r="30" spans="1:9">
      <c r="A30" s="235"/>
      <c r="B30" s="234"/>
      <c r="C30" s="234"/>
      <c r="D30" s="234"/>
      <c r="E30" s="234"/>
      <c r="F30" s="234"/>
      <c r="G30" s="234"/>
      <c r="H30" s="234"/>
      <c r="I30" s="234"/>
    </row>
    <row r="31" spans="1:9" ht="15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40"/>
    </row>
    <row r="33" spans="2:6" ht="15">
      <c r="B33" s="191"/>
      <c r="C33" s="197" t="s">
        <v>268</v>
      </c>
      <c r="D33" s="191"/>
      <c r="F33" s="198" t="s">
        <v>273</v>
      </c>
    </row>
    <row r="34" spans="2:6" ht="15">
      <c r="B34" s="191"/>
      <c r="C34" s="199" t="s">
        <v>139</v>
      </c>
      <c r="D34" s="191"/>
      <c r="F34" s="191" t="s">
        <v>269</v>
      </c>
    </row>
    <row r="35" spans="2:6" ht="15">
      <c r="B35" s="191"/>
      <c r="C35" s="199"/>
    </row>
  </sheetData>
  <mergeCells count="1">
    <mergeCell ref="I2:J2"/>
  </mergeCells>
  <pageMargins left="0.7" right="0.7" top="0.75" bottom="0.75" header="0.3" footer="0.3"/>
  <pageSetup scale="71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view="pageBreakPreview" zoomScale="80" zoomScaleNormal="100" zoomScaleSheetLayoutView="80" workbookViewId="0">
      <selection activeCell="I9" sqref="I9:I11"/>
    </sheetView>
  </sheetViews>
  <sheetFormatPr defaultRowHeight="15"/>
  <cols>
    <col min="1" max="1" width="10" style="504" customWidth="1"/>
    <col min="2" max="2" width="11.140625" style="504" customWidth="1"/>
    <col min="3" max="3" width="34.5703125" style="504" bestFit="1" customWidth="1"/>
    <col min="4" max="4" width="29" style="504" customWidth="1"/>
    <col min="5" max="5" width="22.5703125" style="504" customWidth="1"/>
    <col min="6" max="6" width="20" style="504" customWidth="1"/>
    <col min="7" max="7" width="29.28515625" style="504" customWidth="1"/>
    <col min="8" max="8" width="27.140625" style="504" customWidth="1"/>
    <col min="9" max="9" width="26.42578125" style="504" customWidth="1"/>
    <col min="10" max="10" width="0.5703125" style="504" customWidth="1"/>
    <col min="11" max="16384" width="9.140625" style="504"/>
  </cols>
  <sheetData>
    <row r="1" spans="1:10">
      <c r="A1" s="500" t="s">
        <v>405</v>
      </c>
      <c r="B1" s="501"/>
      <c r="C1" s="501"/>
      <c r="D1" s="501"/>
      <c r="E1" s="501"/>
      <c r="F1" s="501"/>
      <c r="G1" s="501"/>
      <c r="H1" s="501"/>
      <c r="I1" s="502" t="s">
        <v>198</v>
      </c>
      <c r="J1" s="503"/>
    </row>
    <row r="2" spans="1:10">
      <c r="A2" s="501" t="s">
        <v>140</v>
      </c>
      <c r="B2" s="501"/>
      <c r="C2" s="501"/>
      <c r="D2" s="501"/>
      <c r="E2" s="501"/>
      <c r="F2" s="501"/>
      <c r="G2" s="501"/>
      <c r="H2" s="501"/>
      <c r="I2" s="505">
        <v>42968</v>
      </c>
      <c r="J2" s="503"/>
    </row>
    <row r="3" spans="1:10">
      <c r="A3" s="501"/>
      <c r="B3" s="501"/>
      <c r="C3" s="501"/>
      <c r="D3" s="501"/>
      <c r="E3" s="501"/>
      <c r="F3" s="501"/>
      <c r="G3" s="501"/>
      <c r="H3" s="501"/>
      <c r="I3" s="506"/>
      <c r="J3" s="503"/>
    </row>
    <row r="4" spans="1:10">
      <c r="A4" s="507" t="str">
        <f>'[2]ფორმა N2'!A4</f>
        <v>ანგარიშვალდებული პირის დასახელება:</v>
      </c>
      <c r="B4" s="501"/>
      <c r="C4" s="501"/>
      <c r="D4" s="501"/>
      <c r="E4" s="501"/>
      <c r="F4" s="501"/>
      <c r="G4" s="501"/>
      <c r="H4" s="501"/>
      <c r="I4" s="501"/>
      <c r="J4" s="508"/>
    </row>
    <row r="5" spans="1:10">
      <c r="A5" s="509" t="str">
        <f>'ფორმა N1'!D4</f>
        <v>მპგ "ევროპული საქართველო-მოძრაობა თავისუფლებისთვის"</v>
      </c>
      <c r="B5" s="509"/>
      <c r="C5" s="509"/>
      <c r="D5" s="509"/>
      <c r="E5" s="509"/>
      <c r="F5" s="509"/>
      <c r="G5" s="509"/>
      <c r="H5" s="509"/>
      <c r="I5" s="509"/>
      <c r="J5" s="508"/>
    </row>
    <row r="6" spans="1:10">
      <c r="A6" s="507"/>
      <c r="B6" s="501"/>
      <c r="C6" s="501"/>
      <c r="D6" s="501"/>
      <c r="E6" s="501"/>
      <c r="F6" s="501"/>
      <c r="G6" s="501"/>
      <c r="H6" s="501"/>
      <c r="I6" s="501"/>
      <c r="J6" s="508"/>
    </row>
    <row r="7" spans="1:10">
      <c r="A7" s="501"/>
      <c r="B7" s="501"/>
      <c r="C7" s="501"/>
      <c r="D7" s="501"/>
      <c r="E7" s="501"/>
      <c r="F7" s="501"/>
      <c r="G7" s="501"/>
      <c r="H7" s="501"/>
      <c r="I7" s="501"/>
    </row>
    <row r="8" spans="1:10" ht="63.75" customHeight="1">
      <c r="A8" s="510" t="s">
        <v>64</v>
      </c>
      <c r="B8" s="511" t="s">
        <v>377</v>
      </c>
      <c r="C8" s="512" t="s">
        <v>439</v>
      </c>
      <c r="D8" s="512" t="s">
        <v>440</v>
      </c>
      <c r="E8" s="512" t="s">
        <v>378</v>
      </c>
      <c r="F8" s="512" t="s">
        <v>397</v>
      </c>
      <c r="G8" s="512" t="s">
        <v>398</v>
      </c>
      <c r="H8" s="512" t="s">
        <v>444</v>
      </c>
      <c r="I8" s="513" t="s">
        <v>399</v>
      </c>
    </row>
    <row r="9" spans="1:10">
      <c r="A9" s="514">
        <v>1</v>
      </c>
      <c r="B9" s="418">
        <v>42846</v>
      </c>
      <c r="C9" s="490" t="s">
        <v>857</v>
      </c>
      <c r="D9" s="491" t="s">
        <v>858</v>
      </c>
      <c r="E9" s="499" t="s">
        <v>862</v>
      </c>
      <c r="F9" s="493"/>
      <c r="G9" s="494"/>
      <c r="H9" s="495"/>
      <c r="I9" s="496">
        <v>2425</v>
      </c>
    </row>
    <row r="10" spans="1:10">
      <c r="A10" s="514">
        <v>2</v>
      </c>
      <c r="B10" s="418">
        <v>42912</v>
      </c>
      <c r="C10" s="490" t="s">
        <v>859</v>
      </c>
      <c r="D10" s="491" t="s">
        <v>860</v>
      </c>
      <c r="E10" s="499" t="s">
        <v>764</v>
      </c>
      <c r="F10" s="493"/>
      <c r="G10" s="494"/>
      <c r="H10" s="495"/>
      <c r="I10" s="496">
        <v>123</v>
      </c>
    </row>
    <row r="11" spans="1:10">
      <c r="A11" s="514">
        <v>3</v>
      </c>
      <c r="B11" s="542">
        <v>42794</v>
      </c>
      <c r="C11" s="543" t="s">
        <v>861</v>
      </c>
      <c r="D11" s="544">
        <v>205150655</v>
      </c>
      <c r="E11" s="545" t="s">
        <v>764</v>
      </c>
      <c r="F11" s="546"/>
      <c r="G11" s="547"/>
      <c r="H11" s="497"/>
      <c r="I11" s="548">
        <v>50</v>
      </c>
    </row>
    <row r="12" spans="1:10">
      <c r="A12" s="541">
        <v>4</v>
      </c>
      <c r="B12" s="515"/>
      <c r="C12" s="516"/>
      <c r="D12" s="516"/>
      <c r="E12" s="499"/>
      <c r="F12" s="539"/>
      <c r="G12" s="517"/>
      <c r="H12" s="517"/>
      <c r="I12" s="517"/>
    </row>
    <row r="13" spans="1:10">
      <c r="A13" s="541">
        <v>5</v>
      </c>
      <c r="B13" s="494"/>
      <c r="C13" s="494"/>
      <c r="D13" s="494"/>
      <c r="E13" s="494"/>
      <c r="F13" s="494"/>
      <c r="G13" s="494"/>
      <c r="H13" s="494"/>
      <c r="I13" s="494"/>
    </row>
    <row r="14" spans="1:10">
      <c r="A14" s="541">
        <v>6</v>
      </c>
      <c r="B14" s="494"/>
      <c r="C14" s="494"/>
      <c r="D14" s="494"/>
      <c r="E14" s="494"/>
      <c r="F14" s="494"/>
      <c r="G14" s="494"/>
      <c r="H14" s="494"/>
      <c r="I14" s="494"/>
    </row>
    <row r="15" spans="1:10">
      <c r="A15" s="541">
        <v>7</v>
      </c>
      <c r="B15" s="494"/>
      <c r="C15" s="494"/>
      <c r="D15" s="494"/>
      <c r="E15" s="494"/>
      <c r="F15" s="494"/>
      <c r="G15" s="494"/>
      <c r="H15" s="494"/>
      <c r="I15" s="494"/>
    </row>
    <row r="16" spans="1:10">
      <c r="A16" s="541">
        <v>8</v>
      </c>
      <c r="B16" s="418"/>
      <c r="C16" s="496"/>
      <c r="D16" s="484"/>
      <c r="E16" s="499"/>
      <c r="F16" s="493"/>
      <c r="G16" s="494"/>
      <c r="H16" s="499"/>
      <c r="I16" s="496"/>
    </row>
    <row r="17" spans="1:12">
      <c r="A17" s="514">
        <v>9</v>
      </c>
      <c r="B17" s="549"/>
      <c r="C17" s="490"/>
      <c r="D17" s="550"/>
      <c r="E17" s="551"/>
      <c r="F17" s="552"/>
      <c r="G17" s="553"/>
      <c r="H17" s="554"/>
      <c r="I17" s="490"/>
    </row>
    <row r="18" spans="1:12">
      <c r="A18" s="514">
        <v>10</v>
      </c>
      <c r="B18" s="418"/>
      <c r="C18" s="490"/>
      <c r="D18" s="491"/>
      <c r="E18" s="492"/>
      <c r="F18" s="493"/>
      <c r="G18" s="494"/>
      <c r="H18" s="497"/>
      <c r="I18" s="496"/>
    </row>
    <row r="19" spans="1:12">
      <c r="A19" s="514">
        <v>11</v>
      </c>
      <c r="B19" s="418"/>
      <c r="C19" s="490"/>
      <c r="D19" s="491"/>
      <c r="E19" s="492"/>
      <c r="F19" s="493"/>
      <c r="G19" s="494"/>
      <c r="H19" s="497"/>
      <c r="I19" s="496"/>
    </row>
    <row r="20" spans="1:12">
      <c r="A20" s="514">
        <v>12</v>
      </c>
      <c r="B20" s="418"/>
      <c r="C20" s="490"/>
      <c r="D20" s="491"/>
      <c r="E20" s="492"/>
      <c r="F20" s="493"/>
      <c r="G20" s="494"/>
      <c r="H20" s="497"/>
      <c r="I20" s="496"/>
    </row>
    <row r="21" spans="1:12">
      <c r="A21" s="514">
        <v>13</v>
      </c>
      <c r="B21" s="418"/>
      <c r="C21" s="490"/>
      <c r="D21" s="491"/>
      <c r="E21" s="492"/>
      <c r="F21" s="493"/>
      <c r="G21" s="494"/>
      <c r="H21" s="497"/>
      <c r="I21" s="496"/>
    </row>
    <row r="22" spans="1:12">
      <c r="A22" s="514">
        <v>14</v>
      </c>
      <c r="B22" s="418"/>
      <c r="C22" s="498"/>
      <c r="D22" s="491"/>
      <c r="E22" s="492"/>
      <c r="F22" s="493"/>
      <c r="G22" s="494"/>
      <c r="H22" s="497"/>
      <c r="I22" s="496"/>
    </row>
    <row r="23" spans="1:12">
      <c r="A23" s="514">
        <v>15</v>
      </c>
      <c r="B23" s="418"/>
      <c r="C23" s="490"/>
      <c r="D23" s="491"/>
      <c r="E23" s="492"/>
      <c r="F23" s="493"/>
      <c r="G23" s="494"/>
      <c r="H23" s="497"/>
      <c r="I23" s="496"/>
    </row>
    <row r="24" spans="1:12">
      <c r="A24" s="519" t="s">
        <v>278</v>
      </c>
      <c r="B24" s="518"/>
      <c r="C24" s="520"/>
      <c r="D24" s="520"/>
      <c r="E24" s="521"/>
      <c r="F24" s="521"/>
      <c r="G24" s="522"/>
      <c r="H24" s="523" t="s">
        <v>432</v>
      </c>
      <c r="I24" s="524">
        <f>SUM(I9:I23)</f>
        <v>2598</v>
      </c>
    </row>
    <row r="26" spans="1:12">
      <c r="A26" s="504" t="s">
        <v>464</v>
      </c>
    </row>
    <row r="27" spans="1:12">
      <c r="B27" s="525" t="s">
        <v>107</v>
      </c>
      <c r="F27" s="526"/>
    </row>
    <row r="28" spans="1:12">
      <c r="F28" s="485"/>
      <c r="I28" s="485"/>
      <c r="J28" s="485"/>
      <c r="K28" s="485"/>
      <c r="L28" s="485"/>
    </row>
    <row r="29" spans="1:12">
      <c r="C29" s="527"/>
      <c r="F29" s="527"/>
      <c r="G29" s="527"/>
      <c r="H29" s="508"/>
      <c r="I29" s="528"/>
      <c r="J29" s="485"/>
      <c r="K29" s="485"/>
      <c r="L29" s="485"/>
    </row>
    <row r="30" spans="1:12">
      <c r="A30" s="485"/>
      <c r="C30" s="529" t="s">
        <v>268</v>
      </c>
      <c r="F30" s="508" t="s">
        <v>273</v>
      </c>
      <c r="G30" s="529"/>
      <c r="H30" s="529"/>
      <c r="I30" s="528"/>
      <c r="J30" s="485"/>
      <c r="K30" s="485"/>
      <c r="L30" s="485"/>
    </row>
    <row r="31" spans="1:12">
      <c r="A31" s="485"/>
      <c r="C31" s="530" t="s">
        <v>139</v>
      </c>
      <c r="F31" s="504" t="s">
        <v>269</v>
      </c>
      <c r="I31" s="485"/>
      <c r="J31" s="485"/>
      <c r="K31" s="485"/>
      <c r="L31" s="485"/>
    </row>
    <row r="32" spans="1:12" s="485" customFormat="1">
      <c r="B32" s="504"/>
      <c r="C32" s="530"/>
      <c r="G32" s="530"/>
      <c r="H32" s="530"/>
    </row>
    <row r="33" s="485" customFormat="1" ht="12.75"/>
    <row r="34" s="485" customFormat="1" ht="12.75"/>
    <row r="35" s="485" customFormat="1" ht="12.75"/>
    <row r="36" s="485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6:B24 B9:B12"/>
  </dataValidations>
  <printOptions gridLines="1"/>
  <pageMargins left="0.7" right="0.7" top="0.75" bottom="0.75" header="0.3" footer="0.3"/>
  <pageSetup scale="59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13" sqref="M13"/>
    </sheetView>
  </sheetViews>
  <sheetFormatPr defaultRowHeight="12.75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>
      <c r="A1" s="200" t="s">
        <v>466</v>
      </c>
      <c r="B1" s="201"/>
      <c r="C1" s="201"/>
      <c r="D1" s="201"/>
      <c r="E1" s="201"/>
      <c r="F1" s="201"/>
      <c r="G1" s="201"/>
      <c r="H1" s="201"/>
      <c r="I1" s="205"/>
      <c r="J1" s="267"/>
      <c r="K1" s="267"/>
      <c r="L1" s="267"/>
      <c r="M1" s="267" t="s">
        <v>421</v>
      </c>
      <c r="N1" s="205"/>
    </row>
    <row r="2" spans="1:14">
      <c r="A2" s="205" t="s">
        <v>317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203">
        <v>42982</v>
      </c>
      <c r="N2" s="205"/>
    </row>
    <row r="3" spans="1:14">
      <c r="A3" s="205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5"/>
    </row>
    <row r="4" spans="1:14" ht="15">
      <c r="A4" s="116" t="s">
        <v>274</v>
      </c>
      <c r="B4" s="201"/>
      <c r="C4" s="201"/>
      <c r="D4" s="206"/>
      <c r="E4" s="268"/>
      <c r="F4" s="206"/>
      <c r="G4" s="202"/>
      <c r="H4" s="202"/>
      <c r="I4" s="202"/>
      <c r="J4" s="202"/>
      <c r="K4" s="202"/>
      <c r="L4" s="201"/>
      <c r="M4" s="202"/>
      <c r="N4" s="205"/>
    </row>
    <row r="5" spans="1:14">
      <c r="A5" s="207" t="str">
        <f>'ფორმა N1'!D4</f>
        <v>მპგ "ევროპული საქართველო-მოძრაობა თავისუფლებისთვის"</v>
      </c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05"/>
    </row>
    <row r="7" spans="1:14" ht="51">
      <c r="A7" s="270" t="s">
        <v>64</v>
      </c>
      <c r="B7" s="271" t="s">
        <v>422</v>
      </c>
      <c r="C7" s="271" t="s">
        <v>423</v>
      </c>
      <c r="D7" s="272" t="s">
        <v>424</v>
      </c>
      <c r="E7" s="272" t="s">
        <v>275</v>
      </c>
      <c r="F7" s="272" t="s">
        <v>425</v>
      </c>
      <c r="G7" s="272" t="s">
        <v>426</v>
      </c>
      <c r="H7" s="271" t="s">
        <v>427</v>
      </c>
      <c r="I7" s="273" t="s">
        <v>428</v>
      </c>
      <c r="J7" s="273" t="s">
        <v>429</v>
      </c>
      <c r="K7" s="274" t="s">
        <v>430</v>
      </c>
      <c r="L7" s="274" t="s">
        <v>431</v>
      </c>
      <c r="M7" s="272" t="s">
        <v>421</v>
      </c>
      <c r="N7" s="205"/>
    </row>
    <row r="8" spans="1:14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>
      <c r="A9" s="213">
        <v>1</v>
      </c>
      <c r="B9" s="214"/>
      <c r="C9" s="275"/>
      <c r="D9" s="213"/>
      <c r="E9" s="213"/>
      <c r="F9" s="213"/>
      <c r="G9" s="213"/>
      <c r="H9" s="213"/>
      <c r="I9" s="213"/>
      <c r="J9" s="213"/>
      <c r="K9" s="213"/>
      <c r="L9" s="213"/>
      <c r="M9" s="276" t="str">
        <f t="shared" ref="M9:M33" si="0">IF(ISBLANK(B9),"",$M$2)</f>
        <v/>
      </c>
      <c r="N9" s="205"/>
    </row>
    <row r="10" spans="1:14" ht="15">
      <c r="A10" s="213">
        <v>2</v>
      </c>
      <c r="B10" s="214"/>
      <c r="C10" s="275"/>
      <c r="D10" s="213"/>
      <c r="E10" s="213"/>
      <c r="F10" s="213"/>
      <c r="G10" s="213"/>
      <c r="H10" s="213"/>
      <c r="I10" s="213"/>
      <c r="J10" s="213"/>
      <c r="K10" s="213"/>
      <c r="L10" s="213"/>
      <c r="M10" s="276" t="str">
        <f t="shared" si="0"/>
        <v/>
      </c>
      <c r="N10" s="205"/>
    </row>
    <row r="11" spans="1:14" ht="15">
      <c r="A11" s="213">
        <v>3</v>
      </c>
      <c r="B11" s="214"/>
      <c r="C11" s="275"/>
      <c r="D11" s="213"/>
      <c r="E11" s="213"/>
      <c r="F11" s="213"/>
      <c r="G11" s="213"/>
      <c r="H11" s="213"/>
      <c r="I11" s="213"/>
      <c r="J11" s="213"/>
      <c r="K11" s="213"/>
      <c r="L11" s="213"/>
      <c r="M11" s="276" t="str">
        <f t="shared" si="0"/>
        <v/>
      </c>
      <c r="N11" s="205"/>
    </row>
    <row r="12" spans="1:14" ht="15">
      <c r="A12" s="213">
        <v>4</v>
      </c>
      <c r="B12" s="214"/>
      <c r="C12" s="275"/>
      <c r="D12" s="213"/>
      <c r="E12" s="213"/>
      <c r="F12" s="213"/>
      <c r="G12" s="213"/>
      <c r="H12" s="213"/>
      <c r="I12" s="213"/>
      <c r="J12" s="213"/>
      <c r="K12" s="213"/>
      <c r="L12" s="213"/>
      <c r="M12" s="276" t="str">
        <f t="shared" si="0"/>
        <v/>
      </c>
      <c r="N12" s="205"/>
    </row>
    <row r="13" spans="1:14" ht="15">
      <c r="A13" s="213">
        <v>5</v>
      </c>
      <c r="B13" s="214"/>
      <c r="C13" s="275"/>
      <c r="D13" s="213"/>
      <c r="E13" s="213"/>
      <c r="F13" s="213"/>
      <c r="G13" s="213"/>
      <c r="H13" s="213"/>
      <c r="I13" s="213"/>
      <c r="J13" s="213"/>
      <c r="K13" s="213"/>
      <c r="L13" s="213"/>
      <c r="M13" s="276" t="str">
        <f t="shared" si="0"/>
        <v/>
      </c>
      <c r="N13" s="205"/>
    </row>
    <row r="14" spans="1:14" ht="15">
      <c r="A14" s="213">
        <v>6</v>
      </c>
      <c r="B14" s="214"/>
      <c r="C14" s="275"/>
      <c r="D14" s="213"/>
      <c r="E14" s="213"/>
      <c r="F14" s="213"/>
      <c r="G14" s="213"/>
      <c r="H14" s="213"/>
      <c r="I14" s="213"/>
      <c r="J14" s="213"/>
      <c r="K14" s="213"/>
      <c r="L14" s="213"/>
      <c r="M14" s="276" t="str">
        <f t="shared" si="0"/>
        <v/>
      </c>
      <c r="N14" s="205"/>
    </row>
    <row r="15" spans="1:14" ht="15">
      <c r="A15" s="213">
        <v>7</v>
      </c>
      <c r="B15" s="214"/>
      <c r="C15" s="275"/>
      <c r="D15" s="213"/>
      <c r="E15" s="213"/>
      <c r="F15" s="213"/>
      <c r="G15" s="213"/>
      <c r="H15" s="213"/>
      <c r="I15" s="213"/>
      <c r="J15" s="213"/>
      <c r="K15" s="213"/>
      <c r="L15" s="213"/>
      <c r="M15" s="276" t="str">
        <f t="shared" si="0"/>
        <v/>
      </c>
      <c r="N15" s="205"/>
    </row>
    <row r="16" spans="1:14" ht="15">
      <c r="A16" s="213">
        <v>8</v>
      </c>
      <c r="B16" s="214"/>
      <c r="C16" s="275"/>
      <c r="D16" s="213"/>
      <c r="E16" s="213"/>
      <c r="F16" s="213"/>
      <c r="G16" s="213"/>
      <c r="H16" s="213"/>
      <c r="I16" s="213"/>
      <c r="J16" s="213"/>
      <c r="K16" s="213"/>
      <c r="L16" s="213"/>
      <c r="M16" s="276" t="str">
        <f t="shared" si="0"/>
        <v/>
      </c>
      <c r="N16" s="205"/>
    </row>
    <row r="17" spans="1:14" ht="15">
      <c r="A17" s="213">
        <v>9</v>
      </c>
      <c r="B17" s="214"/>
      <c r="C17" s="275"/>
      <c r="D17" s="213"/>
      <c r="E17" s="213"/>
      <c r="F17" s="213"/>
      <c r="G17" s="213"/>
      <c r="H17" s="213"/>
      <c r="I17" s="213"/>
      <c r="J17" s="213"/>
      <c r="K17" s="213"/>
      <c r="L17" s="213"/>
      <c r="M17" s="276" t="str">
        <f t="shared" si="0"/>
        <v/>
      </c>
      <c r="N17" s="205"/>
    </row>
    <row r="18" spans="1:14" ht="15">
      <c r="A18" s="213">
        <v>10</v>
      </c>
      <c r="B18" s="214"/>
      <c r="C18" s="275"/>
      <c r="D18" s="213"/>
      <c r="E18" s="213"/>
      <c r="F18" s="213"/>
      <c r="G18" s="213"/>
      <c r="H18" s="213"/>
      <c r="I18" s="213"/>
      <c r="J18" s="213"/>
      <c r="K18" s="213"/>
      <c r="L18" s="213"/>
      <c r="M18" s="276" t="str">
        <f t="shared" si="0"/>
        <v/>
      </c>
      <c r="N18" s="205"/>
    </row>
    <row r="19" spans="1:14" ht="15">
      <c r="A19" s="213">
        <v>11</v>
      </c>
      <c r="B19" s="214"/>
      <c r="C19" s="275"/>
      <c r="D19" s="213"/>
      <c r="E19" s="213"/>
      <c r="F19" s="213"/>
      <c r="G19" s="213"/>
      <c r="H19" s="213"/>
      <c r="I19" s="213"/>
      <c r="J19" s="213"/>
      <c r="K19" s="213"/>
      <c r="L19" s="213"/>
      <c r="M19" s="276" t="str">
        <f t="shared" si="0"/>
        <v/>
      </c>
      <c r="N19" s="205"/>
    </row>
    <row r="20" spans="1:14" ht="15">
      <c r="A20" s="213">
        <v>12</v>
      </c>
      <c r="B20" s="214"/>
      <c r="C20" s="275"/>
      <c r="D20" s="213"/>
      <c r="E20" s="213"/>
      <c r="F20" s="213"/>
      <c r="G20" s="213"/>
      <c r="H20" s="213"/>
      <c r="I20" s="213"/>
      <c r="J20" s="213"/>
      <c r="K20" s="213"/>
      <c r="L20" s="213"/>
      <c r="M20" s="276" t="str">
        <f t="shared" si="0"/>
        <v/>
      </c>
      <c r="N20" s="205"/>
    </row>
    <row r="21" spans="1:14" ht="15">
      <c r="A21" s="213">
        <v>13</v>
      </c>
      <c r="B21" s="214"/>
      <c r="C21" s="275"/>
      <c r="D21" s="213"/>
      <c r="E21" s="213"/>
      <c r="F21" s="213"/>
      <c r="G21" s="213"/>
      <c r="H21" s="213"/>
      <c r="I21" s="213"/>
      <c r="J21" s="213"/>
      <c r="K21" s="213"/>
      <c r="L21" s="213"/>
      <c r="M21" s="276" t="str">
        <f t="shared" si="0"/>
        <v/>
      </c>
      <c r="N21" s="205"/>
    </row>
    <row r="22" spans="1:14" ht="15">
      <c r="A22" s="213">
        <v>14</v>
      </c>
      <c r="B22" s="214"/>
      <c r="C22" s="275"/>
      <c r="D22" s="213"/>
      <c r="E22" s="213"/>
      <c r="F22" s="213"/>
      <c r="G22" s="213"/>
      <c r="H22" s="213"/>
      <c r="I22" s="213"/>
      <c r="J22" s="213"/>
      <c r="K22" s="213"/>
      <c r="L22" s="213"/>
      <c r="M22" s="276" t="str">
        <f t="shared" si="0"/>
        <v/>
      </c>
      <c r="N22" s="205"/>
    </row>
    <row r="23" spans="1:14" ht="15">
      <c r="A23" s="213">
        <v>15</v>
      </c>
      <c r="B23" s="214"/>
      <c r="C23" s="275"/>
      <c r="D23" s="213"/>
      <c r="E23" s="213"/>
      <c r="F23" s="213"/>
      <c r="G23" s="213"/>
      <c r="H23" s="213"/>
      <c r="I23" s="213"/>
      <c r="J23" s="213"/>
      <c r="K23" s="213"/>
      <c r="L23" s="213"/>
      <c r="M23" s="276" t="str">
        <f t="shared" si="0"/>
        <v/>
      </c>
      <c r="N23" s="205"/>
    </row>
    <row r="24" spans="1:14" ht="15">
      <c r="A24" s="213">
        <v>16</v>
      </c>
      <c r="B24" s="214"/>
      <c r="C24" s="275"/>
      <c r="D24" s="213"/>
      <c r="E24" s="213"/>
      <c r="F24" s="213"/>
      <c r="G24" s="213"/>
      <c r="H24" s="213"/>
      <c r="I24" s="213"/>
      <c r="J24" s="213"/>
      <c r="K24" s="213"/>
      <c r="L24" s="213"/>
      <c r="M24" s="276" t="str">
        <f t="shared" si="0"/>
        <v/>
      </c>
      <c r="N24" s="205"/>
    </row>
    <row r="25" spans="1:14" ht="15">
      <c r="A25" s="213">
        <v>17</v>
      </c>
      <c r="B25" s="214"/>
      <c r="C25" s="275"/>
      <c r="D25" s="213"/>
      <c r="E25" s="213"/>
      <c r="F25" s="213"/>
      <c r="G25" s="213"/>
      <c r="H25" s="213"/>
      <c r="I25" s="213"/>
      <c r="J25" s="213"/>
      <c r="K25" s="213"/>
      <c r="L25" s="213"/>
      <c r="M25" s="276" t="str">
        <f t="shared" si="0"/>
        <v/>
      </c>
      <c r="N25" s="205"/>
    </row>
    <row r="26" spans="1:14" ht="15">
      <c r="A26" s="213">
        <v>18</v>
      </c>
      <c r="B26" s="214"/>
      <c r="C26" s="275"/>
      <c r="D26" s="213"/>
      <c r="E26" s="213"/>
      <c r="F26" s="213"/>
      <c r="G26" s="213"/>
      <c r="H26" s="213"/>
      <c r="I26" s="213"/>
      <c r="J26" s="213"/>
      <c r="K26" s="213"/>
      <c r="L26" s="213"/>
      <c r="M26" s="276" t="str">
        <f t="shared" si="0"/>
        <v/>
      </c>
      <c r="N26" s="205"/>
    </row>
    <row r="27" spans="1:14" ht="15">
      <c r="A27" s="213">
        <v>19</v>
      </c>
      <c r="B27" s="214"/>
      <c r="C27" s="275"/>
      <c r="D27" s="213"/>
      <c r="E27" s="213"/>
      <c r="F27" s="213"/>
      <c r="G27" s="213"/>
      <c r="H27" s="213"/>
      <c r="I27" s="213"/>
      <c r="J27" s="213"/>
      <c r="K27" s="213"/>
      <c r="L27" s="213"/>
      <c r="M27" s="276" t="str">
        <f t="shared" si="0"/>
        <v/>
      </c>
      <c r="N27" s="205"/>
    </row>
    <row r="28" spans="1:14" ht="15">
      <c r="A28" s="213">
        <v>20</v>
      </c>
      <c r="B28" s="214"/>
      <c r="C28" s="275"/>
      <c r="D28" s="213"/>
      <c r="E28" s="213"/>
      <c r="F28" s="213"/>
      <c r="G28" s="213"/>
      <c r="H28" s="213"/>
      <c r="I28" s="213"/>
      <c r="J28" s="213"/>
      <c r="K28" s="213"/>
      <c r="L28" s="213"/>
      <c r="M28" s="276" t="str">
        <f t="shared" si="0"/>
        <v/>
      </c>
      <c r="N28" s="205"/>
    </row>
    <row r="29" spans="1:14" ht="15">
      <c r="A29" s="213">
        <v>21</v>
      </c>
      <c r="B29" s="214"/>
      <c r="C29" s="275"/>
      <c r="D29" s="213"/>
      <c r="E29" s="213"/>
      <c r="F29" s="213"/>
      <c r="G29" s="213"/>
      <c r="H29" s="213"/>
      <c r="I29" s="213"/>
      <c r="J29" s="213"/>
      <c r="K29" s="213"/>
      <c r="L29" s="213"/>
      <c r="M29" s="276" t="str">
        <f t="shared" si="0"/>
        <v/>
      </c>
      <c r="N29" s="205"/>
    </row>
    <row r="30" spans="1:14" ht="15">
      <c r="A30" s="213">
        <v>22</v>
      </c>
      <c r="B30" s="214"/>
      <c r="C30" s="275"/>
      <c r="D30" s="213"/>
      <c r="E30" s="213"/>
      <c r="F30" s="213"/>
      <c r="G30" s="213"/>
      <c r="H30" s="213"/>
      <c r="I30" s="213"/>
      <c r="J30" s="213"/>
      <c r="K30" s="213"/>
      <c r="L30" s="213"/>
      <c r="M30" s="276" t="str">
        <f t="shared" si="0"/>
        <v/>
      </c>
      <c r="N30" s="205"/>
    </row>
    <row r="31" spans="1:14" ht="15">
      <c r="A31" s="213">
        <v>23</v>
      </c>
      <c r="B31" s="214"/>
      <c r="C31" s="275"/>
      <c r="D31" s="213"/>
      <c r="E31" s="213"/>
      <c r="F31" s="213"/>
      <c r="G31" s="213"/>
      <c r="H31" s="213"/>
      <c r="I31" s="213"/>
      <c r="J31" s="213"/>
      <c r="K31" s="213"/>
      <c r="L31" s="213"/>
      <c r="M31" s="276" t="str">
        <f t="shared" si="0"/>
        <v/>
      </c>
      <c r="N31" s="205"/>
    </row>
    <row r="32" spans="1:14" ht="15">
      <c r="A32" s="213">
        <v>24</v>
      </c>
      <c r="B32" s="214"/>
      <c r="C32" s="275"/>
      <c r="D32" s="213"/>
      <c r="E32" s="213"/>
      <c r="F32" s="213"/>
      <c r="G32" s="213"/>
      <c r="H32" s="213"/>
      <c r="I32" s="213"/>
      <c r="J32" s="213"/>
      <c r="K32" s="213"/>
      <c r="L32" s="213"/>
      <c r="M32" s="276" t="str">
        <f t="shared" si="0"/>
        <v/>
      </c>
      <c r="N32" s="205"/>
    </row>
    <row r="33" spans="1:14" ht="15">
      <c r="A33" s="277" t="s">
        <v>278</v>
      </c>
      <c r="B33" s="214"/>
      <c r="C33" s="275"/>
      <c r="D33" s="213"/>
      <c r="E33" s="213"/>
      <c r="F33" s="213"/>
      <c r="G33" s="213"/>
      <c r="H33" s="213"/>
      <c r="I33" s="213"/>
      <c r="J33" s="213"/>
      <c r="K33" s="213"/>
      <c r="L33" s="213"/>
      <c r="M33" s="276" t="str">
        <f t="shared" si="0"/>
        <v/>
      </c>
      <c r="N33" s="205"/>
    </row>
    <row r="34" spans="1:14" s="220" customFormat="1"/>
    <row r="37" spans="1:14" s="21" customFormat="1" ht="15">
      <c r="B37" s="215" t="s">
        <v>107</v>
      </c>
    </row>
    <row r="38" spans="1:14" s="21" customFormat="1" ht="15">
      <c r="B38" s="215"/>
    </row>
    <row r="39" spans="1:14" s="21" customFormat="1" ht="15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>
      <c r="C40" s="218" t="s">
        <v>268</v>
      </c>
      <c r="D40" s="216"/>
      <c r="E40" s="216"/>
      <c r="H40" s="215" t="s">
        <v>319</v>
      </c>
      <c r="M40" s="216"/>
    </row>
    <row r="41" spans="1:14" s="21" customFormat="1" ht="15">
      <c r="C41" s="218" t="s">
        <v>139</v>
      </c>
      <c r="D41" s="216"/>
      <c r="E41" s="216"/>
      <c r="H41" s="219" t="s">
        <v>269</v>
      </c>
      <c r="M41" s="216"/>
    </row>
    <row r="42" spans="1:14" ht="15">
      <c r="C42" s="218"/>
      <c r="F42" s="219"/>
      <c r="J42" s="221"/>
      <c r="K42" s="221"/>
      <c r="L42" s="221"/>
      <c r="M42" s="221"/>
    </row>
    <row r="43" spans="1:14" ht="15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B34" sqref="B34"/>
    </sheetView>
  </sheetViews>
  <sheetFormatPr defaultRowHeight="15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57"/>
      <c r="C1" s="565" t="s">
        <v>109</v>
      </c>
      <c r="D1" s="565"/>
      <c r="E1" s="115"/>
    </row>
    <row r="2" spans="1:12" s="6" customFormat="1">
      <c r="A2" s="79" t="s">
        <v>140</v>
      </c>
      <c r="B2" s="257"/>
      <c r="C2" s="555" t="s">
        <v>815</v>
      </c>
      <c r="D2" s="556"/>
      <c r="E2" s="115"/>
    </row>
    <row r="3" spans="1:12" s="6" customFormat="1">
      <c r="A3" s="79"/>
      <c r="B3" s="257"/>
      <c r="C3" s="78"/>
      <c r="D3" s="78"/>
      <c r="E3" s="115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8"/>
      <c r="C4" s="79"/>
      <c r="D4" s="79"/>
      <c r="E4" s="111"/>
      <c r="L4" s="6"/>
    </row>
    <row r="5" spans="1:12" s="2" customFormat="1">
      <c r="A5" s="121" t="str">
        <f>'ფორმა N1'!D4</f>
        <v>მპგ "ევროპული საქართველო-მოძრაობა თავისუფლებისთვის"</v>
      </c>
      <c r="B5" s="259"/>
      <c r="C5" s="60"/>
      <c r="D5" s="60"/>
      <c r="E5" s="111"/>
    </row>
    <row r="6" spans="1:12" s="2" customFormat="1">
      <c r="A6" s="80"/>
      <c r="B6" s="258"/>
      <c r="C6" s="79"/>
      <c r="D6" s="79"/>
      <c r="E6" s="111"/>
    </row>
    <row r="7" spans="1:12" s="6" customFormat="1" ht="18">
      <c r="A7" s="103"/>
      <c r="B7" s="114"/>
      <c r="C7" s="81"/>
      <c r="D7" s="81"/>
      <c r="E7" s="115"/>
    </row>
    <row r="8" spans="1:12" s="6" customFormat="1" ht="30">
      <c r="A8" s="109" t="s">
        <v>64</v>
      </c>
      <c r="B8" s="82" t="s">
        <v>249</v>
      </c>
      <c r="C8" s="82" t="s">
        <v>66</v>
      </c>
      <c r="D8" s="82" t="s">
        <v>67</v>
      </c>
      <c r="E8" s="115"/>
      <c r="F8" s="20"/>
    </row>
    <row r="9" spans="1:12" s="7" customFormat="1">
      <c r="A9" s="246">
        <v>1</v>
      </c>
      <c r="B9" s="246" t="s">
        <v>65</v>
      </c>
      <c r="C9" s="88">
        <f>SUM(C10,C26)</f>
        <v>0</v>
      </c>
      <c r="D9" s="88">
        <f>SUM(D10,D26)</f>
        <v>0</v>
      </c>
      <c r="E9" s="115"/>
    </row>
    <row r="10" spans="1:12" s="7" customFormat="1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5"/>
    </row>
    <row r="11" spans="1:12" s="9" customFormat="1" ht="18">
      <c r="A11" s="91" t="s">
        <v>30</v>
      </c>
      <c r="B11" s="91" t="s">
        <v>79</v>
      </c>
      <c r="C11" s="8"/>
      <c r="D11" s="8"/>
      <c r="E11" s="115"/>
    </row>
    <row r="12" spans="1:12" s="10" customForma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5"/>
    </row>
    <row r="13" spans="1:12" s="3" customFormat="1">
      <c r="A13" s="100" t="s">
        <v>81</v>
      </c>
      <c r="B13" s="100" t="s">
        <v>311</v>
      </c>
      <c r="C13" s="8"/>
      <c r="D13" s="8"/>
      <c r="E13" s="115"/>
    </row>
    <row r="14" spans="1:12" s="3" customFormat="1">
      <c r="A14" s="100" t="s">
        <v>507</v>
      </c>
      <c r="B14" s="462" t="s">
        <v>506</v>
      </c>
      <c r="C14" s="8"/>
      <c r="D14" s="8"/>
      <c r="E14" s="115"/>
    </row>
    <row r="15" spans="1:12" s="3" customFormat="1">
      <c r="A15" s="100" t="s">
        <v>508</v>
      </c>
      <c r="B15" s="100" t="s">
        <v>97</v>
      </c>
      <c r="C15" s="8"/>
      <c r="D15" s="8"/>
      <c r="E15" s="115"/>
    </row>
    <row r="16" spans="1:12" s="3" customFormat="1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5"/>
    </row>
    <row r="17" spans="1:5" s="3" customFormat="1">
      <c r="A17" s="100" t="s">
        <v>84</v>
      </c>
      <c r="B17" s="100" t="s">
        <v>86</v>
      </c>
      <c r="C17" s="8"/>
      <c r="D17" s="8"/>
      <c r="E17" s="115"/>
    </row>
    <row r="18" spans="1:5" s="3" customFormat="1" ht="30">
      <c r="A18" s="100" t="s">
        <v>85</v>
      </c>
      <c r="B18" s="100" t="s">
        <v>110</v>
      </c>
      <c r="C18" s="8"/>
      <c r="D18" s="8"/>
      <c r="E18" s="115"/>
    </row>
    <row r="19" spans="1:5" s="3" customForma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5"/>
    </row>
    <row r="20" spans="1:5" s="3" customFormat="1">
      <c r="A20" s="100" t="s">
        <v>88</v>
      </c>
      <c r="B20" s="100" t="s">
        <v>89</v>
      </c>
      <c r="C20" s="8"/>
      <c r="D20" s="8"/>
      <c r="E20" s="115"/>
    </row>
    <row r="21" spans="1:5" s="3" customFormat="1" ht="30">
      <c r="A21" s="100" t="s">
        <v>92</v>
      </c>
      <c r="B21" s="100" t="s">
        <v>90</v>
      </c>
      <c r="C21" s="8"/>
      <c r="D21" s="8"/>
      <c r="E21" s="115"/>
    </row>
    <row r="22" spans="1:5" s="3" customFormat="1">
      <c r="A22" s="100" t="s">
        <v>93</v>
      </c>
      <c r="B22" s="100" t="s">
        <v>91</v>
      </c>
      <c r="C22" s="8"/>
      <c r="D22" s="8"/>
      <c r="E22" s="115"/>
    </row>
    <row r="23" spans="1:5" s="3" customFormat="1">
      <c r="A23" s="100" t="s">
        <v>94</v>
      </c>
      <c r="B23" s="100" t="s">
        <v>446</v>
      </c>
      <c r="C23" s="8"/>
      <c r="D23" s="8"/>
      <c r="E23" s="115"/>
    </row>
    <row r="24" spans="1:5" s="3" customFormat="1">
      <c r="A24" s="91" t="s">
        <v>95</v>
      </c>
      <c r="B24" s="91" t="s">
        <v>447</v>
      </c>
      <c r="C24" s="279"/>
      <c r="D24" s="8"/>
      <c r="E24" s="115"/>
    </row>
    <row r="25" spans="1:5" s="3" customFormat="1">
      <c r="A25" s="91" t="s">
        <v>251</v>
      </c>
      <c r="B25" s="91" t="s">
        <v>453</v>
      </c>
      <c r="C25" s="8"/>
      <c r="D25" s="8"/>
      <c r="E25" s="115"/>
    </row>
    <row r="26" spans="1:5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5"/>
    </row>
    <row r="27" spans="1:5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5"/>
    </row>
    <row r="28" spans="1:5">
      <c r="A28" s="254" t="s">
        <v>98</v>
      </c>
      <c r="B28" s="254" t="s">
        <v>309</v>
      </c>
      <c r="C28" s="8"/>
      <c r="D28" s="8"/>
      <c r="E28" s="115"/>
    </row>
    <row r="29" spans="1:5">
      <c r="A29" s="254" t="s">
        <v>99</v>
      </c>
      <c r="B29" s="254" t="s">
        <v>312</v>
      </c>
      <c r="C29" s="8"/>
      <c r="D29" s="8"/>
      <c r="E29" s="115"/>
    </row>
    <row r="30" spans="1:5">
      <c r="A30" s="254" t="s">
        <v>455</v>
      </c>
      <c r="B30" s="254" t="s">
        <v>310</v>
      </c>
      <c r="C30" s="8"/>
      <c r="D30" s="8"/>
      <c r="E30" s="115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5"/>
    </row>
    <row r="32" spans="1:5">
      <c r="A32" s="254" t="s">
        <v>12</v>
      </c>
      <c r="B32" s="254" t="s">
        <v>509</v>
      </c>
      <c r="C32" s="8"/>
      <c r="D32" s="8"/>
      <c r="E32" s="115"/>
    </row>
    <row r="33" spans="1:9">
      <c r="A33" s="254" t="s">
        <v>13</v>
      </c>
      <c r="B33" s="254" t="s">
        <v>510</v>
      </c>
      <c r="C33" s="8"/>
      <c r="D33" s="8"/>
      <c r="E33" s="115"/>
    </row>
    <row r="34" spans="1:9">
      <c r="A34" s="254" t="s">
        <v>281</v>
      </c>
      <c r="B34" s="254" t="s">
        <v>511</v>
      </c>
      <c r="C34" s="8"/>
      <c r="D34" s="8"/>
      <c r="E34" s="115"/>
    </row>
    <row r="35" spans="1:9" s="23" customFormat="1">
      <c r="A35" s="91" t="s">
        <v>34</v>
      </c>
      <c r="B35" s="266" t="s">
        <v>452</v>
      </c>
      <c r="C35" s="8"/>
      <c r="D35" s="8"/>
    </row>
    <row r="36" spans="1:9" s="2" customFormat="1">
      <c r="A36" s="1"/>
      <c r="B36" s="260"/>
      <c r="E36" s="5"/>
    </row>
    <row r="37" spans="1:9" s="2" customFormat="1">
      <c r="B37" s="260"/>
      <c r="E37" s="5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0"/>
      <c r="E40" s="5"/>
    </row>
    <row r="41" spans="1:9" s="2" customFormat="1">
      <c r="B41" s="260"/>
      <c r="E41"/>
      <c r="F41"/>
      <c r="G41"/>
      <c r="H41"/>
      <c r="I41"/>
    </row>
    <row r="42" spans="1:9" s="2" customFormat="1">
      <c r="B42" s="260"/>
      <c r="D42" s="12"/>
      <c r="E42"/>
      <c r="F42"/>
      <c r="G42"/>
      <c r="H42"/>
      <c r="I42"/>
    </row>
    <row r="43" spans="1:9" s="2" customFormat="1">
      <c r="A43"/>
      <c r="B43" s="262" t="s">
        <v>450</v>
      </c>
      <c r="D43" s="12"/>
      <c r="E43"/>
      <c r="F43"/>
      <c r="G43"/>
      <c r="H43"/>
      <c r="I43"/>
    </row>
    <row r="44" spans="1:9" s="2" customFormat="1">
      <c r="A44"/>
      <c r="B44" s="260" t="s">
        <v>270</v>
      </c>
      <c r="D44" s="12"/>
      <c r="E44"/>
      <c r="F44"/>
      <c r="G44"/>
      <c r="H44"/>
      <c r="I44"/>
    </row>
    <row r="45" spans="1:9" customFormat="1" ht="12.75">
      <c r="B45" s="263" t="s">
        <v>139</v>
      </c>
    </row>
    <row r="46" spans="1:9" customFormat="1" ht="12.75">
      <c r="B46" s="26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5" t="s">
        <v>237</v>
      </c>
    </row>
    <row r="3" spans="1:7" ht="15">
      <c r="A3" s="63">
        <v>40908</v>
      </c>
      <c r="C3" t="s">
        <v>201</v>
      </c>
      <c r="E3" t="s">
        <v>232</v>
      </c>
      <c r="G3" s="65" t="s">
        <v>238</v>
      </c>
    </row>
    <row r="4" spans="1:7" ht="1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D45" sqref="D45"/>
    </sheetView>
  </sheetViews>
  <sheetFormatPr defaultRowHeight="15"/>
  <cols>
    <col min="1" max="1" width="15.85546875" style="2" customWidth="1"/>
    <col min="2" max="2" width="75.140625" style="27" customWidth="1"/>
    <col min="3" max="3" width="16" style="2" customWidth="1"/>
    <col min="4" max="4" width="13.14062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464"/>
      <c r="C1" s="565" t="s">
        <v>109</v>
      </c>
      <c r="D1" s="565"/>
      <c r="E1" s="94"/>
    </row>
    <row r="2" spans="1:5" s="6" customFormat="1">
      <c r="A2" s="77" t="s">
        <v>407</v>
      </c>
      <c r="B2" s="464"/>
      <c r="C2" s="566" t="s">
        <v>815</v>
      </c>
      <c r="D2" s="567"/>
      <c r="E2" s="94"/>
    </row>
    <row r="3" spans="1:5" s="6" customFormat="1">
      <c r="A3" s="77" t="s">
        <v>408</v>
      </c>
      <c r="B3" s="464"/>
      <c r="C3" s="465"/>
      <c r="D3" s="465"/>
      <c r="E3" s="94"/>
    </row>
    <row r="4" spans="1:5" s="6" customFormat="1">
      <c r="A4" s="79" t="s">
        <v>140</v>
      </c>
      <c r="B4" s="464"/>
      <c r="C4" s="465"/>
      <c r="D4" s="465"/>
      <c r="E4" s="94"/>
    </row>
    <row r="5" spans="1:5" s="6" customFormat="1">
      <c r="A5" s="79"/>
      <c r="B5" s="464"/>
      <c r="C5" s="465"/>
      <c r="D5" s="465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532" t="str">
        <f>'ფორმა N1'!D4</f>
        <v>მპგ "ევროპული საქართველო-მოძრაობა თავისუფლებისთვის"</v>
      </c>
      <c r="B7" s="80"/>
      <c r="C7" s="79"/>
      <c r="D7" s="79"/>
      <c r="E7" s="95"/>
    </row>
    <row r="8" spans="1:5">
      <c r="A8" s="80"/>
      <c r="B8" s="80"/>
      <c r="C8" s="79"/>
      <c r="D8" s="79"/>
      <c r="E8" s="95"/>
    </row>
    <row r="9" spans="1:5" s="6" customFormat="1">
      <c r="A9" s="464"/>
      <c r="B9" s="464"/>
      <c r="C9" s="81"/>
      <c r="D9" s="81"/>
      <c r="E9" s="94"/>
    </row>
    <row r="10" spans="1:5" s="6" customFormat="1" ht="30">
      <c r="A10" s="92" t="s">
        <v>64</v>
      </c>
      <c r="B10" s="419" t="s">
        <v>11</v>
      </c>
      <c r="C10" s="82" t="s">
        <v>10</v>
      </c>
      <c r="D10" s="82" t="s">
        <v>9</v>
      </c>
      <c r="E10" s="94"/>
    </row>
    <row r="11" spans="1:5" s="7" customFormat="1">
      <c r="A11" s="246">
        <v>1</v>
      </c>
      <c r="B11" s="246" t="s">
        <v>57</v>
      </c>
      <c r="C11" s="85">
        <f>SUM(C12,C15,C55,C58,C59,C60,C66,C78)</f>
        <v>142113.16</v>
      </c>
      <c r="D11" s="85">
        <f>SUM(D12,D15,D55,D58,D59,D60,D66,D74,D75)</f>
        <v>142113.16</v>
      </c>
      <c r="E11" s="247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139739.39000000001</v>
      </c>
      <c r="D15" s="87">
        <f>SUM(D16,D19,D31,D32,D33,D34,D37,D38,D45:D49,D53,D54)</f>
        <v>139739.39000000001</v>
      </c>
      <c r="E15" s="247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"/>
      <c r="D17" s="248"/>
      <c r="E17" s="98"/>
    </row>
    <row r="18" spans="1:6" s="3" customFormat="1">
      <c r="A18" s="100" t="s">
        <v>99</v>
      </c>
      <c r="B18" s="100" t="s">
        <v>62</v>
      </c>
      <c r="C18" s="4"/>
      <c r="D18" s="248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3004.16</v>
      </c>
      <c r="D19" s="86">
        <f>SUM(D20:D25,D30)</f>
        <v>3004.16</v>
      </c>
      <c r="E19" s="249"/>
      <c r="F19" s="250"/>
    </row>
    <row r="20" spans="1:6" s="253" customFormat="1" ht="30">
      <c r="A20" s="100" t="s">
        <v>12</v>
      </c>
      <c r="B20" s="100" t="s">
        <v>250</v>
      </c>
      <c r="C20" s="251">
        <v>409.65</v>
      </c>
      <c r="D20" s="39">
        <v>409.65</v>
      </c>
      <c r="E20" s="252"/>
    </row>
    <row r="21" spans="1:6" s="253" customFormat="1">
      <c r="A21" s="100" t="s">
        <v>13</v>
      </c>
      <c r="B21" s="100" t="s">
        <v>14</v>
      </c>
      <c r="C21" s="251"/>
      <c r="D21" s="40"/>
      <c r="E21" s="252"/>
    </row>
    <row r="22" spans="1:6" s="253" customFormat="1" ht="30">
      <c r="A22" s="100" t="s">
        <v>281</v>
      </c>
      <c r="B22" s="100" t="s">
        <v>22</v>
      </c>
      <c r="C22" s="251"/>
      <c r="D22" s="41"/>
      <c r="E22" s="252"/>
    </row>
    <row r="23" spans="1:6" s="253" customFormat="1" ht="16.5" customHeight="1">
      <c r="A23" s="100" t="s">
        <v>282</v>
      </c>
      <c r="B23" s="100" t="s">
        <v>15</v>
      </c>
      <c r="C23" s="251">
        <v>111.52</v>
      </c>
      <c r="D23" s="41">
        <v>111.52</v>
      </c>
      <c r="E23" s="252"/>
    </row>
    <row r="24" spans="1:6" s="253" customFormat="1" ht="16.5" customHeight="1">
      <c r="A24" s="100" t="s">
        <v>283</v>
      </c>
      <c r="B24" s="100" t="s">
        <v>16</v>
      </c>
      <c r="C24" s="251">
        <v>2.5</v>
      </c>
      <c r="D24" s="41">
        <v>2.5</v>
      </c>
      <c r="E24" s="252"/>
    </row>
    <row r="25" spans="1:6" s="253" customFormat="1" ht="16.5" customHeight="1">
      <c r="A25" s="100" t="s">
        <v>284</v>
      </c>
      <c r="B25" s="100" t="s">
        <v>17</v>
      </c>
      <c r="C25" s="534">
        <f>SUM(C26:C29)</f>
        <v>2480.4899999999998</v>
      </c>
      <c r="D25" s="86">
        <f>SUM(D26:D29)</f>
        <v>2480.4899999999998</v>
      </c>
      <c r="E25" s="252"/>
    </row>
    <row r="26" spans="1:6" s="253" customFormat="1" ht="16.5" customHeight="1">
      <c r="A26" s="254" t="s">
        <v>285</v>
      </c>
      <c r="B26" s="254" t="s">
        <v>18</v>
      </c>
      <c r="C26" s="251">
        <v>1895.48</v>
      </c>
      <c r="D26" s="41">
        <v>1895.48</v>
      </c>
      <c r="E26" s="252"/>
    </row>
    <row r="27" spans="1:6" s="253" customFormat="1" ht="16.5" customHeight="1">
      <c r="A27" s="254" t="s">
        <v>286</v>
      </c>
      <c r="B27" s="254" t="s">
        <v>19</v>
      </c>
      <c r="C27" s="251">
        <v>505.47</v>
      </c>
      <c r="D27" s="489">
        <v>505.47</v>
      </c>
      <c r="E27" s="252"/>
    </row>
    <row r="28" spans="1:6" s="253" customFormat="1" ht="16.5" customHeight="1">
      <c r="A28" s="254" t="s">
        <v>287</v>
      </c>
      <c r="B28" s="254" t="s">
        <v>20</v>
      </c>
      <c r="C28" s="251">
        <v>3.24</v>
      </c>
      <c r="D28" s="41">
        <v>3.24</v>
      </c>
      <c r="E28" s="252"/>
    </row>
    <row r="29" spans="1:6" s="253" customFormat="1" ht="16.5" customHeight="1">
      <c r="A29" s="254" t="s">
        <v>288</v>
      </c>
      <c r="B29" s="254" t="s">
        <v>23</v>
      </c>
      <c r="C29" s="251">
        <v>76.3</v>
      </c>
      <c r="D29" s="42">
        <v>76.3</v>
      </c>
      <c r="E29" s="252"/>
    </row>
    <row r="30" spans="1:6" s="253" customFormat="1" ht="16.5" customHeight="1">
      <c r="A30" s="100" t="s">
        <v>289</v>
      </c>
      <c r="B30" s="100" t="s">
        <v>21</v>
      </c>
      <c r="C30" s="251"/>
      <c r="D30" s="42"/>
      <c r="E30" s="252"/>
      <c r="F30" s="463"/>
    </row>
    <row r="31" spans="1:6" s="3" customFormat="1" ht="16.5" customHeight="1">
      <c r="A31" s="91" t="s">
        <v>34</v>
      </c>
      <c r="B31" s="91" t="s">
        <v>3</v>
      </c>
      <c r="C31" s="417">
        <v>205.1</v>
      </c>
      <c r="D31" s="248">
        <v>205.1</v>
      </c>
      <c r="E31" s="249"/>
    </row>
    <row r="32" spans="1:6" s="3" customFormat="1" ht="16.5" customHeight="1">
      <c r="A32" s="91" t="s">
        <v>35</v>
      </c>
      <c r="B32" s="91" t="s">
        <v>4</v>
      </c>
      <c r="C32" s="417"/>
      <c r="D32" s="248"/>
      <c r="E32" s="98"/>
    </row>
    <row r="33" spans="1:5" s="3" customFormat="1" ht="16.5" customHeight="1">
      <c r="A33" s="91" t="s">
        <v>36</v>
      </c>
      <c r="B33" s="91" t="s">
        <v>5</v>
      </c>
      <c r="C33" s="417"/>
      <c r="D33" s="248"/>
      <c r="E33" s="98"/>
    </row>
    <row r="34" spans="1:5" s="3" customFormat="1">
      <c r="A34" s="91" t="s">
        <v>37</v>
      </c>
      <c r="B34" s="91" t="s">
        <v>63</v>
      </c>
      <c r="C34" s="534">
        <f>SUM(C35:C36)</f>
        <v>2136</v>
      </c>
      <c r="D34" s="86">
        <f>SUM(D35:D36)</f>
        <v>2136</v>
      </c>
      <c r="E34" s="98"/>
    </row>
    <row r="35" spans="1:5" s="3" customFormat="1" ht="16.5" customHeight="1">
      <c r="A35" s="100" t="s">
        <v>290</v>
      </c>
      <c r="B35" s="100" t="s">
        <v>56</v>
      </c>
      <c r="C35" s="417">
        <v>2116</v>
      </c>
      <c r="D35" s="248">
        <v>2116</v>
      </c>
      <c r="E35" s="98"/>
    </row>
    <row r="36" spans="1:5" s="3" customFormat="1" ht="16.5" customHeight="1">
      <c r="A36" s="100" t="s">
        <v>291</v>
      </c>
      <c r="B36" s="100" t="s">
        <v>55</v>
      </c>
      <c r="C36" s="417">
        <v>20</v>
      </c>
      <c r="D36" s="248">
        <v>20</v>
      </c>
      <c r="E36" s="98"/>
    </row>
    <row r="37" spans="1:5" s="3" customFormat="1" ht="16.5" customHeight="1">
      <c r="A37" s="91" t="s">
        <v>38</v>
      </c>
      <c r="B37" s="91" t="s">
        <v>49</v>
      </c>
      <c r="C37" s="417"/>
      <c r="D37" s="248"/>
      <c r="E37" s="98"/>
    </row>
    <row r="38" spans="1:5" s="3" customFormat="1" ht="16.5" customHeight="1">
      <c r="A38" s="91" t="s">
        <v>39</v>
      </c>
      <c r="B38" s="91" t="s">
        <v>409</v>
      </c>
      <c r="C38" s="534">
        <f>SUM(C39:C44)</f>
        <v>100757.66</v>
      </c>
      <c r="D38" s="86">
        <f>SUM(D39:D44)</f>
        <v>100757.66</v>
      </c>
      <c r="E38" s="98"/>
    </row>
    <row r="39" spans="1:5" s="3" customFormat="1" ht="16.5" customHeight="1">
      <c r="A39" s="17" t="s">
        <v>355</v>
      </c>
      <c r="B39" s="100" t="s">
        <v>359</v>
      </c>
      <c r="C39" s="417"/>
      <c r="D39" s="248"/>
      <c r="E39" s="98"/>
    </row>
    <row r="40" spans="1:5" s="3" customFormat="1" ht="16.5" customHeight="1">
      <c r="A40" s="17" t="s">
        <v>356</v>
      </c>
      <c r="B40" s="100" t="s">
        <v>360</v>
      </c>
      <c r="C40" s="417"/>
      <c r="D40" s="248"/>
      <c r="E40" s="98"/>
    </row>
    <row r="41" spans="1:5" s="3" customFormat="1" ht="16.5" customHeight="1">
      <c r="A41" s="17" t="s">
        <v>357</v>
      </c>
      <c r="B41" s="100" t="s">
        <v>363</v>
      </c>
      <c r="C41" s="417">
        <v>2233.86</v>
      </c>
      <c r="D41" s="248">
        <v>2233.86</v>
      </c>
      <c r="E41" s="98"/>
    </row>
    <row r="42" spans="1:5" s="3" customFormat="1" ht="16.5" customHeight="1">
      <c r="A42" s="17" t="s">
        <v>362</v>
      </c>
      <c r="B42" s="100" t="s">
        <v>364</v>
      </c>
      <c r="C42" s="417"/>
      <c r="D42" s="248"/>
      <c r="E42" s="98"/>
    </row>
    <row r="43" spans="1:5" s="3" customFormat="1" ht="16.5" customHeight="1">
      <c r="A43" s="17" t="s">
        <v>365</v>
      </c>
      <c r="B43" s="100" t="s">
        <v>499</v>
      </c>
      <c r="C43" s="417">
        <v>40000</v>
      </c>
      <c r="D43" s="248">
        <v>40000</v>
      </c>
      <c r="E43" s="98"/>
    </row>
    <row r="44" spans="1:5" s="3" customFormat="1" ht="16.5" customHeight="1">
      <c r="A44" s="17" t="s">
        <v>500</v>
      </c>
      <c r="B44" s="100" t="s">
        <v>361</v>
      </c>
      <c r="C44" s="417">
        <v>58523.8</v>
      </c>
      <c r="D44" s="248">
        <v>58523.8</v>
      </c>
      <c r="E44" s="98"/>
    </row>
    <row r="45" spans="1:5" s="3" customFormat="1" ht="30">
      <c r="A45" s="91" t="s">
        <v>40</v>
      </c>
      <c r="B45" s="91" t="s">
        <v>28</v>
      </c>
      <c r="C45" s="417">
        <v>1770</v>
      </c>
      <c r="D45" s="248">
        <v>1770</v>
      </c>
      <c r="E45" s="98"/>
    </row>
    <row r="46" spans="1:5" s="3" customFormat="1" ht="16.5" customHeight="1">
      <c r="A46" s="91" t="s">
        <v>41</v>
      </c>
      <c r="B46" s="91" t="s">
        <v>24</v>
      </c>
      <c r="C46" s="417"/>
      <c r="D46" s="248"/>
      <c r="E46" s="98"/>
    </row>
    <row r="47" spans="1:5" s="3" customFormat="1" ht="16.5" customHeight="1">
      <c r="A47" s="91" t="s">
        <v>42</v>
      </c>
      <c r="B47" s="91" t="s">
        <v>25</v>
      </c>
      <c r="C47" s="417"/>
      <c r="D47" s="248"/>
      <c r="E47" s="98"/>
    </row>
    <row r="48" spans="1:5" s="3" customFormat="1" ht="16.5" customHeight="1">
      <c r="A48" s="91" t="s">
        <v>43</v>
      </c>
      <c r="B48" s="91" t="s">
        <v>26</v>
      </c>
      <c r="C48" s="417"/>
      <c r="D48" s="248"/>
      <c r="E48" s="98"/>
    </row>
    <row r="49" spans="1:6" s="3" customFormat="1" ht="16.5" customHeight="1">
      <c r="A49" s="91" t="s">
        <v>44</v>
      </c>
      <c r="B49" s="91" t="s">
        <v>410</v>
      </c>
      <c r="C49" s="534">
        <f>SUM(C50:C52)</f>
        <v>26073.47</v>
      </c>
      <c r="D49" s="86">
        <f>SUM(D50:D52)</f>
        <v>26073.47</v>
      </c>
      <c r="E49" s="98"/>
    </row>
    <row r="50" spans="1:6" s="3" customFormat="1" ht="16.5" customHeight="1">
      <c r="A50" s="100" t="s">
        <v>371</v>
      </c>
      <c r="B50" s="100" t="s">
        <v>374</v>
      </c>
      <c r="C50" s="417">
        <v>26073.47</v>
      </c>
      <c r="D50" s="248">
        <v>26073.47</v>
      </c>
      <c r="E50" s="98"/>
    </row>
    <row r="51" spans="1:6" s="3" customFormat="1" ht="16.5" customHeight="1">
      <c r="A51" s="100" t="s">
        <v>372</v>
      </c>
      <c r="B51" s="100" t="s">
        <v>373</v>
      </c>
      <c r="C51" s="417"/>
      <c r="D51" s="248"/>
      <c r="E51" s="98"/>
    </row>
    <row r="52" spans="1:6" s="3" customFormat="1" ht="16.5" customHeight="1">
      <c r="A52" s="100" t="s">
        <v>375</v>
      </c>
      <c r="B52" s="100" t="s">
        <v>376</v>
      </c>
      <c r="C52" s="417"/>
      <c r="D52" s="248"/>
      <c r="E52" s="98"/>
    </row>
    <row r="53" spans="1:6" s="3" customFormat="1">
      <c r="A53" s="91" t="s">
        <v>45</v>
      </c>
      <c r="B53" s="91" t="s">
        <v>29</v>
      </c>
      <c r="C53" s="417"/>
      <c r="D53" s="248"/>
      <c r="E53" s="98"/>
    </row>
    <row r="54" spans="1:6" s="3" customFormat="1" ht="16.5" customHeight="1">
      <c r="A54" s="91" t="s">
        <v>46</v>
      </c>
      <c r="B54" s="91" t="s">
        <v>6</v>
      </c>
      <c r="C54" s="417">
        <v>5793</v>
      </c>
      <c r="D54" s="4">
        <v>5793</v>
      </c>
      <c r="E54" s="249"/>
      <c r="F54" s="250"/>
    </row>
    <row r="55" spans="1:6" s="3" customFormat="1" ht="30">
      <c r="A55" s="90">
        <v>1.3</v>
      </c>
      <c r="B55" s="90" t="s">
        <v>415</v>
      </c>
      <c r="C55" s="535">
        <f>SUM(C56:C57)</f>
        <v>0</v>
      </c>
      <c r="D55" s="87">
        <f>SUM(D56:D57)</f>
        <v>0</v>
      </c>
      <c r="E55" s="249"/>
      <c r="F55" s="250"/>
    </row>
    <row r="56" spans="1:6" s="3" customFormat="1" ht="30">
      <c r="A56" s="91" t="s">
        <v>50</v>
      </c>
      <c r="B56" s="91" t="s">
        <v>48</v>
      </c>
      <c r="C56" s="417"/>
      <c r="D56" s="248"/>
      <c r="E56" s="249"/>
      <c r="F56" s="250"/>
    </row>
    <row r="57" spans="1:6" s="3" customFormat="1" ht="16.5" customHeight="1">
      <c r="A57" s="91" t="s">
        <v>51</v>
      </c>
      <c r="B57" s="91" t="s">
        <v>47</v>
      </c>
      <c r="C57" s="417"/>
      <c r="D57" s="248"/>
      <c r="E57" s="249"/>
      <c r="F57" s="250"/>
    </row>
    <row r="58" spans="1:6" s="3" customFormat="1">
      <c r="A58" s="90">
        <v>1.4</v>
      </c>
      <c r="B58" s="90" t="s">
        <v>417</v>
      </c>
      <c r="C58" s="417"/>
      <c r="D58" s="248"/>
      <c r="E58" s="249"/>
      <c r="F58" s="250"/>
    </row>
    <row r="59" spans="1:6" s="253" customFormat="1">
      <c r="A59" s="90">
        <v>1.5</v>
      </c>
      <c r="B59" s="90" t="s">
        <v>7</v>
      </c>
      <c r="C59" s="251"/>
      <c r="D59" s="41"/>
      <c r="E59" s="252"/>
    </row>
    <row r="60" spans="1:6" s="253" customFormat="1">
      <c r="A60" s="90">
        <v>1.6</v>
      </c>
      <c r="B60" s="46" t="s">
        <v>8</v>
      </c>
      <c r="C60" s="536">
        <f>SUM(C61:C65)</f>
        <v>189.69</v>
      </c>
      <c r="D60" s="89">
        <v>189.69</v>
      </c>
      <c r="E60" s="252"/>
    </row>
    <row r="61" spans="1:6" s="253" customFormat="1">
      <c r="A61" s="91" t="s">
        <v>297</v>
      </c>
      <c r="B61" s="47" t="s">
        <v>52</v>
      </c>
      <c r="C61" s="251">
        <v>189.69</v>
      </c>
      <c r="D61" s="41">
        <v>189.69</v>
      </c>
      <c r="E61" s="252"/>
    </row>
    <row r="62" spans="1:6" s="253" customFormat="1" ht="30">
      <c r="A62" s="91" t="s">
        <v>298</v>
      </c>
      <c r="B62" s="47" t="s">
        <v>54</v>
      </c>
      <c r="C62" s="251"/>
      <c r="D62" s="41"/>
      <c r="E62" s="252"/>
    </row>
    <row r="63" spans="1:6" s="253" customFormat="1">
      <c r="A63" s="91" t="s">
        <v>299</v>
      </c>
      <c r="B63" s="47" t="s">
        <v>53</v>
      </c>
      <c r="C63" s="41"/>
      <c r="D63" s="41"/>
      <c r="E63" s="252"/>
    </row>
    <row r="64" spans="1:6" s="253" customFormat="1">
      <c r="A64" s="91" t="s">
        <v>300</v>
      </c>
      <c r="B64" s="47" t="s">
        <v>27</v>
      </c>
      <c r="C64" s="417"/>
      <c r="D64" s="4"/>
      <c r="E64" s="252"/>
    </row>
    <row r="65" spans="1:5" s="253" customFormat="1">
      <c r="A65" s="91" t="s">
        <v>337</v>
      </c>
      <c r="B65" s="47" t="s">
        <v>338</v>
      </c>
      <c r="C65" s="251"/>
      <c r="D65" s="41"/>
      <c r="E65" s="252"/>
    </row>
    <row r="66" spans="1:5">
      <c r="A66" s="246">
        <v>2</v>
      </c>
      <c r="B66" s="246" t="s">
        <v>411</v>
      </c>
      <c r="C66" s="536">
        <f>SUM(C67:C73)</f>
        <v>2184.08</v>
      </c>
      <c r="D66" s="88">
        <f>SUM(D67:D73)</f>
        <v>2184.08</v>
      </c>
      <c r="E66" s="99"/>
    </row>
    <row r="67" spans="1:5">
      <c r="A67" s="101">
        <v>2.1</v>
      </c>
      <c r="B67" s="255" t="s">
        <v>100</v>
      </c>
      <c r="C67" s="281"/>
      <c r="D67" s="22"/>
      <c r="E67" s="99"/>
    </row>
    <row r="68" spans="1:5">
      <c r="A68" s="101">
        <v>2.2000000000000002</v>
      </c>
      <c r="B68" s="255" t="s">
        <v>412</v>
      </c>
      <c r="C68" s="281"/>
      <c r="D68" s="22"/>
      <c r="E68" s="99"/>
    </row>
    <row r="69" spans="1:5">
      <c r="A69" s="101">
        <v>2.2999999999999998</v>
      </c>
      <c r="B69" s="255" t="s">
        <v>104</v>
      </c>
      <c r="C69" s="281"/>
      <c r="D69" s="22"/>
      <c r="E69" s="99"/>
    </row>
    <row r="70" spans="1:5">
      <c r="A70" s="101">
        <v>2.4</v>
      </c>
      <c r="B70" s="255" t="s">
        <v>103</v>
      </c>
      <c r="C70" s="281"/>
      <c r="D70" s="22"/>
      <c r="E70" s="99"/>
    </row>
    <row r="71" spans="1:5">
      <c r="A71" s="101">
        <v>2.5</v>
      </c>
      <c r="B71" s="255" t="s">
        <v>413</v>
      </c>
      <c r="C71" s="281"/>
      <c r="D71" s="22"/>
      <c r="E71" s="99"/>
    </row>
    <row r="72" spans="1:5">
      <c r="A72" s="101">
        <v>2.6</v>
      </c>
      <c r="B72" s="255" t="s">
        <v>101</v>
      </c>
      <c r="C72" s="281">
        <v>2184.08</v>
      </c>
      <c r="D72" s="22">
        <v>2184.08</v>
      </c>
      <c r="E72" s="99"/>
    </row>
    <row r="73" spans="1:5">
      <c r="A73" s="101">
        <v>2.7</v>
      </c>
      <c r="B73" s="255" t="s">
        <v>102</v>
      </c>
      <c r="C73" s="281"/>
      <c r="D73" s="22"/>
      <c r="E73" s="99"/>
    </row>
    <row r="74" spans="1:5">
      <c r="A74" s="246">
        <v>3</v>
      </c>
      <c r="B74" s="246" t="s">
        <v>451</v>
      </c>
      <c r="C74" s="536"/>
      <c r="D74" s="22"/>
      <c r="E74" s="99"/>
    </row>
    <row r="75" spans="1:5">
      <c r="A75" s="246">
        <v>4</v>
      </c>
      <c r="B75" s="246" t="s">
        <v>252</v>
      </c>
      <c r="C75" s="536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81"/>
      <c r="D76" s="8"/>
      <c r="E76" s="99"/>
    </row>
    <row r="77" spans="1:5">
      <c r="A77" s="101">
        <v>4.2</v>
      </c>
      <c r="B77" s="101" t="s">
        <v>254</v>
      </c>
      <c r="C77" s="281"/>
      <c r="D77" s="8"/>
      <c r="E77" s="99"/>
    </row>
    <row r="78" spans="1:5">
      <c r="A78" s="246">
        <v>5</v>
      </c>
      <c r="B78" s="246" t="s">
        <v>279</v>
      </c>
      <c r="C78" s="281"/>
      <c r="D78" s="256"/>
      <c r="E78" s="99"/>
    </row>
    <row r="79" spans="1:5">
      <c r="B79" s="420"/>
    </row>
    <row r="80" spans="1:5">
      <c r="A80" s="568" t="s">
        <v>501</v>
      </c>
      <c r="B80" s="568"/>
      <c r="C80" s="568"/>
      <c r="D80" s="568"/>
      <c r="E80" s="5"/>
    </row>
    <row r="81" spans="1:9">
      <c r="B81" s="420"/>
    </row>
    <row r="82" spans="1:9" s="23" customFormat="1" ht="12.75">
      <c r="B82" s="421"/>
    </row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422" t="s">
        <v>448</v>
      </c>
      <c r="D86" s="12"/>
      <c r="E86"/>
      <c r="F86"/>
      <c r="G86"/>
      <c r="H86"/>
      <c r="I86"/>
    </row>
    <row r="87" spans="1:9">
      <c r="A87"/>
      <c r="B87" s="27" t="s">
        <v>449</v>
      </c>
      <c r="D87" s="12"/>
      <c r="E87"/>
      <c r="F87"/>
      <c r="G87"/>
      <c r="H87"/>
      <c r="I87"/>
    </row>
    <row r="88" spans="1:9" customFormat="1" ht="12.75">
      <c r="B88" s="423" t="s">
        <v>139</v>
      </c>
    </row>
    <row r="89" spans="1:9" s="23" customFormat="1" ht="12.75">
      <c r="B89" s="421"/>
    </row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="80" zoomScaleNormal="100" zoomScaleSheetLayoutView="80" workbookViewId="0">
      <selection activeCell="C15" sqref="C15"/>
    </sheetView>
  </sheetViews>
  <sheetFormatPr defaultRowHeight="15"/>
  <cols>
    <col min="1" max="1" width="10.140625" style="2" customWidth="1"/>
    <col min="2" max="2" width="88" style="435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424"/>
      <c r="C1" s="565" t="s">
        <v>109</v>
      </c>
      <c r="D1" s="565"/>
      <c r="E1" s="94"/>
    </row>
    <row r="2" spans="1:5" s="6" customFormat="1">
      <c r="A2" s="77" t="s">
        <v>328</v>
      </c>
      <c r="B2" s="424"/>
      <c r="C2" s="555" t="s">
        <v>815</v>
      </c>
      <c r="D2" s="556"/>
      <c r="E2" s="94"/>
    </row>
    <row r="3" spans="1:5" s="6" customFormat="1">
      <c r="A3" s="79" t="s">
        <v>140</v>
      </c>
      <c r="B3" s="425"/>
      <c r="C3" s="167"/>
      <c r="D3" s="167"/>
      <c r="E3" s="94"/>
    </row>
    <row r="4" spans="1:5" s="6" customFormat="1">
      <c r="A4" s="79"/>
      <c r="B4" s="426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424"/>
      <c r="C5" s="79"/>
      <c r="D5" s="79"/>
      <c r="E5" s="95"/>
    </row>
    <row r="6" spans="1:5">
      <c r="A6" s="83" t="str">
        <f>'ფორმა N1'!D4</f>
        <v>მპგ "ევროპული საქართველო-მოძრაობა თავისუფლებისთვის"</v>
      </c>
      <c r="B6" s="427"/>
      <c r="C6" s="84"/>
      <c r="D6" s="84"/>
      <c r="E6" s="95"/>
    </row>
    <row r="7" spans="1:5">
      <c r="A7" s="80"/>
      <c r="B7" s="424"/>
      <c r="C7" s="79"/>
      <c r="D7" s="79"/>
      <c r="E7" s="95"/>
    </row>
    <row r="8" spans="1:5" s="6" customFormat="1">
      <c r="A8" s="166"/>
      <c r="B8" s="81"/>
      <c r="C8" s="81"/>
      <c r="D8" s="81"/>
      <c r="E8" s="94"/>
    </row>
    <row r="9" spans="1:5" s="6" customFormat="1" ht="30">
      <c r="A9" s="92" t="s">
        <v>64</v>
      </c>
      <c r="B9" s="428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429"/>
      <c r="C10" s="4"/>
      <c r="D10" s="4"/>
      <c r="E10" s="96"/>
    </row>
    <row r="11" spans="1:5" s="10" customFormat="1">
      <c r="A11" s="101" t="s">
        <v>330</v>
      </c>
      <c r="B11" s="429"/>
      <c r="C11" s="4"/>
      <c r="D11" s="4"/>
      <c r="E11" s="97"/>
    </row>
    <row r="12" spans="1:5" s="10" customFormat="1">
      <c r="A12" s="101"/>
      <c r="B12" s="430"/>
      <c r="C12" s="4"/>
      <c r="D12" s="4"/>
      <c r="E12" s="97"/>
    </row>
    <row r="13" spans="1:5" s="10" customFormat="1">
      <c r="A13" s="90" t="s">
        <v>278</v>
      </c>
      <c r="B13" s="431"/>
      <c r="C13" s="4"/>
      <c r="D13" s="4"/>
      <c r="E13" s="97"/>
    </row>
    <row r="14" spans="1:5" s="479" customFormat="1" ht="16.5" customHeight="1">
      <c r="A14" s="101" t="s">
        <v>331</v>
      </c>
      <c r="B14" s="480" t="s">
        <v>855</v>
      </c>
      <c r="C14" s="417">
        <v>5625</v>
      </c>
      <c r="D14" s="417">
        <v>5625</v>
      </c>
    </row>
    <row r="15" spans="1:5" s="479" customFormat="1" ht="16.5" customHeight="1">
      <c r="A15" s="101" t="s">
        <v>332</v>
      </c>
      <c r="B15" s="480" t="s">
        <v>856</v>
      </c>
      <c r="C15" s="417">
        <v>168</v>
      </c>
      <c r="D15" s="417">
        <v>168</v>
      </c>
    </row>
    <row r="16" spans="1:5" s="479" customFormat="1" ht="16.5" customHeight="1">
      <c r="A16" s="101" t="s">
        <v>732</v>
      </c>
      <c r="B16" s="540"/>
      <c r="C16" s="540"/>
      <c r="D16" s="540"/>
    </row>
    <row r="17" spans="1:5" s="479" customFormat="1" ht="16.5" customHeight="1">
      <c r="A17" s="101" t="s">
        <v>733</v>
      </c>
      <c r="B17" s="540"/>
      <c r="C17" s="540"/>
      <c r="D17" s="540"/>
    </row>
    <row r="18" spans="1:5" s="479" customFormat="1" ht="16.5" customHeight="1">
      <c r="A18" s="101" t="s">
        <v>734</v>
      </c>
      <c r="B18" s="431"/>
      <c r="C18" s="417"/>
      <c r="D18" s="417"/>
    </row>
    <row r="19" spans="1:5" s="479" customFormat="1" ht="16.5" customHeight="1">
      <c r="A19" s="101" t="s">
        <v>735</v>
      </c>
      <c r="B19" s="481"/>
      <c r="C19" s="417"/>
      <c r="D19" s="417"/>
    </row>
    <row r="20" spans="1:5" s="479" customFormat="1" ht="16.5" customHeight="1">
      <c r="A20" s="101" t="s">
        <v>736</v>
      </c>
      <c r="B20" s="431"/>
      <c r="C20" s="417"/>
      <c r="D20" s="417"/>
    </row>
    <row r="21" spans="1:5" s="479" customFormat="1" ht="16.5" customHeight="1">
      <c r="A21" s="101" t="s">
        <v>737</v>
      </c>
      <c r="B21" s="482"/>
      <c r="C21" s="417"/>
      <c r="D21" s="417"/>
    </row>
    <row r="22" spans="1:5" s="479" customFormat="1" ht="16.5" customHeight="1">
      <c r="A22" s="101" t="s">
        <v>738</v>
      </c>
      <c r="B22" s="482"/>
      <c r="C22" s="417"/>
      <c r="D22" s="417"/>
    </row>
    <row r="23" spans="1:5" s="479" customFormat="1" ht="16.5" customHeight="1">
      <c r="A23" s="101" t="s">
        <v>739</v>
      </c>
      <c r="B23" s="483"/>
      <c r="C23" s="417"/>
      <c r="D23" s="417"/>
    </row>
    <row r="24" spans="1:5" s="10" customFormat="1">
      <c r="A24" s="90"/>
      <c r="B24" s="432"/>
      <c r="C24" s="4"/>
      <c r="D24" s="4"/>
      <c r="E24" s="97"/>
    </row>
    <row r="25" spans="1:5" s="10" customFormat="1">
      <c r="A25" s="90"/>
      <c r="B25" s="432"/>
      <c r="C25" s="4"/>
      <c r="D25" s="4"/>
      <c r="E25" s="97"/>
    </row>
    <row r="26" spans="1:5" s="10" customFormat="1">
      <c r="A26" s="90" t="s">
        <v>278</v>
      </c>
      <c r="B26" s="432"/>
      <c r="C26" s="4"/>
      <c r="D26" s="4"/>
      <c r="E26" s="97"/>
    </row>
    <row r="27" spans="1:5">
      <c r="A27" s="102"/>
      <c r="B27" s="433" t="s">
        <v>336</v>
      </c>
      <c r="C27" s="89">
        <f>SUM(C10:C26)</f>
        <v>5793</v>
      </c>
      <c r="D27" s="89">
        <f>SUM(D10:D26)</f>
        <v>5793</v>
      </c>
      <c r="E27" s="99"/>
    </row>
    <row r="28" spans="1:5">
      <c r="A28" s="45"/>
      <c r="B28" s="434"/>
    </row>
    <row r="29" spans="1:5">
      <c r="A29" s="265" t="s">
        <v>441</v>
      </c>
      <c r="E29" s="5"/>
    </row>
    <row r="30" spans="1:5">
      <c r="A30" s="2" t="s">
        <v>442</v>
      </c>
    </row>
    <row r="31" spans="1:5">
      <c r="A31" s="223" t="s">
        <v>443</v>
      </c>
    </row>
    <row r="32" spans="1:5">
      <c r="A32" s="223"/>
    </row>
    <row r="33" spans="1:9">
      <c r="A33" s="223" t="s">
        <v>351</v>
      </c>
    </row>
    <row r="34" spans="1:9" s="23" customFormat="1" ht="12.75">
      <c r="B34" s="436"/>
    </row>
    <row r="35" spans="1:9">
      <c r="A35" s="72" t="s">
        <v>107</v>
      </c>
      <c r="E35" s="5"/>
    </row>
    <row r="36" spans="1:9">
      <c r="E36"/>
      <c r="F36"/>
      <c r="G36"/>
      <c r="H36"/>
      <c r="I36"/>
    </row>
    <row r="37" spans="1:9">
      <c r="D37" s="12"/>
      <c r="E37"/>
      <c r="F37"/>
      <c r="G37"/>
      <c r="H37"/>
      <c r="I37"/>
    </row>
    <row r="38" spans="1:9">
      <c r="A38" s="72"/>
      <c r="B38" s="434" t="s">
        <v>271</v>
      </c>
      <c r="D38" s="12"/>
      <c r="E38"/>
      <c r="F38"/>
      <c r="G38"/>
      <c r="H38"/>
      <c r="I38"/>
    </row>
    <row r="39" spans="1:9">
      <c r="B39" s="435" t="s">
        <v>270</v>
      </c>
      <c r="D39" s="12"/>
      <c r="E39"/>
      <c r="F39"/>
      <c r="G39"/>
      <c r="H39"/>
      <c r="I39"/>
    </row>
    <row r="40" spans="1:9" customFormat="1" ht="12.75">
      <c r="A40" s="68"/>
      <c r="B40" s="437" t="s">
        <v>139</v>
      </c>
    </row>
    <row r="41" spans="1:9" s="23" customFormat="1" ht="12.75">
      <c r="B41" s="436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E9" sqref="E9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61.425781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414</v>
      </c>
      <c r="B1" s="77"/>
      <c r="C1" s="80"/>
      <c r="D1" s="80"/>
      <c r="E1" s="80"/>
      <c r="F1" s="80"/>
      <c r="G1" s="236"/>
      <c r="H1" s="236"/>
      <c r="I1" s="565" t="s">
        <v>109</v>
      </c>
      <c r="J1" s="565"/>
    </row>
    <row r="2" spans="1:10" ht="15">
      <c r="A2" s="79" t="s">
        <v>140</v>
      </c>
      <c r="B2" s="77"/>
      <c r="C2" s="80"/>
      <c r="D2" s="80"/>
      <c r="E2" s="80"/>
      <c r="F2" s="80"/>
      <c r="G2" s="236"/>
      <c r="H2" s="236"/>
      <c r="I2" s="555" t="s">
        <v>815</v>
      </c>
      <c r="J2" s="556"/>
    </row>
    <row r="3" spans="1:10" ht="15">
      <c r="A3" s="79"/>
      <c r="B3" s="79"/>
      <c r="C3" s="77"/>
      <c r="D3" s="77"/>
      <c r="E3" s="77"/>
      <c r="F3" s="77"/>
      <c r="G3" s="169"/>
      <c r="H3" s="169"/>
      <c r="I3" s="236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8"/>
      <c r="B7" s="168"/>
      <c r="C7" s="168"/>
      <c r="D7" s="229"/>
      <c r="E7" s="168"/>
      <c r="F7" s="168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9" t="s">
        <v>348</v>
      </c>
    </row>
    <row r="9" spans="1:10" s="112" customFormat="1" ht="15">
      <c r="A9" s="101">
        <v>1</v>
      </c>
      <c r="B9" s="397"/>
      <c r="C9" s="397"/>
      <c r="D9" s="399"/>
      <c r="E9" s="397"/>
      <c r="F9" s="101"/>
      <c r="G9" s="402"/>
      <c r="H9" s="402"/>
      <c r="I9" s="402"/>
      <c r="J9" s="486" t="s">
        <v>0</v>
      </c>
    </row>
    <row r="10" spans="1:10" s="112" customFormat="1" ht="15">
      <c r="A10" s="101">
        <v>2</v>
      </c>
      <c r="B10" s="397"/>
      <c r="C10" s="397"/>
      <c r="D10" s="397"/>
      <c r="E10" s="398"/>
      <c r="F10" s="101"/>
      <c r="G10" s="402"/>
      <c r="H10" s="402"/>
      <c r="I10" s="402"/>
    </row>
    <row r="11" spans="1:10" s="112" customFormat="1" ht="15">
      <c r="A11" s="101">
        <v>3</v>
      </c>
      <c r="B11" s="397"/>
      <c r="C11" s="397"/>
      <c r="D11" s="400"/>
      <c r="E11" s="398"/>
      <c r="F11" s="101"/>
      <c r="G11" s="402"/>
      <c r="H11" s="402"/>
      <c r="I11" s="402"/>
    </row>
    <row r="12" spans="1:10" ht="15">
      <c r="A12" s="101">
        <v>4</v>
      </c>
      <c r="B12" s="397"/>
      <c r="C12" s="397"/>
      <c r="D12" s="397"/>
      <c r="E12" s="398"/>
      <c r="F12" s="101"/>
      <c r="G12" s="402"/>
      <c r="H12" s="402"/>
      <c r="I12" s="402"/>
    </row>
    <row r="13" spans="1:10" ht="15">
      <c r="A13" s="101">
        <v>5</v>
      </c>
      <c r="B13" s="397"/>
      <c r="C13" s="397"/>
      <c r="D13" s="399"/>
      <c r="E13" s="397"/>
      <c r="F13" s="101"/>
      <c r="G13" s="402"/>
      <c r="H13" s="402"/>
      <c r="I13" s="402"/>
    </row>
    <row r="14" spans="1:10" ht="15">
      <c r="A14" s="101">
        <v>6</v>
      </c>
      <c r="B14" s="397"/>
      <c r="C14" s="397"/>
      <c r="D14" s="399"/>
      <c r="E14" s="397"/>
      <c r="F14" s="101"/>
      <c r="G14" s="402"/>
      <c r="H14" s="402"/>
      <c r="I14" s="402"/>
    </row>
    <row r="15" spans="1:10" ht="15">
      <c r="A15" s="101">
        <v>7</v>
      </c>
      <c r="B15" s="397"/>
      <c r="C15" s="397"/>
      <c r="D15" s="401"/>
      <c r="E15" s="397"/>
      <c r="F15" s="101"/>
      <c r="G15" s="402"/>
      <c r="H15" s="402"/>
      <c r="I15" s="402"/>
    </row>
    <row r="16" spans="1:10" ht="15">
      <c r="A16" s="101">
        <v>8</v>
      </c>
      <c r="B16" s="397"/>
      <c r="C16" s="397"/>
      <c r="D16" s="397"/>
      <c r="E16" s="397"/>
      <c r="F16" s="101"/>
      <c r="G16" s="402"/>
      <c r="H16" s="402"/>
      <c r="I16" s="402"/>
    </row>
    <row r="17" spans="1:9" ht="15">
      <c r="A17" s="101">
        <v>9</v>
      </c>
      <c r="B17" s="397"/>
      <c r="C17" s="397"/>
      <c r="D17" s="399"/>
      <c r="E17" s="397"/>
      <c r="F17" s="101"/>
      <c r="G17" s="402"/>
      <c r="H17" s="402"/>
      <c r="I17" s="402"/>
    </row>
    <row r="18" spans="1:9" ht="15">
      <c r="A18" s="101">
        <v>10</v>
      </c>
      <c r="B18" s="397"/>
      <c r="C18" s="397"/>
      <c r="D18" s="397"/>
      <c r="E18" s="397"/>
      <c r="F18" s="101"/>
      <c r="G18" s="402"/>
      <c r="H18" s="402"/>
      <c r="I18" s="402"/>
    </row>
    <row r="19" spans="1:9" ht="15">
      <c r="A19" s="101">
        <v>11</v>
      </c>
      <c r="B19" s="397"/>
      <c r="C19" s="397"/>
      <c r="D19" s="400"/>
      <c r="E19" s="397"/>
      <c r="F19" s="101"/>
      <c r="G19" s="402"/>
      <c r="H19" s="402"/>
      <c r="I19" s="402"/>
    </row>
    <row r="20" spans="1:9" ht="15">
      <c r="A20" s="101">
        <v>12</v>
      </c>
      <c r="B20" s="397"/>
      <c r="C20" s="397"/>
      <c r="D20" s="400"/>
      <c r="E20" s="397"/>
      <c r="F20" s="101"/>
      <c r="G20" s="402"/>
      <c r="H20" s="402"/>
      <c r="I20" s="402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7"/>
      <c r="B26" s="237"/>
      <c r="C26" s="237"/>
      <c r="D26" s="237"/>
      <c r="E26" s="237"/>
      <c r="F26" s="237"/>
      <c r="G26" s="237"/>
      <c r="H26" s="191"/>
      <c r="I26" s="191"/>
    </row>
    <row r="27" spans="1:9" ht="15">
      <c r="A27" s="238" t="s">
        <v>445</v>
      </c>
      <c r="B27" s="238"/>
      <c r="C27" s="237"/>
      <c r="D27" s="237"/>
      <c r="E27" s="237"/>
      <c r="F27" s="237"/>
      <c r="G27" s="237"/>
      <c r="H27" s="191"/>
      <c r="I27" s="191"/>
    </row>
    <row r="28" spans="1:9" ht="15">
      <c r="A28" s="238"/>
      <c r="B28" s="238"/>
      <c r="C28" s="237"/>
      <c r="D28" s="237"/>
      <c r="E28" s="237"/>
      <c r="F28" s="237"/>
      <c r="G28" s="237"/>
      <c r="H28" s="191"/>
      <c r="I28" s="191"/>
    </row>
    <row r="29" spans="1:9">
      <c r="A29" s="234"/>
      <c r="B29" s="234"/>
      <c r="C29" s="234"/>
      <c r="D29" s="234"/>
      <c r="E29" s="234"/>
      <c r="F29" s="234"/>
      <c r="G29" s="234"/>
      <c r="H29" s="234"/>
      <c r="I29" s="234"/>
    </row>
    <row r="30" spans="1:9" ht="15">
      <c r="A30" s="197" t="s">
        <v>107</v>
      </c>
      <c r="B30" s="197"/>
      <c r="C30" s="191"/>
      <c r="D30" s="191"/>
      <c r="E30" s="191"/>
      <c r="F30" s="191"/>
      <c r="G30" s="191"/>
      <c r="H30" s="191"/>
      <c r="I30" s="191"/>
    </row>
    <row r="31" spans="1:9" ht="15">
      <c r="A31" s="191"/>
      <c r="B31" s="191"/>
      <c r="C31" s="191"/>
      <c r="D31" s="191"/>
      <c r="E31" s="191"/>
      <c r="F31" s="191"/>
      <c r="G31" s="191"/>
      <c r="H31" s="191"/>
      <c r="I31" s="191"/>
    </row>
    <row r="32" spans="1:9" ht="15">
      <c r="A32" s="191"/>
      <c r="B32" s="191"/>
      <c r="C32" s="191"/>
      <c r="D32" s="191"/>
      <c r="E32" s="195"/>
      <c r="F32" s="195"/>
      <c r="G32" s="195"/>
      <c r="H32" s="191"/>
      <c r="I32" s="191"/>
    </row>
    <row r="33" spans="1:9" ht="15">
      <c r="A33" s="197"/>
      <c r="B33" s="197"/>
      <c r="C33" s="197" t="s">
        <v>395</v>
      </c>
      <c r="D33" s="197"/>
      <c r="E33" s="197"/>
      <c r="F33" s="197"/>
      <c r="G33" s="197"/>
      <c r="H33" s="191"/>
      <c r="I33" s="191"/>
    </row>
    <row r="34" spans="1:9" ht="15">
      <c r="A34" s="191"/>
      <c r="B34" s="191"/>
      <c r="C34" s="191" t="s">
        <v>394</v>
      </c>
      <c r="D34" s="191"/>
      <c r="E34" s="191"/>
      <c r="F34" s="191"/>
      <c r="G34" s="191"/>
      <c r="H34" s="191"/>
      <c r="I34" s="191"/>
    </row>
    <row r="35" spans="1:9">
      <c r="A35" s="199"/>
      <c r="B35" s="199"/>
      <c r="C35" s="199" t="s">
        <v>139</v>
      </c>
      <c r="D35" s="199"/>
      <c r="E35" s="199"/>
      <c r="F35" s="199"/>
      <c r="G35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66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H12" sqref="H1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366</v>
      </c>
      <c r="B1" s="80"/>
      <c r="C1" s="80"/>
      <c r="D1" s="80"/>
      <c r="E1" s="80"/>
      <c r="F1" s="80"/>
      <c r="G1" s="565" t="s">
        <v>109</v>
      </c>
      <c r="H1" s="565"/>
      <c r="I1" s="379"/>
    </row>
    <row r="2" spans="1:9" ht="15">
      <c r="A2" s="79" t="s">
        <v>140</v>
      </c>
      <c r="B2" s="80"/>
      <c r="C2" s="80"/>
      <c r="D2" s="80"/>
      <c r="E2" s="80"/>
      <c r="F2" s="80"/>
      <c r="G2" s="555" t="s">
        <v>815</v>
      </c>
      <c r="H2" s="556"/>
      <c r="I2" s="79"/>
    </row>
    <row r="3" spans="1:9" ht="15">
      <c r="A3" s="79"/>
      <c r="B3" s="79"/>
      <c r="C3" s="79"/>
      <c r="D3" s="79"/>
      <c r="E3" s="79"/>
      <c r="F3" s="79"/>
      <c r="G3" s="169"/>
      <c r="H3" s="169"/>
      <c r="I3" s="379"/>
    </row>
    <row r="4" spans="1:9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379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68"/>
      <c r="B7" s="168"/>
      <c r="C7" s="278"/>
      <c r="D7" s="168"/>
      <c r="E7" s="168"/>
      <c r="F7" s="168"/>
      <c r="G7" s="81"/>
      <c r="H7" s="81"/>
      <c r="I7" s="79"/>
    </row>
    <row r="8" spans="1:9" ht="45">
      <c r="A8" s="375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76"/>
      <c r="B9" s="377"/>
      <c r="C9" s="101"/>
      <c r="D9" s="101"/>
      <c r="E9" s="101"/>
      <c r="F9" s="101"/>
      <c r="G9" s="101"/>
      <c r="H9" s="4"/>
      <c r="I9" s="4"/>
    </row>
    <row r="10" spans="1:9" ht="15">
      <c r="A10" s="376"/>
      <c r="B10" s="377"/>
      <c r="C10" s="101"/>
      <c r="D10" s="101"/>
      <c r="E10" s="101"/>
      <c r="F10" s="101"/>
      <c r="G10" s="101"/>
      <c r="H10" s="4"/>
      <c r="I10" s="4"/>
    </row>
    <row r="11" spans="1:9" ht="15">
      <c r="A11" s="376"/>
      <c r="B11" s="377"/>
      <c r="C11" s="90"/>
      <c r="D11" s="90"/>
      <c r="E11" s="90"/>
      <c r="F11" s="90"/>
      <c r="G11" s="90"/>
      <c r="H11" s="4"/>
      <c r="I11" s="4"/>
    </row>
    <row r="12" spans="1:9" ht="15">
      <c r="A12" s="376"/>
      <c r="B12" s="377"/>
      <c r="C12" s="90"/>
      <c r="D12" s="90"/>
      <c r="E12" s="90"/>
      <c r="F12" s="90"/>
      <c r="G12" s="90"/>
      <c r="H12" s="4"/>
      <c r="I12" s="4"/>
    </row>
    <row r="13" spans="1:9" ht="15">
      <c r="A13" s="376"/>
      <c r="B13" s="377"/>
      <c r="C13" s="90"/>
      <c r="D13" s="90"/>
      <c r="E13" s="90"/>
      <c r="F13" s="90"/>
      <c r="G13" s="90"/>
      <c r="H13" s="4"/>
      <c r="I13" s="4"/>
    </row>
    <row r="14" spans="1:9" ht="15">
      <c r="A14" s="376"/>
      <c r="B14" s="377"/>
      <c r="C14" s="90"/>
      <c r="D14" s="90"/>
      <c r="E14" s="90"/>
      <c r="F14" s="90"/>
      <c r="G14" s="90"/>
      <c r="H14" s="4"/>
      <c r="I14" s="4"/>
    </row>
    <row r="15" spans="1:9" ht="15">
      <c r="A15" s="376"/>
      <c r="B15" s="377"/>
      <c r="C15" s="90"/>
      <c r="D15" s="90"/>
      <c r="E15" s="90"/>
      <c r="F15" s="90"/>
      <c r="G15" s="90"/>
      <c r="H15" s="4"/>
      <c r="I15" s="4"/>
    </row>
    <row r="16" spans="1:9" ht="15">
      <c r="A16" s="376"/>
      <c r="B16" s="377"/>
      <c r="C16" s="90"/>
      <c r="D16" s="90"/>
      <c r="E16" s="90"/>
      <c r="F16" s="90"/>
      <c r="G16" s="90"/>
      <c r="H16" s="4"/>
      <c r="I16" s="4"/>
    </row>
    <row r="17" spans="1:9" ht="15">
      <c r="A17" s="376"/>
      <c r="B17" s="377"/>
      <c r="C17" s="90"/>
      <c r="D17" s="90"/>
      <c r="E17" s="90"/>
      <c r="F17" s="90"/>
      <c r="G17" s="90"/>
      <c r="H17" s="4"/>
      <c r="I17" s="4"/>
    </row>
    <row r="18" spans="1:9" ht="15">
      <c r="A18" s="376"/>
      <c r="B18" s="377"/>
      <c r="C18" s="90"/>
      <c r="D18" s="90"/>
      <c r="E18" s="90"/>
      <c r="F18" s="90"/>
      <c r="G18" s="90"/>
      <c r="H18" s="4"/>
      <c r="I18" s="4"/>
    </row>
    <row r="19" spans="1:9" ht="15">
      <c r="A19" s="376"/>
      <c r="B19" s="377"/>
      <c r="C19" s="90"/>
      <c r="D19" s="90"/>
      <c r="E19" s="90"/>
      <c r="F19" s="90"/>
      <c r="G19" s="90"/>
      <c r="H19" s="4"/>
      <c r="I19" s="4"/>
    </row>
    <row r="20" spans="1:9" ht="15">
      <c r="A20" s="376"/>
      <c r="B20" s="377"/>
      <c r="C20" s="90"/>
      <c r="D20" s="90"/>
      <c r="E20" s="90"/>
      <c r="F20" s="90"/>
      <c r="G20" s="90"/>
      <c r="H20" s="4"/>
      <c r="I20" s="4"/>
    </row>
    <row r="21" spans="1:9" ht="15">
      <c r="A21" s="376"/>
      <c r="B21" s="377"/>
      <c r="C21" s="90"/>
      <c r="D21" s="90"/>
      <c r="E21" s="90"/>
      <c r="F21" s="90"/>
      <c r="G21" s="90"/>
      <c r="H21" s="4"/>
      <c r="I21" s="4"/>
    </row>
    <row r="22" spans="1:9" ht="15">
      <c r="A22" s="376"/>
      <c r="B22" s="377"/>
      <c r="C22" s="90"/>
      <c r="D22" s="90"/>
      <c r="E22" s="90"/>
      <c r="F22" s="90"/>
      <c r="G22" s="90"/>
      <c r="H22" s="4"/>
      <c r="I22" s="4"/>
    </row>
    <row r="23" spans="1:9" ht="15">
      <c r="A23" s="376"/>
      <c r="B23" s="377"/>
      <c r="C23" s="90"/>
      <c r="D23" s="90"/>
      <c r="E23" s="90"/>
      <c r="F23" s="90"/>
      <c r="G23" s="90"/>
      <c r="H23" s="4"/>
      <c r="I23" s="4"/>
    </row>
    <row r="24" spans="1:9" ht="15">
      <c r="A24" s="376"/>
      <c r="B24" s="377"/>
      <c r="C24" s="90"/>
      <c r="D24" s="90"/>
      <c r="E24" s="90"/>
      <c r="F24" s="90"/>
      <c r="G24" s="90"/>
      <c r="H24" s="4"/>
      <c r="I24" s="4"/>
    </row>
    <row r="25" spans="1:9" ht="15">
      <c r="A25" s="376"/>
      <c r="B25" s="377"/>
      <c r="C25" s="90"/>
      <c r="D25" s="90"/>
      <c r="E25" s="90"/>
      <c r="F25" s="90"/>
      <c r="G25" s="90"/>
      <c r="H25" s="4"/>
      <c r="I25" s="4"/>
    </row>
    <row r="26" spans="1:9" ht="15">
      <c r="A26" s="376"/>
      <c r="B26" s="377"/>
      <c r="C26" s="90"/>
      <c r="D26" s="90"/>
      <c r="E26" s="90"/>
      <c r="F26" s="90"/>
      <c r="G26" s="90"/>
      <c r="H26" s="4"/>
      <c r="I26" s="4"/>
    </row>
    <row r="27" spans="1:9" ht="15">
      <c r="A27" s="376"/>
      <c r="B27" s="377"/>
      <c r="C27" s="90"/>
      <c r="D27" s="90"/>
      <c r="E27" s="90"/>
      <c r="F27" s="90"/>
      <c r="G27" s="90"/>
      <c r="H27" s="4"/>
      <c r="I27" s="4"/>
    </row>
    <row r="28" spans="1:9" ht="15">
      <c r="A28" s="376"/>
      <c r="B28" s="377"/>
      <c r="C28" s="90"/>
      <c r="D28" s="90"/>
      <c r="E28" s="90"/>
      <c r="F28" s="90"/>
      <c r="G28" s="90"/>
      <c r="H28" s="4"/>
      <c r="I28" s="4"/>
    </row>
    <row r="29" spans="1:9" ht="15">
      <c r="A29" s="376"/>
      <c r="B29" s="377"/>
      <c r="C29" s="90"/>
      <c r="D29" s="90"/>
      <c r="E29" s="90"/>
      <c r="F29" s="90"/>
      <c r="G29" s="90"/>
      <c r="H29" s="4"/>
      <c r="I29" s="4"/>
    </row>
    <row r="30" spans="1:9" ht="15">
      <c r="A30" s="376"/>
      <c r="B30" s="377"/>
      <c r="C30" s="90"/>
      <c r="D30" s="90"/>
      <c r="E30" s="90"/>
      <c r="F30" s="90"/>
      <c r="G30" s="90"/>
      <c r="H30" s="4"/>
      <c r="I30" s="4"/>
    </row>
    <row r="31" spans="1:9" ht="15">
      <c r="A31" s="376"/>
      <c r="B31" s="377"/>
      <c r="C31" s="90"/>
      <c r="D31" s="90"/>
      <c r="E31" s="90"/>
      <c r="F31" s="90"/>
      <c r="G31" s="90"/>
      <c r="H31" s="4"/>
      <c r="I31" s="4"/>
    </row>
    <row r="32" spans="1:9" ht="15">
      <c r="A32" s="376"/>
      <c r="B32" s="377"/>
      <c r="C32" s="90"/>
      <c r="D32" s="90"/>
      <c r="E32" s="90"/>
      <c r="F32" s="90"/>
      <c r="G32" s="90"/>
      <c r="H32" s="4"/>
      <c r="I32" s="4"/>
    </row>
    <row r="33" spans="1:9" ht="15">
      <c r="A33" s="376"/>
      <c r="B33" s="377"/>
      <c r="C33" s="90"/>
      <c r="D33" s="90"/>
      <c r="E33" s="90"/>
      <c r="F33" s="90"/>
      <c r="G33" s="90"/>
      <c r="H33" s="4"/>
      <c r="I33" s="4"/>
    </row>
    <row r="34" spans="1:9" ht="15">
      <c r="A34" s="376"/>
      <c r="B34" s="378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237"/>
      <c r="B35" s="237"/>
      <c r="C35" s="237"/>
      <c r="D35" s="237"/>
      <c r="E35" s="237"/>
      <c r="F35" s="237"/>
      <c r="G35" s="191"/>
      <c r="H35" s="191"/>
      <c r="I35" s="196"/>
    </row>
    <row r="36" spans="1:9" ht="15">
      <c r="A36" s="238" t="s">
        <v>350</v>
      </c>
      <c r="B36" s="237"/>
      <c r="C36" s="237"/>
      <c r="D36" s="237"/>
      <c r="E36" s="237"/>
      <c r="F36" s="237"/>
      <c r="G36" s="191"/>
      <c r="H36" s="191"/>
      <c r="I36" s="196"/>
    </row>
    <row r="37" spans="1:9" ht="15">
      <c r="A37" s="238" t="s">
        <v>353</v>
      </c>
      <c r="B37" s="237"/>
      <c r="C37" s="237"/>
      <c r="D37" s="237"/>
      <c r="E37" s="237"/>
      <c r="F37" s="237"/>
      <c r="G37" s="191"/>
      <c r="H37" s="191"/>
      <c r="I37" s="196"/>
    </row>
    <row r="38" spans="1:9" ht="15">
      <c r="A38" s="238"/>
      <c r="B38" s="191"/>
      <c r="C38" s="191"/>
      <c r="D38" s="191"/>
      <c r="E38" s="191"/>
      <c r="F38" s="191"/>
      <c r="G38" s="191"/>
      <c r="H38" s="191"/>
      <c r="I38" s="196"/>
    </row>
    <row r="39" spans="1:9" ht="15">
      <c r="A39" s="238"/>
      <c r="B39" s="191"/>
      <c r="C39" s="191"/>
      <c r="D39" s="191"/>
      <c r="E39" s="191"/>
      <c r="G39" s="191"/>
      <c r="H39" s="191"/>
      <c r="I39" s="196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196"/>
    </row>
    <row r="41" spans="1:9" ht="15">
      <c r="A41" s="197" t="s">
        <v>107</v>
      </c>
      <c r="B41" s="191"/>
      <c r="C41" s="191"/>
      <c r="D41" s="191"/>
      <c r="E41" s="191"/>
      <c r="F41" s="191"/>
      <c r="G41" s="191"/>
      <c r="H41" s="191"/>
      <c r="I41" s="196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6"/>
    </row>
    <row r="43" spans="1:9" ht="15">
      <c r="A43" s="191"/>
      <c r="B43" s="191"/>
      <c r="C43" s="191"/>
      <c r="D43" s="191"/>
      <c r="E43" s="191"/>
      <c r="F43" s="191"/>
      <c r="G43" s="191"/>
      <c r="H43" s="198"/>
      <c r="I43" s="196"/>
    </row>
    <row r="44" spans="1:9" ht="15">
      <c r="A44" s="197"/>
      <c r="B44" s="197" t="s">
        <v>271</v>
      </c>
      <c r="C44" s="197"/>
      <c r="D44" s="197"/>
      <c r="E44" s="197"/>
      <c r="F44" s="197"/>
      <c r="G44" s="191"/>
      <c r="H44" s="198"/>
      <c r="I44" s="196"/>
    </row>
    <row r="45" spans="1:9" ht="15">
      <c r="A45" s="191"/>
      <c r="B45" s="191" t="s">
        <v>270</v>
      </c>
      <c r="C45" s="191"/>
      <c r="D45" s="191"/>
      <c r="E45" s="191"/>
      <c r="F45" s="191"/>
      <c r="G45" s="191"/>
      <c r="H45" s="198"/>
      <c r="I45" s="196"/>
    </row>
    <row r="46" spans="1:9">
      <c r="A46" s="199"/>
      <c r="B46" s="199" t="s">
        <v>139</v>
      </c>
      <c r="C46" s="199"/>
      <c r="D46" s="199"/>
      <c r="E46" s="199"/>
      <c r="F46" s="199"/>
      <c r="G46" s="192"/>
      <c r="H46" s="192"/>
      <c r="I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18" sqref="G18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465</v>
      </c>
      <c r="B1" s="77"/>
      <c r="C1" s="80"/>
      <c r="D1" s="80"/>
      <c r="E1" s="80"/>
      <c r="F1" s="80"/>
      <c r="G1" s="565" t="s">
        <v>109</v>
      </c>
      <c r="H1" s="565"/>
    </row>
    <row r="2" spans="1:10" ht="15">
      <c r="A2" s="79" t="s">
        <v>140</v>
      </c>
      <c r="B2" s="77"/>
      <c r="C2" s="80"/>
      <c r="D2" s="80"/>
      <c r="E2" s="80"/>
      <c r="F2" s="80"/>
      <c r="G2" s="555" t="s">
        <v>815</v>
      </c>
      <c r="H2" s="556"/>
    </row>
    <row r="3" spans="1:10" ht="15">
      <c r="A3" s="79"/>
      <c r="B3" s="79"/>
      <c r="C3" s="79"/>
      <c r="D3" s="79"/>
      <c r="E3" s="79"/>
      <c r="F3" s="79"/>
      <c r="G3" s="227"/>
      <c r="H3" s="227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6"/>
      <c r="B7" s="226"/>
      <c r="C7" s="226"/>
      <c r="D7" s="229"/>
      <c r="E7" s="226"/>
      <c r="F7" s="226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9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1"/>
      <c r="I35" s="191"/>
    </row>
    <row r="36" spans="1:9" ht="15">
      <c r="A36" s="238" t="s">
        <v>401</v>
      </c>
      <c r="B36" s="238"/>
      <c r="C36" s="237"/>
      <c r="D36" s="237"/>
      <c r="E36" s="237"/>
      <c r="F36" s="237"/>
      <c r="G36" s="237"/>
      <c r="H36" s="191"/>
      <c r="I36" s="191"/>
    </row>
    <row r="37" spans="1:9" ht="15">
      <c r="A37" s="238" t="s">
        <v>346</v>
      </c>
      <c r="B37" s="238"/>
      <c r="C37" s="237"/>
      <c r="D37" s="237"/>
      <c r="E37" s="237"/>
      <c r="F37" s="237"/>
      <c r="G37" s="237"/>
      <c r="H37" s="191"/>
      <c r="I37" s="191"/>
    </row>
    <row r="38" spans="1:9" ht="15">
      <c r="A38" s="238"/>
      <c r="B38" s="238"/>
      <c r="C38" s="191"/>
      <c r="D38" s="191"/>
      <c r="E38" s="191"/>
      <c r="F38" s="191"/>
      <c r="G38" s="191"/>
      <c r="H38" s="191"/>
      <c r="I38" s="191"/>
    </row>
    <row r="39" spans="1:9" ht="15">
      <c r="A39" s="238"/>
      <c r="B39" s="238"/>
      <c r="C39" s="191"/>
      <c r="D39" s="191"/>
      <c r="E39" s="191"/>
      <c r="F39" s="191"/>
      <c r="G39" s="191"/>
      <c r="H39" s="191"/>
      <c r="I39" s="191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434</v>
      </c>
      <c r="D44" s="197"/>
      <c r="E44" s="237"/>
      <c r="F44" s="197"/>
      <c r="G44" s="197"/>
      <c r="H44" s="191"/>
      <c r="I44" s="198"/>
    </row>
    <row r="45" spans="1:9" ht="15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5"/>
  <sheetViews>
    <sheetView view="pageBreakPreview" zoomScale="85" zoomScaleSheetLayoutView="85" workbookViewId="0">
      <selection activeCell="J21" sqref="J21"/>
    </sheetView>
  </sheetViews>
  <sheetFormatPr defaultRowHeight="12.75"/>
  <cols>
    <col min="1" max="1" width="5.42578125" style="192" customWidth="1"/>
    <col min="2" max="2" width="27.5703125" style="192" customWidth="1"/>
    <col min="3" max="3" width="20.7109375" style="192" bestFit="1" customWidth="1"/>
    <col min="4" max="4" width="16.85546875" style="192" customWidth="1"/>
    <col min="5" max="5" width="61" style="192" bestFit="1" customWidth="1"/>
    <col min="6" max="6" width="20.140625" style="192" customWidth="1"/>
    <col min="7" max="7" width="13.7109375" style="192" customWidth="1"/>
    <col min="8" max="8" width="61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570" t="s">
        <v>512</v>
      </c>
      <c r="B2" s="570"/>
      <c r="C2" s="570"/>
      <c r="D2" s="570"/>
      <c r="E2" s="383"/>
      <c r="F2" s="80"/>
      <c r="G2" s="80"/>
      <c r="H2" s="80"/>
      <c r="I2" s="80"/>
      <c r="J2" s="384"/>
      <c r="K2" s="385"/>
      <c r="L2" s="385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84"/>
      <c r="K3" s="555" t="s">
        <v>815</v>
      </c>
      <c r="L3" s="556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84"/>
      <c r="K4" s="384"/>
      <c r="L4" s="384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81"/>
      <c r="B8" s="381"/>
      <c r="C8" s="381"/>
      <c r="D8" s="381"/>
      <c r="E8" s="381"/>
      <c r="F8" s="381"/>
      <c r="G8" s="381"/>
      <c r="H8" s="381"/>
      <c r="I8" s="381"/>
      <c r="J8" s="81"/>
      <c r="K8" s="81"/>
      <c r="L8" s="81"/>
    </row>
    <row r="9" spans="1:12" ht="4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6.5" customHeight="1">
      <c r="A10" s="101">
        <v>1</v>
      </c>
      <c r="B10" s="367" t="s">
        <v>531</v>
      </c>
      <c r="C10" s="101" t="s">
        <v>532</v>
      </c>
      <c r="D10" s="101">
        <v>1326801</v>
      </c>
      <c r="E10" s="101" t="s">
        <v>528</v>
      </c>
      <c r="F10" s="487" t="s">
        <v>816</v>
      </c>
      <c r="G10" s="101"/>
      <c r="H10" s="101" t="s">
        <v>528</v>
      </c>
      <c r="I10" s="101" t="s">
        <v>533</v>
      </c>
      <c r="J10" s="417">
        <v>101.4</v>
      </c>
      <c r="K10" s="4">
        <v>405.6</v>
      </c>
      <c r="L10" s="101" t="s">
        <v>740</v>
      </c>
    </row>
    <row r="11" spans="1:12" ht="16.5" customHeight="1">
      <c r="A11" s="101">
        <v>2</v>
      </c>
      <c r="B11" s="367" t="s">
        <v>531</v>
      </c>
      <c r="C11" s="101" t="s">
        <v>532</v>
      </c>
      <c r="D11" s="101">
        <v>1326801</v>
      </c>
      <c r="E11" s="101" t="s">
        <v>528</v>
      </c>
      <c r="F11" s="487" t="s">
        <v>817</v>
      </c>
      <c r="G11" s="101"/>
      <c r="H11" s="101" t="s">
        <v>528</v>
      </c>
      <c r="I11" s="101" t="s">
        <v>533</v>
      </c>
      <c r="J11" s="417">
        <v>228.53</v>
      </c>
      <c r="K11" s="4">
        <v>1828.26</v>
      </c>
      <c r="L11" s="101" t="s">
        <v>740</v>
      </c>
    </row>
    <row r="12" spans="1:12" ht="16.5" customHeight="1">
      <c r="A12" s="101">
        <v>3</v>
      </c>
      <c r="B12" s="367" t="s">
        <v>820</v>
      </c>
      <c r="C12" s="101" t="s">
        <v>821</v>
      </c>
      <c r="D12" s="101">
        <v>211390172</v>
      </c>
      <c r="E12" s="101" t="s">
        <v>528</v>
      </c>
      <c r="F12" s="90"/>
      <c r="G12" s="101">
        <v>50</v>
      </c>
      <c r="H12" s="101" t="s">
        <v>528</v>
      </c>
      <c r="I12" s="90"/>
      <c r="J12" s="4">
        <v>30</v>
      </c>
      <c r="K12" s="417">
        <v>10000</v>
      </c>
      <c r="L12" s="90"/>
    </row>
    <row r="13" spans="1:12" ht="16.5" customHeight="1">
      <c r="A13" s="101">
        <v>4</v>
      </c>
      <c r="B13" s="367" t="s">
        <v>820</v>
      </c>
      <c r="C13" s="101" t="s">
        <v>819</v>
      </c>
      <c r="D13" s="101">
        <v>205255917</v>
      </c>
      <c r="E13" s="101" t="s">
        <v>528</v>
      </c>
      <c r="F13" s="90"/>
      <c r="G13" s="101">
        <v>501.09</v>
      </c>
      <c r="H13" s="101" t="s">
        <v>528</v>
      </c>
      <c r="I13" s="90"/>
      <c r="J13" s="4">
        <v>29.93</v>
      </c>
      <c r="K13" s="4">
        <v>15000</v>
      </c>
      <c r="L13" s="90"/>
    </row>
    <row r="14" spans="1:12" ht="16.5" customHeight="1">
      <c r="A14" s="101">
        <v>5</v>
      </c>
      <c r="B14" s="367" t="s">
        <v>820</v>
      </c>
      <c r="C14" s="101" t="s">
        <v>818</v>
      </c>
      <c r="D14" s="101">
        <v>204873388</v>
      </c>
      <c r="E14" s="101" t="s">
        <v>528</v>
      </c>
      <c r="F14" s="90"/>
      <c r="G14" s="101">
        <v>440.5</v>
      </c>
      <c r="H14" s="101" t="s">
        <v>528</v>
      </c>
      <c r="I14" s="90"/>
      <c r="J14" s="4">
        <v>34</v>
      </c>
      <c r="K14" s="4">
        <v>15000</v>
      </c>
      <c r="L14" s="90"/>
    </row>
    <row r="15" spans="1:12" ht="16.5" customHeight="1">
      <c r="A15" s="101">
        <v>6</v>
      </c>
      <c r="B15" s="367" t="s">
        <v>361</v>
      </c>
      <c r="C15" s="101" t="s">
        <v>863</v>
      </c>
      <c r="D15" s="101">
        <v>445482870</v>
      </c>
      <c r="E15" s="101" t="s">
        <v>528</v>
      </c>
      <c r="F15" s="90"/>
      <c r="G15" s="90"/>
      <c r="H15" s="101" t="s">
        <v>528</v>
      </c>
      <c r="I15" s="90" t="s">
        <v>533</v>
      </c>
      <c r="J15" s="4"/>
      <c r="K15" s="4">
        <v>58023.8</v>
      </c>
      <c r="L15" s="90"/>
    </row>
    <row r="16" spans="1:12" ht="15">
      <c r="A16" s="101">
        <v>7</v>
      </c>
      <c r="B16" s="367" t="s">
        <v>361</v>
      </c>
      <c r="C16" s="101" t="s">
        <v>864</v>
      </c>
      <c r="D16" s="101">
        <v>406173732</v>
      </c>
      <c r="E16" s="101" t="s">
        <v>528</v>
      </c>
      <c r="F16" s="90"/>
      <c r="G16" s="90"/>
      <c r="H16" s="101" t="s">
        <v>528</v>
      </c>
      <c r="I16" s="90" t="s">
        <v>865</v>
      </c>
      <c r="J16" s="4">
        <v>250</v>
      </c>
      <c r="K16" s="4">
        <v>500</v>
      </c>
      <c r="L16" s="90"/>
    </row>
    <row r="17" spans="1:12" ht="15">
      <c r="A17" s="101">
        <v>8</v>
      </c>
      <c r="B17" s="36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6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6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6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6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6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6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6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6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6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6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6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6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6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90" t="s">
        <v>276</v>
      </c>
      <c r="B31" s="36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90"/>
      <c r="B32" s="367"/>
      <c r="C32" s="102"/>
      <c r="D32" s="102"/>
      <c r="E32" s="102"/>
      <c r="F32" s="102"/>
      <c r="G32" s="90"/>
      <c r="H32" s="90"/>
      <c r="I32" s="90"/>
      <c r="J32" s="90" t="s">
        <v>493</v>
      </c>
      <c r="K32" s="89">
        <f>SUM(K10:K31)</f>
        <v>100757.66</v>
      </c>
      <c r="L32" s="90"/>
    </row>
    <row r="33" spans="1:11" ht="15">
      <c r="A33" s="237"/>
      <c r="B33" s="237"/>
      <c r="C33" s="237"/>
      <c r="D33" s="237"/>
      <c r="E33" s="237"/>
      <c r="F33" s="237"/>
      <c r="G33" s="237"/>
      <c r="H33" s="237"/>
      <c r="I33" s="237"/>
      <c r="J33" s="237"/>
      <c r="K33" s="191"/>
    </row>
    <row r="34" spans="1:11" ht="15">
      <c r="A34" s="238" t="s">
        <v>494</v>
      </c>
      <c r="B34" s="238"/>
      <c r="C34" s="237"/>
      <c r="D34" s="237"/>
      <c r="E34" s="237"/>
      <c r="F34" s="237"/>
      <c r="G34" s="237"/>
      <c r="H34" s="237"/>
      <c r="I34" s="237"/>
      <c r="J34" s="237"/>
      <c r="K34" s="191"/>
    </row>
    <row r="35" spans="1:11" ht="15">
      <c r="A35" s="238" t="s">
        <v>495</v>
      </c>
      <c r="B35" s="238"/>
      <c r="C35" s="237"/>
      <c r="D35" s="237"/>
      <c r="E35" s="237"/>
      <c r="F35" s="237"/>
      <c r="G35" s="237"/>
      <c r="H35" s="237"/>
      <c r="I35" s="237"/>
      <c r="J35" s="237"/>
      <c r="K35" s="191"/>
    </row>
    <row r="36" spans="1:11" ht="15">
      <c r="A36" s="223" t="s">
        <v>496</v>
      </c>
      <c r="B36" s="238"/>
      <c r="C36" s="191"/>
      <c r="D36" s="191"/>
      <c r="E36" s="191"/>
      <c r="F36" s="191"/>
      <c r="G36" s="191"/>
      <c r="H36" s="191"/>
      <c r="I36" s="191"/>
      <c r="J36" s="191"/>
      <c r="K36" s="191"/>
    </row>
    <row r="37" spans="1:11" ht="15">
      <c r="A37" s="223" t="s">
        <v>513</v>
      </c>
      <c r="B37" s="238"/>
      <c r="C37" s="191"/>
      <c r="D37" s="191"/>
      <c r="E37" s="191"/>
      <c r="F37" s="191"/>
      <c r="G37" s="191"/>
      <c r="H37" s="191"/>
      <c r="I37" s="191"/>
      <c r="J37" s="191"/>
      <c r="K37" s="191"/>
    </row>
    <row r="38" spans="1:11" ht="15.75" customHeight="1">
      <c r="A38" s="575" t="s">
        <v>514</v>
      </c>
      <c r="B38" s="575"/>
      <c r="C38" s="575"/>
      <c r="D38" s="575"/>
      <c r="E38" s="575"/>
      <c r="F38" s="575"/>
      <c r="G38" s="575"/>
      <c r="H38" s="575"/>
      <c r="I38" s="575"/>
      <c r="J38" s="575"/>
      <c r="K38" s="575"/>
    </row>
    <row r="39" spans="1:11" ht="15.75" customHeight="1">
      <c r="A39" s="575"/>
      <c r="B39" s="575"/>
      <c r="C39" s="575"/>
      <c r="D39" s="575"/>
      <c r="E39" s="575"/>
      <c r="F39" s="575"/>
      <c r="G39" s="575"/>
      <c r="H39" s="575"/>
      <c r="I39" s="575"/>
      <c r="J39" s="575"/>
      <c r="K39" s="575"/>
    </row>
    <row r="40" spans="1:11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</row>
    <row r="41" spans="1:11" ht="15">
      <c r="A41" s="571" t="s">
        <v>107</v>
      </c>
      <c r="B41" s="571"/>
      <c r="C41" s="368"/>
      <c r="D41" s="369"/>
      <c r="E41" s="369"/>
      <c r="F41" s="368"/>
      <c r="G41" s="368"/>
      <c r="H41" s="368"/>
      <c r="I41" s="368"/>
      <c r="J41" s="368"/>
      <c r="K41" s="191"/>
    </row>
    <row r="42" spans="1:11" ht="15">
      <c r="A42" s="368"/>
      <c r="B42" s="369"/>
      <c r="C42" s="368"/>
      <c r="D42" s="369"/>
      <c r="E42" s="369"/>
      <c r="F42" s="368"/>
      <c r="G42" s="368"/>
      <c r="H42" s="368"/>
      <c r="I42" s="368"/>
      <c r="J42" s="370"/>
      <c r="K42" s="191"/>
    </row>
    <row r="43" spans="1:11" ht="15" customHeight="1">
      <c r="A43" s="368"/>
      <c r="B43" s="369"/>
      <c r="C43" s="572" t="s">
        <v>268</v>
      </c>
      <c r="D43" s="572"/>
      <c r="E43" s="382"/>
      <c r="F43" s="372"/>
      <c r="G43" s="573" t="s">
        <v>498</v>
      </c>
      <c r="H43" s="573"/>
      <c r="I43" s="573"/>
      <c r="J43" s="373"/>
      <c r="K43" s="191"/>
    </row>
    <row r="44" spans="1:11" ht="15">
      <c r="A44" s="368"/>
      <c r="B44" s="369"/>
      <c r="C44" s="368"/>
      <c r="D44" s="369"/>
      <c r="E44" s="369"/>
      <c r="F44" s="368"/>
      <c r="G44" s="574"/>
      <c r="H44" s="574"/>
      <c r="I44" s="574"/>
      <c r="J44" s="373"/>
      <c r="K44" s="191"/>
    </row>
    <row r="45" spans="1:11" ht="15">
      <c r="A45" s="368"/>
      <c r="B45" s="369"/>
      <c r="C45" s="569" t="s">
        <v>139</v>
      </c>
      <c r="D45" s="569"/>
      <c r="E45" s="382"/>
      <c r="F45" s="372"/>
      <c r="G45" s="368"/>
      <c r="H45" s="368"/>
      <c r="I45" s="368"/>
      <c r="J45" s="368"/>
      <c r="K45" s="191"/>
    </row>
  </sheetData>
  <mergeCells count="7">
    <mergeCell ref="C45:D45"/>
    <mergeCell ref="A2:D2"/>
    <mergeCell ref="K3:L3"/>
    <mergeCell ref="A41:B41"/>
    <mergeCell ref="C43:D43"/>
    <mergeCell ref="G43:I44"/>
    <mergeCell ref="A38:K39"/>
  </mergeCells>
  <dataValidations count="1">
    <dataValidation type="list" allowBlank="1" showInputMessage="1" showErrorMessage="1" sqref="B10:B3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ngogolidze</cp:lastModifiedBy>
  <cp:lastPrinted>2017-09-05T07:18:24Z</cp:lastPrinted>
  <dcterms:created xsi:type="dcterms:W3CDTF">2011-12-27T13:20:18Z</dcterms:created>
  <dcterms:modified xsi:type="dcterms:W3CDTF">2017-09-05T07:21:23Z</dcterms:modified>
</cp:coreProperties>
</file>