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7 წელი\დესკტოპი 23.01.2017\2017 წლის წლიური დეკლარაციები\ელექტრონული\"/>
    </mc:Choice>
  </mc:AlternateContent>
  <bookViews>
    <workbookView xWindow="0" yWindow="0" windowWidth="19200" windowHeight="1273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Лист1" sheetId="60" r:id="rId27"/>
    <sheet name="Validation" sheetId="13" state="veryHidden" r:id="rId28"/>
  </sheets>
  <externalReferences>
    <externalReference r:id="rId29"/>
    <externalReference r:id="rId30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5">'ფორმა 4.2'!$A$1:$I$97</definedName>
    <definedName name="_xlnm.Print_Area" localSheetId="7">'ფორმა 4.4'!$A$1:$H$46</definedName>
    <definedName name="_xlnm.Print_Area" localSheetId="8">'ფორმა 4.5'!$A$1:$M$49</definedName>
    <definedName name="_xlnm.Print_Area" localSheetId="11">'ფორმა 5.2'!$A$1:$I$85</definedName>
    <definedName name="_xlnm.Print_Area" localSheetId="13">'ფორმა 5.4'!$A$1:$H$46</definedName>
    <definedName name="_xlnm.Print_Area" localSheetId="14">'ფორმა 5.5'!$A$1:$M$49</definedName>
    <definedName name="_xlnm.Print_Area" localSheetId="21">'ფორმა 9.1'!$A$1:$I$35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9.7'!$A$1:$I$48</definedName>
    <definedName name="_xlnm.Print_Area" localSheetId="0">'ფორმა N1'!$A$1:$L$54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H13" i="29" l="1"/>
  <c r="H17" i="29"/>
  <c r="H22" i="29"/>
  <c r="H26" i="29"/>
  <c r="H30" i="29"/>
  <c r="H34" i="29"/>
  <c r="H39" i="29"/>
  <c r="H43" i="29"/>
  <c r="H47" i="29"/>
  <c r="H51" i="29"/>
  <c r="H55" i="29"/>
  <c r="H59" i="29"/>
  <c r="H63" i="29"/>
  <c r="H67" i="29"/>
  <c r="H71" i="29"/>
  <c r="H75" i="29"/>
  <c r="H79" i="29"/>
  <c r="I10" i="29"/>
  <c r="H10" i="29" s="1"/>
  <c r="I11" i="29"/>
  <c r="H11" i="29" s="1"/>
  <c r="I12" i="29"/>
  <c r="H12" i="29" s="1"/>
  <c r="I13" i="29"/>
  <c r="I14" i="29"/>
  <c r="H14" i="29" s="1"/>
  <c r="I15" i="29"/>
  <c r="H15" i="29" s="1"/>
  <c r="I16" i="29"/>
  <c r="H16" i="29" s="1"/>
  <c r="I17" i="29"/>
  <c r="I18" i="29"/>
  <c r="H18" i="29" s="1"/>
  <c r="I19" i="29"/>
  <c r="H19" i="29" s="1"/>
  <c r="I21" i="29"/>
  <c r="H21" i="29" s="1"/>
  <c r="I22" i="29"/>
  <c r="I23" i="29"/>
  <c r="H23" i="29" s="1"/>
  <c r="I24" i="29"/>
  <c r="H24" i="29" s="1"/>
  <c r="I25" i="29"/>
  <c r="H25" i="29" s="1"/>
  <c r="I26" i="29"/>
  <c r="I27" i="29"/>
  <c r="H27" i="29" s="1"/>
  <c r="I28" i="29"/>
  <c r="H28" i="29" s="1"/>
  <c r="I29" i="29"/>
  <c r="H29" i="29" s="1"/>
  <c r="I30" i="29"/>
  <c r="I31" i="29"/>
  <c r="H31" i="29" s="1"/>
  <c r="I32" i="29"/>
  <c r="H32" i="29" s="1"/>
  <c r="I33" i="29"/>
  <c r="H33" i="29" s="1"/>
  <c r="I34" i="29"/>
  <c r="I35" i="29"/>
  <c r="H35" i="29" s="1"/>
  <c r="I36" i="29"/>
  <c r="H36" i="29" s="1"/>
  <c r="I37" i="29"/>
  <c r="H37" i="29" s="1"/>
  <c r="I39" i="29"/>
  <c r="I40" i="29"/>
  <c r="H40" i="29" s="1"/>
  <c r="I41" i="29"/>
  <c r="H41" i="29" s="1"/>
  <c r="I42" i="29"/>
  <c r="H42" i="29" s="1"/>
  <c r="I43" i="29"/>
  <c r="I44" i="29"/>
  <c r="H44" i="29" s="1"/>
  <c r="I45" i="29"/>
  <c r="H45" i="29" s="1"/>
  <c r="I46" i="29"/>
  <c r="H46" i="29" s="1"/>
  <c r="I47" i="29"/>
  <c r="I48" i="29"/>
  <c r="H48" i="29" s="1"/>
  <c r="I49" i="29"/>
  <c r="H49" i="29" s="1"/>
  <c r="I50" i="29"/>
  <c r="H50" i="29" s="1"/>
  <c r="I51" i="29"/>
  <c r="I52" i="29"/>
  <c r="H52" i="29" s="1"/>
  <c r="I53" i="29"/>
  <c r="H53" i="29" s="1"/>
  <c r="I54" i="29"/>
  <c r="H54" i="29" s="1"/>
  <c r="I55" i="29"/>
  <c r="I56" i="29"/>
  <c r="H56" i="29" s="1"/>
  <c r="I57" i="29"/>
  <c r="H57" i="29" s="1"/>
  <c r="I58" i="29"/>
  <c r="H58" i="29" s="1"/>
  <c r="I59" i="29"/>
  <c r="I60" i="29"/>
  <c r="H60" i="29" s="1"/>
  <c r="I61" i="29"/>
  <c r="H61" i="29" s="1"/>
  <c r="I62" i="29"/>
  <c r="H62" i="29" s="1"/>
  <c r="I63" i="29"/>
  <c r="I64" i="29"/>
  <c r="H64" i="29" s="1"/>
  <c r="I65" i="29"/>
  <c r="H65" i="29" s="1"/>
  <c r="I66" i="29"/>
  <c r="H66" i="29" s="1"/>
  <c r="I67" i="29"/>
  <c r="I68" i="29"/>
  <c r="H68" i="29" s="1"/>
  <c r="I69" i="29"/>
  <c r="H69" i="29" s="1"/>
  <c r="I70" i="29"/>
  <c r="H70" i="29" s="1"/>
  <c r="I71" i="29"/>
  <c r="I72" i="29"/>
  <c r="H72" i="29" s="1"/>
  <c r="I73" i="29"/>
  <c r="H73" i="29" s="1"/>
  <c r="I74" i="29"/>
  <c r="H74" i="29" s="1"/>
  <c r="I75" i="29"/>
  <c r="I76" i="29"/>
  <c r="H76" i="29" s="1"/>
  <c r="I77" i="29"/>
  <c r="H77" i="29" s="1"/>
  <c r="I78" i="29"/>
  <c r="H78" i="29" s="1"/>
  <c r="I79" i="29"/>
  <c r="I80" i="29"/>
  <c r="H80" i="29" s="1"/>
  <c r="I9" i="29"/>
  <c r="H9" i="29" s="1"/>
  <c r="C25" i="59" l="1"/>
  <c r="C23" i="59"/>
  <c r="C21" i="59"/>
  <c r="C19" i="59"/>
  <c r="C18" i="59"/>
  <c r="C12" i="59"/>
  <c r="D10" i="47" l="1"/>
  <c r="C10" i="47"/>
  <c r="D12" i="40"/>
  <c r="C13" i="59" s="1"/>
  <c r="C12" i="40"/>
  <c r="I38" i="35" l="1"/>
  <c r="L35" i="55" l="1"/>
  <c r="I63" i="44" l="1"/>
  <c r="H63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24" i="59" s="1"/>
  <c r="C10" i="7" l="1"/>
  <c r="C9" i="7" s="1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C14" i="47" l="1"/>
  <c r="C9" i="47" s="1"/>
  <c r="D14" i="47"/>
  <c r="D9" i="47" s="1"/>
  <c r="L35" i="46"/>
  <c r="H34" i="45"/>
  <c r="G34" i="45"/>
  <c r="D27" i="3" l="1"/>
  <c r="C27" i="3"/>
  <c r="C22" i="59" s="1"/>
  <c r="C20" i="59" s="1"/>
  <c r="D17" i="28" l="1"/>
  <c r="C17" i="28"/>
  <c r="C12" i="3" l="1"/>
  <c r="I83" i="29" l="1"/>
  <c r="D76" i="40" l="1"/>
  <c r="D67" i="40"/>
  <c r="D61" i="40"/>
  <c r="C61" i="40"/>
  <c r="D56" i="40"/>
  <c r="C56" i="40"/>
  <c r="D50" i="40"/>
  <c r="C50" i="40"/>
  <c r="D39" i="40"/>
  <c r="C11" i="59" s="1"/>
  <c r="C39" i="40"/>
  <c r="D35" i="40"/>
  <c r="C35" i="40"/>
  <c r="D26" i="40"/>
  <c r="D20" i="40" s="1"/>
  <c r="C26" i="40"/>
  <c r="C20" i="40" s="1"/>
  <c r="D17" i="40"/>
  <c r="C17" i="40"/>
  <c r="A6" i="40"/>
  <c r="C16" i="40" l="1"/>
  <c r="C11" i="40" s="1"/>
  <c r="D16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0" l="1"/>
  <c r="H83" i="29"/>
  <c r="G83" i="29"/>
  <c r="A4" i="29"/>
  <c r="A5" i="28" l="1"/>
  <c r="D25" i="27"/>
  <c r="C25" i="27"/>
  <c r="A5" i="27"/>
  <c r="D24" i="26"/>
  <c r="C24" i="26"/>
  <c r="A5" i="26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A4" i="18"/>
  <c r="H10" i="10" l="1"/>
  <c r="H9" i="10" s="1"/>
  <c r="C64" i="12" l="1"/>
  <c r="D64" i="12"/>
  <c r="A4" i="10" l="1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4" i="59" s="1"/>
  <c r="C17" i="5"/>
  <c r="D14" i="5"/>
  <c r="C14" i="5"/>
  <c r="D11" i="5"/>
  <c r="C11" i="5"/>
  <c r="D19" i="3"/>
  <c r="C19" i="3"/>
  <c r="D16" i="3"/>
  <c r="C16" i="3"/>
  <c r="D12" i="3"/>
  <c r="D10" i="5" l="1"/>
  <c r="C10" i="59" s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  <c r="C17" i="59" s="1"/>
</calcChain>
</file>

<file path=xl/comments1.xml><?xml version="1.0" encoding="utf-8"?>
<comments xmlns="http://schemas.openxmlformats.org/spreadsheetml/2006/main">
  <authors>
    <author>admin</author>
  </authors>
  <commentList>
    <comment ref="J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J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<sst xmlns="http://schemas.openxmlformats.org/spreadsheetml/2006/main" count="2033" uniqueCount="848">
  <si>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</si>
  <si>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</si>
  <si>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</si>
  <si>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</si>
  <si>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</si>
  <si>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</si>
  <si>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</si>
  <si>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</si>
  <si>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</si>
  <si>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</si>
  <si>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</si>
  <si>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</si>
  <si>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</si>
  <si>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</si>
  <si>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</si>
  <si>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</si>
  <si>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</si>
  <si>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</si>
  <si>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</si>
  <si>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</si>
  <si>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</si>
  <si>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</si>
  <si>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</si>
  <si>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</si>
  <si>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</si>
  <si>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</si>
  <si>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</si>
  <si>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</si>
  <si>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</si>
  <si>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</si>
  <si>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</si>
  <si>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</si>
  <si>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</si>
  <si>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</si>
  <si>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</si>
  <si>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</si>
  <si>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</si>
  <si>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</si>
  <si>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</si>
  <si>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</si>
  <si>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</si>
  <si>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</si>
  <si>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</si>
  <si>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</si>
  <si>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</si>
  <si>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</si>
  <si>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</si>
  <si>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</si>
  <si>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</si>
  <si>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</si>
  <si>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</si>
  <si>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</si>
  <si>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</si>
  <si>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</si>
  <si>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</si>
  <si>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</si>
  <si>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</si>
  <si>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</si>
  <si>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</si>
  <si>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</si>
  <si>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</si>
  <si>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</si>
  <si>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</si>
  <si>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</si>
  <si>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</si>
  <si>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</si>
  <si>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</si>
  <si>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</si>
  <si>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</si>
  <si>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</si>
  <si>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</si>
  <si>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</si>
  <si>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</si>
  <si>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</si>
  <si>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</si>
  <si>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</si>
  <si>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</si>
  <si>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</si>
  <si>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</si>
  <si>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</si>
  <si>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</si>
  <si>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</si>
  <si>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</si>
  <si>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</si>
  <si>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</si>
  <si>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</si>
  <si>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</si>
  <si>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</si>
  <si>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</si>
  <si>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</si>
  <si>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</si>
  <si>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</si>
  <si>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</si>
  <si>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</si>
  <si>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</si>
  <si>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</si>
  <si>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</si>
  <si>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</si>
  <si>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</si>
  <si>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</si>
  <si>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</si>
  <si>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</si>
  <si>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</si>
  <si>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</si>
  <si>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</si>
  <si>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</si>
  <si>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</si>
  <si>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</si>
  <si>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</si>
  <si>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</si>
  <si>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</si>
  <si>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</si>
  <si>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</si>
  <si>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</si>
  <si>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</si>
  <si>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</si>
  <si>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</si>
  <si>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</si>
  <si>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</si>
  <si>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</si>
  <si>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</si>
  <si>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</si>
  <si>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</si>
  <si>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</si>
  <si>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</si>
  <si>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</si>
  <si>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</si>
  <si>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</si>
  <si>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</si>
  <si>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</si>
  <si>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</si>
  <si>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</si>
  <si>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</si>
  <si>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</si>
  <si>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</si>
  <si>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</si>
  <si>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</si>
  <si>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</si>
  <si>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</si>
  <si>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</si>
  <si>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</si>
  <si>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</si>
  <si>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</si>
  <si>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</si>
  <si>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</si>
  <si>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</si>
  <si>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</si>
  <si>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</si>
  <si>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</si>
  <si>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</si>
  <si>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</si>
  <si>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</si>
  <si>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</si>
  <si>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</si>
  <si>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</si>
  <si>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</si>
  <si>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</si>
  <si>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</si>
  <si>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</si>
  <si>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</si>
  <si>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</si>
  <si>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</si>
  <si>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</si>
  <si>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</si>
  <si>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</si>
  <si>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</si>
  <si>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</si>
  <si>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</si>
  <si>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</si>
  <si>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</si>
  <si>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</si>
  <si>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</si>
  <si>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</si>
  <si>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</si>
  <si>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</si>
  <si>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</si>
  <si>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</si>
  <si>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</si>
  <si>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</si>
  <si>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</si>
  <si>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</si>
  <si>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</si>
  <si>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</si>
  <si>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</si>
  <si>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</si>
  <si>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</si>
  <si>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</si>
  <si>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</si>
  <si>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</si>
  <si>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</si>
  <si>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</si>
  <si>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</si>
  <si>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</si>
  <si>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</si>
  <si>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</si>
  <si>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</si>
  <si>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</si>
  <si>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</si>
  <si>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</si>
  <si>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</si>
  <si>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</si>
  <si>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</si>
  <si>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</si>
  <si>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</si>
  <si>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</si>
  <si>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</si>
  <si>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</si>
  <si>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</si>
  <si>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</si>
  <si>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</si>
  <si>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</si>
  <si>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</si>
  <si>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</si>
  <si>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</si>
  <si>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</si>
  <si>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</si>
  <si>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</si>
  <si>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</si>
  <si>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</si>
  <si>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</si>
  <si>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</si>
  <si>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</si>
  <si>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</si>
  <si>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</si>
  <si>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</si>
  <si>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</si>
  <si>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</si>
  <si>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</si>
  <si>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</si>
  <si>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</si>
  <si>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</si>
  <si>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</si>
  <si>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</si>
  <si>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</si>
  <si>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</si>
  <si>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</si>
  <si>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</si>
  <si>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</si>
  <si>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</si>
  <si>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</si>
  <si>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</si>
  <si>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</si>
  <si>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</si>
  <si>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</si>
  <si>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</si>
  <si>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</si>
  <si>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</si>
  <si>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</si>
  <si>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</si>
  <si>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</si>
  <si>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</si>
  <si>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</si>
  <si>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</si>
  <si>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</si>
  <si>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</si>
  <si>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</si>
  <si>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</si>
  <si>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</si>
  <si>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</si>
  <si>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</si>
  <si>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</si>
  <si>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</si>
  <si>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</si>
  <si>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</si>
  <si>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</si>
  <si>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</si>
  <si>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</si>
  <si>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</si>
  <si>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</si>
  <si>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</si>
  <si>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</si>
  <si>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</si>
  <si>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</si>
  <si>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</si>
  <si>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</si>
  <si>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</si>
  <si>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</si>
  <si>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</si>
  <si>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</si>
  <si>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</si>
  <si>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</si>
  <si>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</si>
  <si>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</si>
  <si>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</si>
  <si>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</si>
  <si>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</si>
  <si>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</si>
  <si>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</si>
  <si>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</si>
  <si>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</si>
  <si>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</si>
  <si>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</si>
  <si>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</si>
  <si>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</si>
  <si>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</si>
  <si>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</si>
  <si>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</si>
  <si>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</si>
  <si>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</si>
  <si>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</si>
  <si>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</si>
  <si>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</si>
  <si>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</si>
  <si>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</si>
  <si>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</si>
  <si>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</si>
  <si>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</si>
  <si>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</si>
  <si>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</si>
  <si>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</si>
  <si>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</si>
  <si>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</si>
  <si>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</si>
  <si>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</si>
  <si>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</si>
  <si>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</si>
  <si>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</si>
  <si>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</si>
  <si>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</si>
  <si>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</si>
  <si>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</si>
  <si>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</si>
  <si>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</si>
  <si>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</si>
  <si>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</si>
  <si>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</si>
  <si>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</si>
  <si>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</si>
  <si>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</si>
  <si>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</si>
  <si>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</si>
  <si>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</si>
  <si>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</si>
  <si>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</si>
  <si>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</si>
  <si>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</si>
  <si>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</si>
  <si>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</si>
  <si>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</si>
  <si>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</si>
  <si>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</si>
  <si>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</si>
  <si>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</si>
  <si>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</si>
  <si>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</si>
  <si>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</si>
  <si>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</si>
  <si>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</si>
  <si>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</si>
  <si>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</si>
  <si>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</si>
  <si>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</si>
  <si>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</si>
  <si>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</si>
  <si>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</si>
  <si>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</si>
  <si>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</si>
  <si>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</si>
  <si>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</si>
  <si>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</si>
  <si>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</si>
  <si>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</si>
  <si>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</si>
  <si>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</si>
  <si>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</si>
  <si>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</si>
  <si>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</si>
  <si>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</si>
  <si>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</si>
  <si>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</si>
  <si>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</si>
  <si>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</si>
  <si>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</si>
  <si>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</si>
  <si>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</si>
  <si>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</si>
  <si>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</si>
  <si>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</si>
  <si>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</si>
  <si>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</si>
  <si>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</si>
  <si>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</si>
  <si>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</si>
  <si>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</si>
  <si>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</si>
  <si>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</si>
  <si>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</si>
  <si>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</si>
  <si>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</si>
  <si>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</si>
  <si>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</si>
  <si>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</si>
  <si>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</si>
  <si>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</si>
  <si>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</si>
  <si>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</si>
  <si>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</si>
  <si>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</si>
  <si>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</si>
  <si>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</si>
  <si>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</si>
  <si>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</si>
  <si>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</si>
  <si>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</si>
  <si>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</si>
  <si>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</si>
  <si>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</si>
  <si>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</si>
  <si>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</si>
  <si>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</si>
  <si>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</si>
  <si>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</si>
  <si>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</si>
  <si>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</si>
  <si>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</si>
  <si>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</si>
  <si>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</si>
  <si>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</si>
  <si>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</si>
  <si>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</si>
  <si>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</si>
  <si>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</si>
  <si>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</si>
  <si>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</si>
  <si>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</si>
  <si>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</si>
  <si>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</si>
  <si>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</si>
  <si>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</si>
  <si>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</si>
  <si>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</si>
  <si>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</si>
  <si>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</si>
  <si>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</si>
  <si>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</si>
  <si>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</si>
  <si>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</si>
  <si>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</si>
  <si>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</si>
  <si>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</si>
  <si>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</si>
  <si>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</si>
  <si>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</si>
  <si>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</si>
  <si>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</si>
  <si>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</si>
  <si>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</si>
  <si>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</si>
  <si>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</si>
  <si>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</si>
  <si>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</si>
  <si>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</si>
  <si>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</si>
  <si>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</si>
  <si>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</si>
  <si>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</si>
  <si>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</si>
  <si>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</si>
  <si>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</si>
  <si>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</si>
  <si>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</si>
  <si>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</si>
  <si>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</si>
  <si>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</si>
  <si>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</si>
  <si>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</si>
  <si>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</si>
  <si>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</si>
  <si>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</si>
  <si>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</si>
  <si>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</si>
  <si>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</si>
  <si>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</si>
  <si>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</si>
  <si>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</si>
  <si>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</si>
  <si>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</si>
  <si>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</si>
  <si>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</si>
  <si>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</si>
  <si>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</si>
  <si>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</si>
  <si>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</si>
  <si>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</si>
  <si>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</si>
  <si>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</si>
  <si>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</si>
  <si>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</si>
  <si>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</si>
  <si>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</si>
  <si>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</si>
  <si>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</si>
  <si>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</si>
  <si>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</si>
  <si>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</si>
  <si>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</si>
  <si>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</si>
  <si>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</si>
  <si>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</si>
  <si>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</si>
  <si>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</si>
  <si>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</si>
  <si>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</si>
  <si>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</si>
  <si>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</si>
  <si>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</si>
  <si>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</si>
  <si>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</si>
  <si>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 xml:space="preserve">                                                საქართველოს ლეიბორისტული პარტია</t>
  </si>
  <si>
    <t>01/01/-31/12/17</t>
  </si>
  <si>
    <t>საქართველოს ლეიბორისტული პარტია</t>
  </si>
  <si>
    <t>01/01/--31/12/17</t>
  </si>
  <si>
    <t xml:space="preserve">                                              საქართველოს ლეიბორისტული პარტია</t>
  </si>
  <si>
    <t>საქარტველოს ლეიბორისტული პარტია</t>
  </si>
  <si>
    <t xml:space="preserve">                                         საქართველოს ლეიბორისტული პარტია</t>
  </si>
  <si>
    <t xml:space="preserve">                                                     01/01/--31/12/17</t>
  </si>
  <si>
    <t xml:space="preserve">                                          საქართველოს ლეიბორისტული პარტია</t>
  </si>
  <si>
    <t xml:space="preserve">           01/01/--31/12/17</t>
  </si>
  <si>
    <t>საქართველ;ოს ლეიბორისტული პარტია</t>
  </si>
  <si>
    <t xml:space="preserve">                                         01/01/--31/12/17</t>
  </si>
  <si>
    <t xml:space="preserve">                                             საქართველოს ლეიბორისტული პარტია</t>
  </si>
  <si>
    <t>იმნაძე ბექა</t>
  </si>
  <si>
    <t>ნათელაშვილი ბექა</t>
  </si>
  <si>
    <t>გოგიბერიძე  უჩა</t>
  </si>
  <si>
    <t>ხოფერია მაია</t>
  </si>
  <si>
    <t>ზაქარიაძე ბ ესარიონ</t>
  </si>
  <si>
    <t>ხუციშვილი თამაზ</t>
  </si>
  <si>
    <t>შარაშანიძრ ნათია</t>
  </si>
  <si>
    <t>ბრეგაძე მირზა</t>
  </si>
  <si>
    <t>გოგიაშვილი დიანა</t>
  </si>
  <si>
    <t>ქოსაშვილი ოთარ</t>
  </si>
  <si>
    <t>ჯუღელი მამუკა</t>
  </si>
  <si>
    <t>პატურაშვილი სულიკო</t>
  </si>
  <si>
    <t>ბართიშვილი ნიკოლოზ</t>
  </si>
  <si>
    <t>ნათელაშვილი ბეჟან</t>
  </si>
  <si>
    <t>კორთხონჯია ზაზა</t>
  </si>
  <si>
    <t>კიკნაძე  ბესიკ</t>
  </si>
  <si>
    <t>გელაშვილი გურამ</t>
  </si>
  <si>
    <t>მჭედლიშვილი თეიმურაზ</t>
  </si>
  <si>
    <t>ლომია ზურაბ</t>
  </si>
  <si>
    <t>ცეცხლაძე უშანგი</t>
  </si>
  <si>
    <t>კაპანაძე მარიამ</t>
  </si>
  <si>
    <t>ფულადი შემოწირულობა</t>
  </si>
  <si>
    <t>01005027236</t>
  </si>
  <si>
    <t>01031006153</t>
  </si>
  <si>
    <t>33001081367</t>
  </si>
  <si>
    <t>01029015678</t>
  </si>
  <si>
    <t>01010018530</t>
  </si>
  <si>
    <t>59001099125</t>
  </si>
  <si>
    <t>01022003966</t>
  </si>
  <si>
    <t>60001023523</t>
  </si>
  <si>
    <t>62302007775</t>
  </si>
  <si>
    <t>24001011477</t>
  </si>
  <si>
    <t>01011086083</t>
  </si>
  <si>
    <t>23001009537</t>
  </si>
  <si>
    <t>08001000046</t>
  </si>
  <si>
    <t>01008024324</t>
  </si>
  <si>
    <t>29001038982</t>
  </si>
  <si>
    <t>01024069907</t>
  </si>
  <si>
    <t>01011007155</t>
  </si>
  <si>
    <t>01006011079</t>
  </si>
  <si>
    <t>61006004178</t>
  </si>
  <si>
    <t>57001020225</t>
  </si>
  <si>
    <t>სულ ჯამი</t>
  </si>
  <si>
    <t>ქეთევან</t>
  </si>
  <si>
    <t>დოლიძე</t>
  </si>
  <si>
    <t>ჯულაყიძე</t>
  </si>
  <si>
    <t>არაბული</t>
  </si>
  <si>
    <t>ჩოხელი</t>
  </si>
  <si>
    <t>სამხარაძე</t>
  </si>
  <si>
    <t>ჯმუხაძე</t>
  </si>
  <si>
    <t>წიკლაური</t>
  </si>
  <si>
    <t>ჭავჭავაძე</t>
  </si>
  <si>
    <t>გრიგალაშვილი</t>
  </si>
  <si>
    <t>ავდოიანი</t>
  </si>
  <si>
    <t xml:space="preserve">ცუცქირიძე </t>
  </si>
  <si>
    <t xml:space="preserve">ალანია </t>
  </si>
  <si>
    <t>გუგავა</t>
  </si>
  <si>
    <t>მეტრეველი</t>
  </si>
  <si>
    <t>გელენიძე</t>
  </si>
  <si>
    <t>ქუმსიშვილი</t>
  </si>
  <si>
    <t>გაფრინდაშვილი</t>
  </si>
  <si>
    <t>ქოქიაშვილი</t>
  </si>
  <si>
    <t>ბირთველიშვილი</t>
  </si>
  <si>
    <t>ლომია</t>
  </si>
  <si>
    <t>სიდამონიძე</t>
  </si>
  <si>
    <t>პატურაშვილი</t>
  </si>
  <si>
    <t xml:space="preserve">იმნაძე </t>
  </si>
  <si>
    <t>ლევერაშვილი</t>
  </si>
  <si>
    <t>ნათელაშვილი</t>
  </si>
  <si>
    <t>ყულოშვილი</t>
  </si>
  <si>
    <t>უბერი</t>
  </si>
  <si>
    <t>მჭედლიშვილი</t>
  </si>
  <si>
    <t>გელაშვილი</t>
  </si>
  <si>
    <t>ირაკლი</t>
  </si>
  <si>
    <t>ალუდა</t>
  </si>
  <si>
    <t>პაატა</t>
  </si>
  <si>
    <t>იოსებ</t>
  </si>
  <si>
    <t>ლელა</t>
  </si>
  <si>
    <t>თეიმურაზ</t>
  </si>
  <si>
    <t>ნარგიზა</t>
  </si>
  <si>
    <t>ირინე</t>
  </si>
  <si>
    <t>ევგენია</t>
  </si>
  <si>
    <t>მარინა</t>
  </si>
  <si>
    <t>გოგიტა</t>
  </si>
  <si>
    <t>გიორგი</t>
  </si>
  <si>
    <t>ლევან</t>
  </si>
  <si>
    <t>ნინო</t>
  </si>
  <si>
    <t>მიხეილ</t>
  </si>
  <si>
    <t>ლეილა</t>
  </si>
  <si>
    <t>ზაზა</t>
  </si>
  <si>
    <t>ზურაბ</t>
  </si>
  <si>
    <t>კობა</t>
  </si>
  <si>
    <t>სულიკო</t>
  </si>
  <si>
    <t>ბექა</t>
  </si>
  <si>
    <t>ჯულიეტა</t>
  </si>
  <si>
    <t>შალვა</t>
  </si>
  <si>
    <t>დადუნაშვილი</t>
  </si>
  <si>
    <t>კვირკვაია</t>
  </si>
  <si>
    <t>მთივლიშვილი</t>
  </si>
  <si>
    <t>გოგიბერიძე</t>
  </si>
  <si>
    <t>ქოჩიაშვილი</t>
  </si>
  <si>
    <t>ჯარმელიშვილი</t>
  </si>
  <si>
    <t>მიქელაძე</t>
  </si>
  <si>
    <t>მოსიაშვილი</t>
  </si>
  <si>
    <t>ირემაშვილი</t>
  </si>
  <si>
    <t>კაპანაძე</t>
  </si>
  <si>
    <t>ტორიაშვილი</t>
  </si>
  <si>
    <t>ყარაულაშვილი</t>
  </si>
  <si>
    <t>შარაშანიძე</t>
  </si>
  <si>
    <t>ხუციშვილი</t>
  </si>
  <si>
    <t>ბარბაქაძე</t>
  </si>
  <si>
    <t>ჯუღელი</t>
  </si>
  <si>
    <t>ჯიქია</t>
  </si>
  <si>
    <t>სარაჯიშვილი</t>
  </si>
  <si>
    <t>ზაკალაშვილი</t>
  </si>
  <si>
    <t>ხოფერია</t>
  </si>
  <si>
    <t>გოდელაშვილი</t>
  </si>
  <si>
    <t>ჭიკაძე</t>
  </si>
  <si>
    <t>ზაქარიაძე</t>
  </si>
  <si>
    <t>ყოჩიაშვილი</t>
  </si>
  <si>
    <t>აფციაური</t>
  </si>
  <si>
    <t>თამარაშვილი</t>
  </si>
  <si>
    <t>კიკაჩეიშვილი</t>
  </si>
  <si>
    <t>ჭავჭავძე</t>
  </si>
  <si>
    <t>თვალიაშვილი</t>
  </si>
  <si>
    <t>სტეფანე</t>
  </si>
  <si>
    <t>ნანული</t>
  </si>
  <si>
    <t>უჩა</t>
  </si>
  <si>
    <t>დოდო</t>
  </si>
  <si>
    <t>ეთერი</t>
  </si>
  <si>
    <t>ნათელა</t>
  </si>
  <si>
    <t>სერგი</t>
  </si>
  <si>
    <t>სალომე</t>
  </si>
  <si>
    <t>ვენერა</t>
  </si>
  <si>
    <t>ლალი</t>
  </si>
  <si>
    <t>ნათია</t>
  </si>
  <si>
    <t>თამაზ</t>
  </si>
  <si>
    <t>ვაჟა</t>
  </si>
  <si>
    <t>მამუკა</t>
  </si>
  <si>
    <t>მარიამ</t>
  </si>
  <si>
    <t>როლანდ</t>
  </si>
  <si>
    <t>იზოლდა</t>
  </si>
  <si>
    <t>მაია</t>
  </si>
  <si>
    <t>ლამარა</t>
  </si>
  <si>
    <t>ცისანა</t>
  </si>
  <si>
    <t>ბესარიონ</t>
  </si>
  <si>
    <t>თამარ</t>
  </si>
  <si>
    <t>ვახტანგ</t>
  </si>
  <si>
    <t>არმაზ</t>
  </si>
  <si>
    <t>ნიკოლოზ</t>
  </si>
  <si>
    <t>ლია</t>
  </si>
  <si>
    <t>კორახაშვილი</t>
  </si>
  <si>
    <t>გასანოვი</t>
  </si>
  <si>
    <t>სიხარულიძე</t>
  </si>
  <si>
    <t>ჩალაძე</t>
  </si>
  <si>
    <t>სარდლიშვილი</t>
  </si>
  <si>
    <t>ფუხაშვილი</t>
  </si>
  <si>
    <t>არუთინოვი</t>
  </si>
  <si>
    <t>მადინა</t>
  </si>
  <si>
    <t>მირანდა</t>
  </si>
  <si>
    <t>სამსონ</t>
  </si>
  <si>
    <t>რობიზონ</t>
  </si>
  <si>
    <t>ლეონ</t>
  </si>
  <si>
    <t>შტატგარეშე თანამშრომელთა ანაზღაურება….საარჩ. უბნის. წარმომ. ანაზღ.</t>
  </si>
  <si>
    <t>სხვადასხვა ხარჯები.........ცსკ-ში გაუხარჯავი თანხის დაბრუნება</t>
  </si>
  <si>
    <t>შპს. "მაცნე"... ჟურნალ-გაზეტები</t>
  </si>
  <si>
    <t>შპს. "კტვ".... საკაბელო ტელევიზია</t>
  </si>
  <si>
    <t>შპს. "პროსერვისი"... ფოსტინგი</t>
  </si>
  <si>
    <t>საზოგადოებრივი მაუწყებელი... საარქივო მასალის მოწოდება</t>
  </si>
  <si>
    <t>იბერია TV….საარქივო მასალის მოწოდება</t>
  </si>
  <si>
    <t>შპს. "რეკლამო გრუპ"...სარეკლამოპლაკატის დიზაინის დამზადება</t>
  </si>
  <si>
    <t>შპს. "გუდვები"...პატრიის ინტერნეტსაიტის დამზადება</t>
  </si>
  <si>
    <t>სხვა სარეკლამო ხარჯები….სარეკლამო კლიპის დამზადება</t>
  </si>
  <si>
    <t>ფ/პ  დადუნაშვილი გიორგი</t>
  </si>
  <si>
    <t>სარეკლამო კლიპის დამზადება</t>
  </si>
  <si>
    <t>შპს. "გუდვები"</t>
  </si>
  <si>
    <t>პარტიის ვებგვერდის დამზადება</t>
  </si>
  <si>
    <t>22/08/17</t>
  </si>
  <si>
    <t>ჯულიეტა უბერი</t>
  </si>
  <si>
    <t>23/08/17</t>
  </si>
  <si>
    <t>ავტოსატრანსპორტო საშ. იჯარა</t>
  </si>
  <si>
    <t>შტატგარეშე თანამშრომელთა ანაზღაურება...საარჩ. უბნ. წარმომადგ. ანაზღ.</t>
  </si>
  <si>
    <t>სხვა კომუნალური ხარჯი...დასუფთავება</t>
  </si>
  <si>
    <t>სხვა სარეკლამო ხარჯები....სარეკამო კლიპის დამზადების</t>
  </si>
  <si>
    <t>შპს. "მაცნე"....ჟურნალ-გაზეტები</t>
  </si>
  <si>
    <t>შპს. "საქართველოს ფოსტა"....გზავნილის ღირებულება</t>
  </si>
  <si>
    <t>შპს. "კატევე"....საკაბელო ტელევიზია</t>
  </si>
  <si>
    <t>შპს. "რეკლამო გრუპ"....პლაკატების დიზაინის დამზადება</t>
  </si>
  <si>
    <t>შპს. "გუდვები"...პარტიის ვებგვერდის დამზადება</t>
  </si>
  <si>
    <t>შპს. "მზე 2008"...საკონფრენციო დარბაზის იჯარა</t>
  </si>
  <si>
    <t>ფეისბუკ ექაუნთ შალვა ნათელაშვილის რეკლამის ხარჯი</t>
  </si>
  <si>
    <t xml:space="preserve">  </t>
  </si>
  <si>
    <t>საბიუჯეტო დაფინანსება....საარჩევნო ხარჯების ანაზღაურება</t>
  </si>
  <si>
    <t>სხვა ფულადი შემოსავლები ... საარჩ. უბნ. წარმომადგენლების ანაზღაურების</t>
  </si>
  <si>
    <t>ბუაძე</t>
  </si>
  <si>
    <t>იმნაძე</t>
  </si>
  <si>
    <t>ალანია</t>
  </si>
  <si>
    <t>ჭეჟია</t>
  </si>
  <si>
    <t>ზამთარაძე</t>
  </si>
  <si>
    <t>რაზმაძე</t>
  </si>
  <si>
    <t>ელიზბარაშვილი</t>
  </si>
  <si>
    <t>დათუაშვილი</t>
  </si>
  <si>
    <t>სულავა</t>
  </si>
  <si>
    <t>თამაზაშვილი</t>
  </si>
  <si>
    <t>კვიწინაშვილი</t>
  </si>
  <si>
    <t>გიორგობიანი</t>
  </si>
  <si>
    <t>ოქრუაშვილი</t>
  </si>
  <si>
    <t>ბეჟან</t>
  </si>
  <si>
    <t>ნინა</t>
  </si>
  <si>
    <t>ცირა</t>
  </si>
  <si>
    <t>ანი</t>
  </si>
  <si>
    <t>ალგო</t>
  </si>
  <si>
    <t>სოფო</t>
  </si>
  <si>
    <t>ლაშა</t>
  </si>
  <si>
    <t>ლუკა</t>
  </si>
  <si>
    <t>საქართველო</t>
  </si>
  <si>
    <t>გოჩიაშვილი</t>
  </si>
  <si>
    <t>გიუაშვილი</t>
  </si>
  <si>
    <t>კიკვაძე</t>
  </si>
  <si>
    <t>კალანდარიშვი</t>
  </si>
  <si>
    <t>ვარდოშვილი</t>
  </si>
  <si>
    <t>ბოჯგუა</t>
  </si>
  <si>
    <t>ქოსაშვილი</t>
  </si>
  <si>
    <t>ხვედელიძე</t>
  </si>
  <si>
    <t>კიკნაძე</t>
  </si>
  <si>
    <t>პავლიაშვილი</t>
  </si>
  <si>
    <t>სეხნიაშვილი</t>
  </si>
  <si>
    <t>კიბაბიძე</t>
  </si>
  <si>
    <t>მეზვრიშვილი</t>
  </si>
  <si>
    <t>შარიქაძე</t>
  </si>
  <si>
    <t>ტარიელ</t>
  </si>
  <si>
    <t>ოთარ</t>
  </si>
  <si>
    <t>ბესიკ</t>
  </si>
  <si>
    <t>გია</t>
  </si>
  <si>
    <t>ამირან</t>
  </si>
  <si>
    <t>თათია</t>
  </si>
  <si>
    <t>დახარჯული საწვავის ღირებულება მივლინების პერიოდში</t>
  </si>
  <si>
    <t>დადუნაშვილ</t>
  </si>
  <si>
    <t xml:space="preserve"> კლიპ დამზადების</t>
  </si>
  <si>
    <t>ოქტომბერი</t>
  </si>
  <si>
    <t>ფიქრია</t>
  </si>
  <si>
    <t>ტურაბელიძე</t>
  </si>
  <si>
    <t>ოფისის იჯარა</t>
  </si>
  <si>
    <t>დეკემბერი</t>
  </si>
  <si>
    <t xml:space="preserve">ნაილი </t>
  </si>
  <si>
    <t>ტყეშელაშვ</t>
  </si>
  <si>
    <t>ჟორა</t>
  </si>
  <si>
    <t>გივი</t>
  </si>
  <si>
    <t>ბურდული</t>
  </si>
  <si>
    <t>ზვიად</t>
  </si>
  <si>
    <t>ინაშვილი</t>
  </si>
  <si>
    <t>ფირცხალაიშვილი</t>
  </si>
  <si>
    <t xml:space="preserve">                                          </t>
  </si>
  <si>
    <t>ნათელაშვილი შალვა</t>
  </si>
  <si>
    <t>სამხარაძე  ლევან</t>
  </si>
  <si>
    <t>კახაბერ</t>
  </si>
  <si>
    <t>ჯინჭარაძე</t>
  </si>
  <si>
    <t>მარტი</t>
  </si>
  <si>
    <t xml:space="preserve">იზოლდა </t>
  </si>
  <si>
    <t>აგვისტო</t>
  </si>
  <si>
    <t>სატრ/საშ. იჯარა</t>
  </si>
  <si>
    <t>სოციალური დახმარება</t>
  </si>
  <si>
    <t>საარჩ/ უბანზე წარმომადგ. ანაზღაურება</t>
  </si>
  <si>
    <t>ოქტომ. ნოემბ. დეკემბ.</t>
  </si>
  <si>
    <t>სხვა ანგარიშები ბანკში...სსიპ ფონდის ანგარიში</t>
  </si>
  <si>
    <t>სხვა ფინანსური აქტივები...საარჩ. ფონდის ანგარიში</t>
  </si>
  <si>
    <t>საქართველოს ბანკი</t>
  </si>
  <si>
    <t>GE88BG0000000331054600</t>
  </si>
  <si>
    <t>GE61BG0000000331054601</t>
  </si>
  <si>
    <t>GE34BG0000000331054602</t>
  </si>
  <si>
    <t>მიქელაზე</t>
  </si>
  <si>
    <t>გიგიბერიძე</t>
  </si>
  <si>
    <t>ზაქარიაზე</t>
  </si>
  <si>
    <t>კაპანაზე</t>
  </si>
  <si>
    <t xml:space="preserve">მოსაშვილი </t>
  </si>
  <si>
    <t>ცუცქირიძე</t>
  </si>
  <si>
    <t>გამოტანილია ბანკიდან</t>
  </si>
  <si>
    <t>გაცემულია შალვა ნათელაშვილზე</t>
  </si>
  <si>
    <t>25/4/17</t>
  </si>
  <si>
    <t>18/7/17</t>
  </si>
  <si>
    <t>17/7/17</t>
  </si>
  <si>
    <t>20/10/17</t>
  </si>
  <si>
    <t>გაცემულია იოსებ სამხარაძეზე</t>
  </si>
  <si>
    <t>გაცემულია წარმომად (გორის)ანაზღ.</t>
  </si>
  <si>
    <t>შემოტანილია სეცდომით გადარიცხ.  ბეჟან ნათელაშვილის მიერ</t>
  </si>
  <si>
    <t>შემოტანილია შეცდომით გადარიცხ.  ბუაძე ნინას მიერ</t>
  </si>
  <si>
    <t>25/12/17</t>
  </si>
  <si>
    <t xml:space="preserve">წიკლაური </t>
  </si>
  <si>
    <t>გოჩაშვილი</t>
  </si>
  <si>
    <t>ელიზაბარაშვი</t>
  </si>
  <si>
    <t xml:space="preserve">ვარდოშვილი </t>
  </si>
  <si>
    <t>ანა</t>
  </si>
  <si>
    <t>ლომიძე</t>
  </si>
  <si>
    <t>სექტემბერ-ოქტომბერი</t>
  </si>
  <si>
    <t>სარეკლ. კლიპ. დამზადების ანაზღაურება</t>
  </si>
  <si>
    <t>ბეჭდური რეკლამი ხარჯი</t>
  </si>
  <si>
    <t>ი/მ გიორგი ლეკვეიშვილი</t>
  </si>
  <si>
    <t>შპს. "ედვერთ სტუდიო"</t>
  </si>
  <si>
    <t>შპს. "პრინტ ოფისი"</t>
  </si>
  <si>
    <t>შპს. "ხაშურის სტამბა"</t>
  </si>
  <si>
    <t>შპს. "თეგი"</t>
  </si>
  <si>
    <t>შპს. "ევრონიუსჰოლდინგი"</t>
  </si>
  <si>
    <t>ფეისბუკრეკლამა</t>
  </si>
  <si>
    <t>ფ/პ გიორგი დადუნაშვილი</t>
  </si>
  <si>
    <t>ინტერნეტ-რეკლამს ხრჯი</t>
  </si>
  <si>
    <t>სატელევიზიო რეკლამის ხარჯი</t>
  </si>
  <si>
    <t>იჯარა</t>
  </si>
  <si>
    <t>თბილისი ჯავახიშვილის ქ. N. 88</t>
  </si>
  <si>
    <t>300 კვ/მ</t>
  </si>
  <si>
    <t>უვადო</t>
  </si>
  <si>
    <t>უსასყიდლო</t>
  </si>
  <si>
    <t>შალვა ნათელაშვილი</t>
  </si>
  <si>
    <t>დუსეთი სტალინის ქ. N. 64</t>
  </si>
  <si>
    <t>1 თვე</t>
  </si>
  <si>
    <t>90 კვ/მ</t>
  </si>
  <si>
    <t>გივი ბურდული</t>
  </si>
  <si>
    <t>მცხეთა ღვინჯილიას ქ. N.2ა</t>
  </si>
  <si>
    <t>2 თვე</t>
  </si>
  <si>
    <t>63 კვ/მ</t>
  </si>
  <si>
    <t>ზვიად ინაშვილი</t>
  </si>
  <si>
    <t>ხაშური</t>
  </si>
  <si>
    <t>30 კვ/მ</t>
  </si>
  <si>
    <t>ჟორა ლომიძე</t>
  </si>
  <si>
    <t>ავტოსატრანსპორტო საშუალება</t>
  </si>
  <si>
    <t>25/08/17</t>
  </si>
  <si>
    <t xml:space="preserve">                                                                   საქართველოს ლეიბორისტული პარტია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</si>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</sst>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b/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77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14" fontId="19" fillId="0" borderId="41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0" xfId="9" applyFont="1" applyFill="1" applyAlignment="1" applyProtection="1">
      <alignment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31" fillId="5" borderId="0" xfId="0" applyFont="1" applyFill="1" applyProtection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49" fontId="19" fillId="0" borderId="0" xfId="9" applyNumberFormat="1" applyFont="1" applyFill="1" applyBorder="1" applyAlignment="1" applyProtection="1">
      <alignment vertical="center"/>
      <protection locked="0"/>
    </xf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1" fillId="0" borderId="0" xfId="3" applyFill="1"/>
    <xf numFmtId="0" fontId="16" fillId="0" borderId="0" xfId="3" applyFont="1"/>
    <xf numFmtId="0" fontId="17" fillId="0" borderId="0" xfId="3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0" fontId="19" fillId="0" borderId="0" xfId="3" applyFont="1" applyBorder="1"/>
    <xf numFmtId="0" fontId="19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7" fillId="2" borderId="0" xfId="0" applyFont="1" applyFill="1" applyBorder="1" applyAlignment="1" applyProtection="1">
      <alignment horizontal="left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32" fillId="0" borderId="19" xfId="9" applyFont="1" applyBorder="1" applyAlignment="1" applyProtection="1">
      <alignment horizontal="center" vertical="center"/>
      <protection locked="0"/>
    </xf>
    <xf numFmtId="0" fontId="32" fillId="0" borderId="5" xfId="9" applyFont="1" applyBorder="1" applyAlignment="1" applyProtection="1">
      <alignment horizontal="center" vertical="center"/>
      <protection locked="0"/>
    </xf>
    <xf numFmtId="0" fontId="32" fillId="0" borderId="18" xfId="9" applyFont="1" applyBorder="1" applyAlignment="1" applyProtection="1">
      <alignment horizontal="center" vertical="center" wrapText="1"/>
      <protection locked="0"/>
    </xf>
    <xf numFmtId="0" fontId="32" fillId="0" borderId="21" xfId="9" applyFont="1" applyBorder="1" applyAlignment="1" applyProtection="1">
      <alignment horizontal="center" vertical="center" wrapText="1"/>
      <protection locked="0"/>
    </xf>
    <xf numFmtId="3" fontId="22" fillId="5" borderId="1" xfId="1" applyNumberFormat="1" applyFont="1" applyFill="1" applyBorder="1" applyAlignment="1" applyProtection="1">
      <alignment horizontal="center"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7" fillId="0" borderId="1" xfId="3" applyFont="1" applyBorder="1" applyAlignment="1" applyProtection="1">
      <alignment horizontal="center"/>
      <protection locked="0"/>
    </xf>
    <xf numFmtId="0" fontId="17" fillId="0" borderId="1" xfId="2" applyFont="1" applyFill="1" applyBorder="1" applyAlignment="1" applyProtection="1">
      <alignment horizontal="center" vertical="top"/>
      <protection locked="0"/>
    </xf>
    <xf numFmtId="0" fontId="22" fillId="5" borderId="1" xfId="0" applyFont="1" applyFill="1" applyBorder="1" applyAlignment="1" applyProtection="1">
      <alignment horizontal="center"/>
    </xf>
    <xf numFmtId="4" fontId="17" fillId="0" borderId="1" xfId="2" applyNumberFormat="1" applyFont="1" applyFill="1" applyBorder="1" applyAlignment="1" applyProtection="1">
      <alignment horizontal="center" vertical="center"/>
      <protection locked="0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17" fillId="5" borderId="0" xfId="0" applyFont="1" applyFill="1" applyBorder="1" applyAlignment="1" applyProtection="1">
      <alignment horizontal="center"/>
      <protection locked="0"/>
    </xf>
    <xf numFmtId="14" fontId="27" fillId="0" borderId="2" xfId="5" applyNumberFormat="1" applyFont="1" applyBorder="1" applyAlignment="1" applyProtection="1">
      <alignment horizontal="center" wrapText="1"/>
      <protection locked="0"/>
    </xf>
    <xf numFmtId="1" fontId="24" fillId="0" borderId="6" xfId="2" applyNumberFormat="1" applyFont="1" applyFill="1" applyBorder="1" applyAlignment="1" applyProtection="1">
      <alignment horizontal="center" vertical="top" wrapText="1"/>
      <protection locked="0"/>
    </xf>
    <xf numFmtId="0" fontId="22" fillId="2" borderId="0" xfId="0" applyFont="1" applyFill="1" applyBorder="1" applyAlignment="1">
      <alignment horizontal="lef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32" xfId="3" applyFont="1" applyBorder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Font="1" applyBorder="1" applyAlignment="1" applyProtection="1">
      <alignment horizontal="lef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79</xdr:row>
      <xdr:rowOff>171450</xdr:rowOff>
    </xdr:from>
    <xdr:to>
      <xdr:col>2</xdr:col>
      <xdr:colOff>1495425</xdr:colOff>
      <xdr:row>79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71</xdr:row>
      <xdr:rowOff>171450</xdr:rowOff>
    </xdr:from>
    <xdr:to>
      <xdr:col>1</xdr:col>
      <xdr:colOff>1495425</xdr:colOff>
      <xdr:row>71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71</xdr:row>
      <xdr:rowOff>180975</xdr:rowOff>
    </xdr:from>
    <xdr:to>
      <xdr:col>6</xdr:col>
      <xdr:colOff>219075</xdr:colOff>
      <xdr:row>71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89</xdr:row>
      <xdr:rowOff>171450</xdr:rowOff>
    </xdr:from>
    <xdr:to>
      <xdr:col>2</xdr:col>
      <xdr:colOff>1495425</xdr:colOff>
      <xdr:row>89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171450</xdr:rowOff>
    </xdr:from>
    <xdr:to>
      <xdr:col>1</xdr:col>
      <xdr:colOff>1495425</xdr:colOff>
      <xdr:row>77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78</xdr:row>
      <xdr:rowOff>4082</xdr:rowOff>
    </xdr:from>
    <xdr:to>
      <xdr:col>5</xdr:col>
      <xdr:colOff>110219</xdr:colOff>
      <xdr:row>78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showGridLines="0" tabSelected="1" view="pageBreakPreview" zoomScale="60" zoomScaleNormal="100" workbookViewId="0">
      <selection activeCell="P22" sqref="P22"/>
    </sheetView>
  </sheetViews>
  <sheetFormatPr defaultRowHeight="15" x14ac:dyDescent="0.2"/>
  <cols>
    <col min="1" max="1" width="6.28515625" style="266" bestFit="1" customWidth="1"/>
    <col min="2" max="2" width="13.140625" style="266" customWidth="1"/>
    <col min="3" max="3" width="17.85546875" style="266" customWidth="1"/>
    <col min="4" max="4" width="15.140625" style="266" customWidth="1"/>
    <col min="5" max="5" width="24.5703125" style="266" customWidth="1"/>
    <col min="6" max="8" width="19.140625" style="267" customWidth="1"/>
    <col min="9" max="9" width="16.42578125" style="266" bestFit="1" customWidth="1"/>
    <col min="10" max="10" width="17.42578125" style="266" customWidth="1"/>
    <col min="11" max="11" width="13.140625" style="266" bestFit="1" customWidth="1"/>
    <col min="12" max="12" width="15.28515625" style="266" customWidth="1"/>
    <col min="13" max="16384" width="9.140625" style="266"/>
  </cols>
  <sheetData>
    <row r="1" spans="1:12" s="277" customFormat="1" x14ac:dyDescent="0.2">
      <c r="A1" s="340" t="s">
        <v>299</v>
      </c>
      <c r="B1" s="328"/>
      <c r="C1" s="328"/>
      <c r="D1" s="328"/>
      <c r="E1" s="329"/>
      <c r="F1" s="323"/>
      <c r="G1" s="329"/>
      <c r="H1" s="339"/>
      <c r="I1" s="328"/>
      <c r="J1" s="329"/>
      <c r="K1" s="329"/>
      <c r="L1" s="338" t="s">
        <v>109</v>
      </c>
    </row>
    <row r="2" spans="1:12" s="277" customFormat="1" x14ac:dyDescent="0.2">
      <c r="A2" s="337" t="s">
        <v>140</v>
      </c>
      <c r="B2" s="328"/>
      <c r="C2" s="328"/>
      <c r="D2" s="328"/>
      <c r="E2" s="329"/>
      <c r="F2" s="323"/>
      <c r="G2" s="329"/>
      <c r="H2" s="336"/>
      <c r="I2" s="328"/>
      <c r="J2" s="329"/>
      <c r="K2" s="329"/>
      <c r="L2" s="335"/>
    </row>
    <row r="3" spans="1:12" s="277" customFormat="1" x14ac:dyDescent="0.2">
      <c r="A3" s="334"/>
      <c r="B3" s="328"/>
      <c r="C3" s="333"/>
      <c r="D3" s="332"/>
      <c r="E3" s="329"/>
      <c r="F3" s="331"/>
      <c r="G3" s="329"/>
      <c r="H3" s="329"/>
      <c r="I3" s="323"/>
      <c r="J3" s="328"/>
      <c r="K3" s="328"/>
      <c r="L3" s="327"/>
    </row>
    <row r="4" spans="1:12" s="277" customFormat="1" x14ac:dyDescent="0.2">
      <c r="A4" s="366" t="s">
        <v>267</v>
      </c>
      <c r="B4" s="323"/>
      <c r="C4" s="323"/>
      <c r="D4" s="373"/>
      <c r="E4" s="374"/>
      <c r="F4" s="330"/>
      <c r="G4" s="329"/>
      <c r="H4" s="375"/>
      <c r="I4" s="374"/>
      <c r="J4" s="328"/>
      <c r="K4" s="329"/>
      <c r="L4" s="327"/>
    </row>
    <row r="5" spans="1:12" s="277" customFormat="1" ht="15.75" thickBot="1" x14ac:dyDescent="0.25">
      <c r="A5" s="442"/>
      <c r="B5" s="442"/>
      <c r="C5" s="442"/>
      <c r="D5" s="442"/>
      <c r="E5" s="442"/>
      <c r="F5" s="442"/>
      <c r="G5" s="330"/>
      <c r="H5" s="330"/>
      <c r="I5" s="329"/>
      <c r="J5" s="328"/>
      <c r="K5" s="328"/>
      <c r="L5" s="327"/>
    </row>
    <row r="6" spans="1:12" ht="15.75" thickBot="1" x14ac:dyDescent="0.25">
      <c r="A6" s="326"/>
      <c r="B6" s="325"/>
      <c r="C6" s="324"/>
      <c r="D6" s="324"/>
      <c r="E6" s="324"/>
      <c r="F6" s="323"/>
      <c r="G6" s="323"/>
      <c r="H6" s="323"/>
      <c r="I6" s="445" t="s">
        <v>435</v>
      </c>
      <c r="J6" s="446"/>
      <c r="K6" s="447"/>
      <c r="L6" s="322"/>
    </row>
    <row r="7" spans="1:12" s="310" customFormat="1" ht="51.75" thickBot="1" x14ac:dyDescent="0.25">
      <c r="A7" s="321" t="s">
        <v>64</v>
      </c>
      <c r="B7" s="320" t="s">
        <v>141</v>
      </c>
      <c r="C7" s="320" t="s">
        <v>434</v>
      </c>
      <c r="D7" s="319" t="s">
        <v>273</v>
      </c>
      <c r="E7" s="318" t="s">
        <v>433</v>
      </c>
      <c r="F7" s="317" t="s">
        <v>432</v>
      </c>
      <c r="G7" s="316" t="s">
        <v>226</v>
      </c>
      <c r="H7" s="315" t="s">
        <v>223</v>
      </c>
      <c r="I7" s="314" t="s">
        <v>431</v>
      </c>
      <c r="J7" s="313" t="s">
        <v>270</v>
      </c>
      <c r="K7" s="312" t="s">
        <v>227</v>
      </c>
      <c r="L7" s="311" t="s">
        <v>228</v>
      </c>
    </row>
    <row r="8" spans="1:12" s="304" customFormat="1" ht="15.75" thickBot="1" x14ac:dyDescent="0.25">
      <c r="A8" s="308">
        <v>1</v>
      </c>
      <c r="B8" s="307">
        <v>2</v>
      </c>
      <c r="C8" s="309">
        <v>3</v>
      </c>
      <c r="D8" s="309">
        <v>4</v>
      </c>
      <c r="E8" s="308">
        <v>5</v>
      </c>
      <c r="F8" s="307">
        <v>6</v>
      </c>
      <c r="G8" s="309">
        <v>7</v>
      </c>
      <c r="H8" s="307">
        <v>8</v>
      </c>
      <c r="I8" s="308">
        <v>9</v>
      </c>
      <c r="J8" s="307">
        <v>10</v>
      </c>
      <c r="K8" s="306">
        <v>11</v>
      </c>
      <c r="L8" s="305">
        <v>12</v>
      </c>
    </row>
    <row r="9" spans="1:12" ht="25.5" x14ac:dyDescent="0.2">
      <c r="A9" s="303">
        <v>1</v>
      </c>
      <c r="B9" s="296"/>
      <c r="C9" s="295" t="s">
        <v>542</v>
      </c>
      <c r="D9" s="428">
        <v>400</v>
      </c>
      <c r="E9" s="430" t="s">
        <v>521</v>
      </c>
      <c r="F9" s="293" t="s">
        <v>543</v>
      </c>
      <c r="G9" s="302"/>
      <c r="H9" s="302"/>
      <c r="I9" s="301"/>
      <c r="J9" s="300"/>
      <c r="K9" s="299"/>
      <c r="L9" s="298"/>
    </row>
    <row r="10" spans="1:12" ht="25.5" x14ac:dyDescent="0.2">
      <c r="A10" s="297">
        <v>2</v>
      </c>
      <c r="B10" s="296"/>
      <c r="C10" s="295" t="s">
        <v>542</v>
      </c>
      <c r="D10" s="429">
        <v>90</v>
      </c>
      <c r="E10" s="431" t="s">
        <v>521</v>
      </c>
      <c r="F10" s="293" t="s">
        <v>543</v>
      </c>
      <c r="G10" s="293"/>
      <c r="H10" s="293"/>
      <c r="I10" s="292"/>
      <c r="J10" s="291"/>
      <c r="K10" s="290"/>
      <c r="L10" s="289"/>
    </row>
    <row r="11" spans="1:12" ht="25.5" x14ac:dyDescent="0.2">
      <c r="A11" s="297">
        <v>3</v>
      </c>
      <c r="B11" s="296"/>
      <c r="C11" s="295" t="s">
        <v>542</v>
      </c>
      <c r="D11" s="429">
        <v>420</v>
      </c>
      <c r="E11" s="431" t="s">
        <v>522</v>
      </c>
      <c r="F11" s="379" t="s">
        <v>544</v>
      </c>
      <c r="G11" s="293"/>
      <c r="H11" s="293"/>
      <c r="I11" s="292"/>
      <c r="J11" s="291"/>
      <c r="K11" s="290"/>
      <c r="L11" s="289"/>
    </row>
    <row r="12" spans="1:12" ht="25.5" x14ac:dyDescent="0.2">
      <c r="A12" s="297">
        <v>4</v>
      </c>
      <c r="B12" s="296"/>
      <c r="C12" s="295" t="s">
        <v>542</v>
      </c>
      <c r="D12" s="429">
        <v>69</v>
      </c>
      <c r="E12" s="431" t="s">
        <v>523</v>
      </c>
      <c r="F12" s="293" t="s">
        <v>545</v>
      </c>
      <c r="G12" s="293"/>
      <c r="H12" s="293"/>
      <c r="I12" s="292"/>
      <c r="J12" s="291"/>
      <c r="K12" s="290"/>
      <c r="L12" s="289"/>
    </row>
    <row r="13" spans="1:12" ht="25.5" x14ac:dyDescent="0.2">
      <c r="A13" s="297">
        <v>5</v>
      </c>
      <c r="B13" s="296"/>
      <c r="C13" s="295" t="s">
        <v>542</v>
      </c>
      <c r="D13" s="429">
        <v>49</v>
      </c>
      <c r="E13" s="431" t="s">
        <v>524</v>
      </c>
      <c r="F13" s="293" t="s">
        <v>546</v>
      </c>
      <c r="G13" s="293"/>
      <c r="H13" s="293"/>
      <c r="I13" s="292"/>
      <c r="J13" s="291"/>
      <c r="K13" s="290"/>
      <c r="L13" s="289"/>
    </row>
    <row r="14" spans="1:12" ht="25.5" x14ac:dyDescent="0.2">
      <c r="A14" s="297">
        <v>6</v>
      </c>
      <c r="B14" s="296"/>
      <c r="C14" s="295" t="s">
        <v>542</v>
      </c>
      <c r="D14" s="429">
        <v>33</v>
      </c>
      <c r="E14" s="431" t="s">
        <v>525</v>
      </c>
      <c r="F14" s="293" t="s">
        <v>547</v>
      </c>
      <c r="G14" s="293"/>
      <c r="H14" s="293"/>
      <c r="I14" s="292"/>
      <c r="J14" s="291"/>
      <c r="K14" s="290"/>
      <c r="L14" s="289"/>
    </row>
    <row r="15" spans="1:12" ht="25.5" x14ac:dyDescent="0.2">
      <c r="A15" s="297">
        <v>7</v>
      </c>
      <c r="B15" s="296"/>
      <c r="C15" s="295" t="s">
        <v>542</v>
      </c>
      <c r="D15" s="429">
        <v>50</v>
      </c>
      <c r="E15" s="431" t="s">
        <v>526</v>
      </c>
      <c r="F15" s="293" t="s">
        <v>548</v>
      </c>
      <c r="G15" s="293"/>
      <c r="H15" s="293"/>
      <c r="I15" s="292"/>
      <c r="J15" s="291"/>
      <c r="K15" s="290"/>
      <c r="L15" s="289"/>
    </row>
    <row r="16" spans="1:12" ht="25.5" x14ac:dyDescent="0.2">
      <c r="A16" s="297">
        <v>8</v>
      </c>
      <c r="B16" s="296"/>
      <c r="C16" s="295" t="s">
        <v>542</v>
      </c>
      <c r="D16" s="429">
        <v>220</v>
      </c>
      <c r="E16" s="431" t="s">
        <v>527</v>
      </c>
      <c r="F16" s="293" t="s">
        <v>549</v>
      </c>
      <c r="G16" s="293"/>
      <c r="H16" s="293"/>
      <c r="I16" s="292"/>
      <c r="J16" s="291"/>
      <c r="K16" s="290"/>
      <c r="L16" s="289"/>
    </row>
    <row r="17" spans="1:12" ht="25.5" x14ac:dyDescent="0.2">
      <c r="A17" s="297">
        <v>9</v>
      </c>
      <c r="B17" s="296"/>
      <c r="C17" s="295" t="s">
        <v>542</v>
      </c>
      <c r="D17" s="429">
        <v>700</v>
      </c>
      <c r="E17" s="431" t="s">
        <v>528</v>
      </c>
      <c r="F17" s="293" t="s">
        <v>550</v>
      </c>
      <c r="G17" s="293"/>
      <c r="H17" s="293"/>
      <c r="I17" s="292"/>
      <c r="J17" s="291"/>
      <c r="K17" s="290"/>
      <c r="L17" s="289"/>
    </row>
    <row r="18" spans="1:12" ht="25.5" x14ac:dyDescent="0.2">
      <c r="A18" s="297">
        <v>10</v>
      </c>
      <c r="B18" s="296"/>
      <c r="C18" s="295" t="s">
        <v>542</v>
      </c>
      <c r="D18" s="429">
        <v>50</v>
      </c>
      <c r="E18" s="431" t="s">
        <v>529</v>
      </c>
      <c r="F18" s="293" t="s">
        <v>551</v>
      </c>
      <c r="G18" s="293"/>
      <c r="H18" s="293"/>
      <c r="I18" s="292"/>
      <c r="J18" s="291"/>
      <c r="K18" s="290"/>
      <c r="L18" s="289"/>
    </row>
    <row r="19" spans="1:12" ht="25.5" x14ac:dyDescent="0.2">
      <c r="A19" s="297">
        <v>11</v>
      </c>
      <c r="B19" s="296"/>
      <c r="C19" s="295" t="s">
        <v>542</v>
      </c>
      <c r="D19" s="429">
        <v>220</v>
      </c>
      <c r="E19" s="431" t="s">
        <v>530</v>
      </c>
      <c r="F19" s="293" t="s">
        <v>552</v>
      </c>
      <c r="G19" s="293"/>
      <c r="H19" s="293"/>
      <c r="I19" s="292"/>
      <c r="J19" s="291"/>
      <c r="K19" s="290"/>
      <c r="L19" s="289"/>
    </row>
    <row r="20" spans="1:12" ht="25.5" x14ac:dyDescent="0.2">
      <c r="A20" s="297">
        <v>12</v>
      </c>
      <c r="B20" s="296"/>
      <c r="C20" s="295" t="s">
        <v>542</v>
      </c>
      <c r="D20" s="429">
        <v>4850</v>
      </c>
      <c r="E20" s="431" t="s">
        <v>531</v>
      </c>
      <c r="F20" s="293" t="s">
        <v>553</v>
      </c>
      <c r="G20" s="293"/>
      <c r="H20" s="293"/>
      <c r="I20" s="292"/>
      <c r="J20" s="291"/>
      <c r="K20" s="290"/>
      <c r="L20" s="289"/>
    </row>
    <row r="21" spans="1:12" ht="25.5" x14ac:dyDescent="0.2">
      <c r="A21" s="297">
        <v>13</v>
      </c>
      <c r="B21" s="296"/>
      <c r="C21" s="295" t="s">
        <v>542</v>
      </c>
      <c r="D21" s="429">
        <v>92</v>
      </c>
      <c r="E21" s="431" t="s">
        <v>532</v>
      </c>
      <c r="F21" s="293" t="s">
        <v>554</v>
      </c>
      <c r="G21" s="293"/>
      <c r="H21" s="293"/>
      <c r="I21" s="292"/>
      <c r="J21" s="291"/>
      <c r="K21" s="290"/>
      <c r="L21" s="289"/>
    </row>
    <row r="22" spans="1:12" ht="25.5" x14ac:dyDescent="0.2">
      <c r="A22" s="297">
        <v>14</v>
      </c>
      <c r="B22" s="296"/>
      <c r="C22" s="295" t="s">
        <v>542</v>
      </c>
      <c r="D22" s="429">
        <v>200</v>
      </c>
      <c r="E22" s="431" t="s">
        <v>533</v>
      </c>
      <c r="F22" s="293" t="s">
        <v>555</v>
      </c>
      <c r="G22" s="293"/>
      <c r="H22" s="293"/>
      <c r="I22" s="292"/>
      <c r="J22" s="291"/>
      <c r="K22" s="290"/>
      <c r="L22" s="289"/>
    </row>
    <row r="23" spans="1:12" ht="25.5" x14ac:dyDescent="0.2">
      <c r="A23" s="297">
        <v>15</v>
      </c>
      <c r="B23" s="296"/>
      <c r="C23" s="295" t="s">
        <v>542</v>
      </c>
      <c r="D23" s="429">
        <v>170</v>
      </c>
      <c r="E23" s="431" t="s">
        <v>534</v>
      </c>
      <c r="F23" s="293" t="s">
        <v>556</v>
      </c>
      <c r="G23" s="293"/>
      <c r="H23" s="293"/>
      <c r="I23" s="292"/>
      <c r="J23" s="291"/>
      <c r="K23" s="290"/>
      <c r="L23" s="289"/>
    </row>
    <row r="24" spans="1:12" ht="25.5" x14ac:dyDescent="0.2">
      <c r="A24" s="297">
        <v>16</v>
      </c>
      <c r="B24" s="296"/>
      <c r="C24" s="295" t="s">
        <v>542</v>
      </c>
      <c r="D24" s="429">
        <v>50</v>
      </c>
      <c r="E24" s="431" t="s">
        <v>535</v>
      </c>
      <c r="F24" s="293" t="s">
        <v>557</v>
      </c>
      <c r="G24" s="293"/>
      <c r="H24" s="293"/>
      <c r="I24" s="292"/>
      <c r="J24" s="291"/>
      <c r="K24" s="290"/>
      <c r="L24" s="289"/>
    </row>
    <row r="25" spans="1:12" ht="25.5" x14ac:dyDescent="0.2">
      <c r="A25" s="297">
        <v>17</v>
      </c>
      <c r="B25" s="296"/>
      <c r="C25" s="295" t="s">
        <v>542</v>
      </c>
      <c r="D25" s="429">
        <v>900</v>
      </c>
      <c r="E25" s="431" t="s">
        <v>536</v>
      </c>
      <c r="F25" s="293" t="s">
        <v>558</v>
      </c>
      <c r="G25" s="293"/>
      <c r="H25" s="293"/>
      <c r="I25" s="292"/>
      <c r="J25" s="291"/>
      <c r="K25" s="290"/>
      <c r="L25" s="289"/>
    </row>
    <row r="26" spans="1:12" ht="25.5" x14ac:dyDescent="0.2">
      <c r="A26" s="297">
        <v>18</v>
      </c>
      <c r="B26" s="296"/>
      <c r="C26" s="295" t="s">
        <v>542</v>
      </c>
      <c r="D26" s="429">
        <v>150</v>
      </c>
      <c r="E26" s="431" t="s">
        <v>537</v>
      </c>
      <c r="F26" s="293"/>
      <c r="G26" s="293"/>
      <c r="H26" s="293"/>
      <c r="I26" s="292"/>
      <c r="J26" s="291"/>
      <c r="K26" s="290"/>
      <c r="L26" s="289"/>
    </row>
    <row r="27" spans="1:12" ht="25.5" x14ac:dyDescent="0.2">
      <c r="A27" s="297">
        <v>19</v>
      </c>
      <c r="B27" s="296"/>
      <c r="C27" s="295" t="s">
        <v>542</v>
      </c>
      <c r="D27" s="429">
        <v>92</v>
      </c>
      <c r="E27" s="431" t="s">
        <v>538</v>
      </c>
      <c r="F27" s="293" t="s">
        <v>559</v>
      </c>
      <c r="G27" s="293"/>
      <c r="H27" s="293"/>
      <c r="I27" s="292"/>
      <c r="J27" s="291"/>
      <c r="K27" s="290"/>
      <c r="L27" s="289"/>
    </row>
    <row r="28" spans="1:12" ht="25.5" x14ac:dyDescent="0.2">
      <c r="A28" s="297">
        <v>20</v>
      </c>
      <c r="B28" s="296"/>
      <c r="C28" s="295" t="s">
        <v>542</v>
      </c>
      <c r="D28" s="429">
        <v>138</v>
      </c>
      <c r="E28" s="431" t="s">
        <v>532</v>
      </c>
      <c r="F28" s="293" t="s">
        <v>554</v>
      </c>
      <c r="G28" s="293"/>
      <c r="H28" s="293"/>
      <c r="I28" s="292"/>
      <c r="J28" s="291"/>
      <c r="K28" s="290"/>
      <c r="L28" s="289"/>
    </row>
    <row r="29" spans="1:12" ht="25.5" x14ac:dyDescent="0.2">
      <c r="A29" s="297">
        <v>21</v>
      </c>
      <c r="B29" s="296"/>
      <c r="C29" s="295" t="s">
        <v>542</v>
      </c>
      <c r="D29" s="429">
        <v>5000</v>
      </c>
      <c r="E29" s="431" t="s">
        <v>522</v>
      </c>
      <c r="F29" s="293" t="s">
        <v>544</v>
      </c>
      <c r="G29" s="293"/>
      <c r="H29" s="293"/>
      <c r="I29" s="292"/>
      <c r="J29" s="291"/>
      <c r="K29" s="290"/>
      <c r="L29" s="289"/>
    </row>
    <row r="30" spans="1:12" ht="25.5" x14ac:dyDescent="0.2">
      <c r="A30" s="297">
        <v>22</v>
      </c>
      <c r="B30" s="296"/>
      <c r="C30" s="295" t="s">
        <v>542</v>
      </c>
      <c r="D30" s="429">
        <v>5000</v>
      </c>
      <c r="E30" s="431" t="s">
        <v>521</v>
      </c>
      <c r="F30" s="293" t="s">
        <v>543</v>
      </c>
      <c r="G30" s="293"/>
      <c r="H30" s="293"/>
      <c r="I30" s="292"/>
      <c r="J30" s="291"/>
      <c r="K30" s="290"/>
      <c r="L30" s="289"/>
    </row>
    <row r="31" spans="1:12" ht="25.5" x14ac:dyDescent="0.2">
      <c r="A31" s="297">
        <v>23</v>
      </c>
      <c r="B31" s="296"/>
      <c r="C31" s="295" t="s">
        <v>542</v>
      </c>
      <c r="D31" s="429">
        <v>4000</v>
      </c>
      <c r="E31" s="431" t="s">
        <v>539</v>
      </c>
      <c r="F31" s="293" t="s">
        <v>560</v>
      </c>
      <c r="G31" s="293"/>
      <c r="H31" s="293"/>
      <c r="I31" s="292"/>
      <c r="J31" s="291"/>
      <c r="K31" s="290"/>
      <c r="L31" s="289"/>
    </row>
    <row r="32" spans="1:12" ht="25.5" x14ac:dyDescent="0.2">
      <c r="A32" s="297">
        <v>24</v>
      </c>
      <c r="B32" s="296"/>
      <c r="C32" s="295" t="s">
        <v>542</v>
      </c>
      <c r="D32" s="429">
        <v>200</v>
      </c>
      <c r="E32" s="431" t="s">
        <v>540</v>
      </c>
      <c r="F32" s="293" t="s">
        <v>561</v>
      </c>
      <c r="G32" s="293"/>
      <c r="H32" s="293"/>
      <c r="I32" s="292"/>
      <c r="J32" s="291"/>
      <c r="K32" s="290"/>
      <c r="L32" s="289"/>
    </row>
    <row r="33" spans="1:12" ht="25.5" x14ac:dyDescent="0.2">
      <c r="A33" s="297">
        <v>25</v>
      </c>
      <c r="B33" s="296"/>
      <c r="C33" s="295" t="s">
        <v>542</v>
      </c>
      <c r="D33" s="429">
        <v>50</v>
      </c>
      <c r="E33" s="431" t="s">
        <v>541</v>
      </c>
      <c r="F33" s="293" t="s">
        <v>562</v>
      </c>
      <c r="G33" s="293"/>
      <c r="H33" s="293"/>
      <c r="I33" s="292"/>
      <c r="J33" s="291"/>
      <c r="K33" s="290"/>
      <c r="L33" s="289"/>
    </row>
    <row r="34" spans="1:12" x14ac:dyDescent="0.2">
      <c r="A34" s="297"/>
      <c r="B34" s="296"/>
      <c r="C34" s="295"/>
      <c r="D34" s="429"/>
      <c r="E34" s="431"/>
      <c r="F34" s="293"/>
      <c r="G34" s="293"/>
      <c r="H34" s="293"/>
      <c r="I34" s="292"/>
      <c r="J34" s="291"/>
      <c r="K34" s="290"/>
      <c r="L34" s="289"/>
    </row>
    <row r="35" spans="1:12" x14ac:dyDescent="0.2">
      <c r="A35" s="297"/>
      <c r="B35" s="296"/>
      <c r="C35" s="295"/>
      <c r="D35" s="429"/>
      <c r="E35" s="431"/>
      <c r="F35" s="293"/>
      <c r="G35" s="293"/>
      <c r="H35" s="293"/>
      <c r="I35" s="292"/>
      <c r="J35" s="291"/>
      <c r="K35" s="290"/>
      <c r="L35" s="289"/>
    </row>
    <row r="36" spans="1:12" x14ac:dyDescent="0.2">
      <c r="A36" s="297"/>
      <c r="B36" s="296" t="s">
        <v>563</v>
      </c>
      <c r="C36" s="295"/>
      <c r="D36" s="429">
        <v>23193</v>
      </c>
      <c r="E36" s="294"/>
      <c r="F36" s="293"/>
      <c r="G36" s="293"/>
      <c r="H36" s="293"/>
      <c r="I36" s="292"/>
      <c r="J36" s="291"/>
      <c r="K36" s="290"/>
      <c r="L36" s="289"/>
    </row>
    <row r="37" spans="1:12" ht="15.75" thickBot="1" x14ac:dyDescent="0.25">
      <c r="A37" s="288" t="s">
        <v>269</v>
      </c>
      <c r="B37" s="287"/>
      <c r="C37" s="286"/>
      <c r="D37" s="285"/>
      <c r="E37" s="284"/>
      <c r="F37" s="283"/>
      <c r="G37" s="283"/>
      <c r="H37" s="283"/>
      <c r="I37" s="282"/>
      <c r="J37" s="281"/>
      <c r="K37" s="280"/>
      <c r="L37" s="279"/>
    </row>
    <row r="38" spans="1:12" x14ac:dyDescent="0.2">
      <c r="A38" s="269"/>
      <c r="B38" s="270"/>
      <c r="C38" s="269"/>
      <c r="D38" s="270"/>
      <c r="E38" s="269"/>
      <c r="F38" s="270"/>
      <c r="G38" s="269"/>
      <c r="H38" s="270"/>
      <c r="I38" s="269"/>
      <c r="J38" s="270"/>
      <c r="K38" s="269"/>
      <c r="L38" s="270"/>
    </row>
    <row r="39" spans="1:12" x14ac:dyDescent="0.2">
      <c r="A39" s="269"/>
      <c r="B39" s="276"/>
      <c r="C39" s="269"/>
      <c r="D39" s="276"/>
      <c r="E39" s="269"/>
      <c r="F39" s="276"/>
      <c r="G39" s="269"/>
      <c r="H39" s="276"/>
      <c r="I39" s="269"/>
      <c r="J39" s="276"/>
      <c r="K39" s="269"/>
      <c r="L39" s="276"/>
    </row>
    <row r="40" spans="1:12" s="277" customFormat="1" x14ac:dyDescent="0.2">
      <c r="A40" s="444" t="s">
        <v>396</v>
      </c>
      <c r="B40" s="444"/>
      <c r="C40" s="444"/>
      <c r="D40" s="444"/>
      <c r="E40" s="444"/>
      <c r="F40" s="444"/>
      <c r="G40" s="444"/>
      <c r="H40" s="444"/>
      <c r="I40" s="444"/>
      <c r="J40" s="444"/>
      <c r="K40" s="444"/>
      <c r="L40" s="444"/>
    </row>
    <row r="41" spans="1:12" s="278" customFormat="1" ht="12.75" x14ac:dyDescent="0.2">
      <c r="A41" s="444" t="s">
        <v>430</v>
      </c>
      <c r="B41" s="444"/>
      <c r="C41" s="444"/>
      <c r="D41" s="444"/>
      <c r="E41" s="444"/>
      <c r="F41" s="444"/>
      <c r="G41" s="444"/>
      <c r="H41" s="444"/>
      <c r="I41" s="444"/>
      <c r="J41" s="444"/>
      <c r="K41" s="444"/>
      <c r="L41" s="444"/>
    </row>
    <row r="42" spans="1:12" s="278" customFormat="1" ht="12.75" x14ac:dyDescent="0.2">
      <c r="A42" s="444"/>
      <c r="B42" s="444"/>
      <c r="C42" s="444"/>
      <c r="D42" s="444"/>
      <c r="E42" s="444"/>
      <c r="F42" s="444"/>
      <c r="G42" s="444"/>
      <c r="H42" s="444"/>
      <c r="I42" s="444"/>
      <c r="J42" s="444"/>
      <c r="K42" s="444"/>
      <c r="L42" s="444"/>
    </row>
    <row r="43" spans="1:12" s="277" customFormat="1" x14ac:dyDescent="0.2">
      <c r="A43" s="444" t="s">
        <v>429</v>
      </c>
      <c r="B43" s="444"/>
      <c r="C43" s="444"/>
      <c r="D43" s="444"/>
      <c r="E43" s="444"/>
      <c r="F43" s="444"/>
      <c r="G43" s="444"/>
      <c r="H43" s="444"/>
      <c r="I43" s="444"/>
      <c r="J43" s="444"/>
      <c r="K43" s="444"/>
      <c r="L43" s="444"/>
    </row>
    <row r="44" spans="1:12" s="277" customFormat="1" x14ac:dyDescent="0.2">
      <c r="A44" s="444"/>
      <c r="B44" s="444"/>
      <c r="C44" s="444"/>
      <c r="D44" s="444"/>
      <c r="E44" s="444"/>
      <c r="F44" s="444"/>
      <c r="G44" s="444"/>
      <c r="H44" s="444"/>
      <c r="I44" s="444"/>
      <c r="J44" s="444"/>
      <c r="K44" s="444"/>
      <c r="L44" s="444"/>
    </row>
    <row r="45" spans="1:12" s="277" customFormat="1" x14ac:dyDescent="0.2">
      <c r="A45" s="444" t="s">
        <v>428</v>
      </c>
      <c r="B45" s="444"/>
      <c r="C45" s="444"/>
      <c r="D45" s="444"/>
      <c r="E45" s="444"/>
      <c r="F45" s="444"/>
      <c r="G45" s="444"/>
      <c r="H45" s="444"/>
      <c r="I45" s="444"/>
      <c r="J45" s="444"/>
      <c r="K45" s="444"/>
      <c r="L45" s="444"/>
    </row>
    <row r="46" spans="1:12" s="277" customFormat="1" x14ac:dyDescent="0.2">
      <c r="A46" s="269"/>
      <c r="B46" s="270"/>
      <c r="C46" s="269"/>
      <c r="D46" s="270"/>
      <c r="E46" s="269"/>
      <c r="F46" s="270"/>
      <c r="G46" s="269"/>
      <c r="H46" s="270"/>
      <c r="I46" s="269"/>
      <c r="J46" s="270"/>
      <c r="K46" s="269"/>
      <c r="L46" s="270"/>
    </row>
    <row r="47" spans="1:12" s="277" customFormat="1" x14ac:dyDescent="0.2">
      <c r="A47" s="269"/>
      <c r="B47" s="276"/>
      <c r="C47" s="269"/>
      <c r="D47" s="276"/>
      <c r="E47" s="269"/>
      <c r="F47" s="276"/>
      <c r="G47" s="269"/>
      <c r="H47" s="276"/>
      <c r="I47" s="269"/>
      <c r="J47" s="276"/>
      <c r="K47" s="269"/>
      <c r="L47" s="276"/>
    </row>
    <row r="48" spans="1:12" s="277" customFormat="1" x14ac:dyDescent="0.2">
      <c r="A48" s="269"/>
      <c r="B48" s="270"/>
      <c r="C48" s="269"/>
      <c r="D48" s="270"/>
      <c r="E48" s="269"/>
      <c r="F48" s="270"/>
      <c r="G48" s="269"/>
      <c r="H48" s="270"/>
      <c r="I48" s="269"/>
      <c r="J48" s="270"/>
      <c r="K48" s="269"/>
      <c r="L48" s="270"/>
    </row>
    <row r="49" spans="1:12" x14ac:dyDescent="0.2">
      <c r="A49" s="269"/>
      <c r="B49" s="276"/>
      <c r="C49" s="269"/>
      <c r="D49" s="276"/>
      <c r="E49" s="269"/>
      <c r="F49" s="276"/>
      <c r="G49" s="269"/>
      <c r="H49" s="276"/>
      <c r="I49" s="269"/>
      <c r="J49" s="276"/>
      <c r="K49" s="269"/>
      <c r="L49" s="276"/>
    </row>
    <row r="50" spans="1:12" s="271" customFormat="1" x14ac:dyDescent="0.2">
      <c r="A50" s="450" t="s">
        <v>107</v>
      </c>
      <c r="B50" s="450"/>
      <c r="C50" s="270"/>
      <c r="D50" s="269"/>
      <c r="E50" s="270"/>
      <c r="F50" s="270"/>
      <c r="G50" s="269"/>
      <c r="H50" s="270"/>
      <c r="I50" s="270"/>
      <c r="J50" s="269"/>
      <c r="K50" s="270"/>
      <c r="L50" s="269"/>
    </row>
    <row r="51" spans="1:12" s="271" customFormat="1" x14ac:dyDescent="0.2">
      <c r="A51" s="270"/>
      <c r="B51" s="269"/>
      <c r="C51" s="274"/>
      <c r="D51" s="275"/>
      <c r="E51" s="274"/>
      <c r="F51" s="270"/>
      <c r="G51" s="269"/>
      <c r="H51" s="273"/>
      <c r="I51" s="270"/>
      <c r="J51" s="269"/>
      <c r="K51" s="270"/>
      <c r="L51" s="269"/>
    </row>
    <row r="52" spans="1:12" s="271" customFormat="1" ht="15" customHeight="1" x14ac:dyDescent="0.2">
      <c r="A52" s="270"/>
      <c r="B52" s="269"/>
      <c r="C52" s="443" t="s">
        <v>261</v>
      </c>
      <c r="D52" s="443"/>
      <c r="E52" s="443"/>
      <c r="F52" s="270"/>
      <c r="G52" s="269"/>
      <c r="H52" s="448" t="s">
        <v>427</v>
      </c>
      <c r="I52" s="272"/>
      <c r="J52" s="269"/>
      <c r="K52" s="270"/>
      <c r="L52" s="269"/>
    </row>
    <row r="53" spans="1:12" s="271" customFormat="1" x14ac:dyDescent="0.2">
      <c r="A53" s="270"/>
      <c r="B53" s="269"/>
      <c r="C53" s="270"/>
      <c r="D53" s="269"/>
      <c r="E53" s="270"/>
      <c r="F53" s="270"/>
      <c r="G53" s="269"/>
      <c r="H53" s="449"/>
      <c r="I53" s="272"/>
      <c r="J53" s="269"/>
      <c r="K53" s="270"/>
      <c r="L53" s="269"/>
    </row>
    <row r="54" spans="1:12" s="268" customFormat="1" x14ac:dyDescent="0.2">
      <c r="A54" s="270"/>
      <c r="B54" s="269"/>
      <c r="C54" s="443" t="s">
        <v>139</v>
      </c>
      <c r="D54" s="443"/>
      <c r="E54" s="443"/>
      <c r="F54" s="270"/>
      <c r="G54" s="269"/>
      <c r="H54" s="270"/>
      <c r="I54" s="270"/>
      <c r="J54" s="269"/>
      <c r="K54" s="270"/>
      <c r="L54" s="269"/>
    </row>
    <row r="55" spans="1:12" s="268" customFormat="1" x14ac:dyDescent="0.2">
      <c r="E55" s="266"/>
    </row>
    <row r="56" spans="1:12" s="268" customFormat="1" x14ac:dyDescent="0.2">
      <c r="E56" s="266"/>
    </row>
    <row r="57" spans="1:12" s="268" customFormat="1" x14ac:dyDescent="0.2">
      <c r="E57" s="266"/>
    </row>
    <row r="58" spans="1:12" s="268" customFormat="1" x14ac:dyDescent="0.2">
      <c r="E58" s="266"/>
    </row>
    <row r="59" spans="1:12" s="268" customFormat="1" x14ac:dyDescent="0.2"/>
  </sheetData>
  <mergeCells count="10">
    <mergeCell ref="A5:F5"/>
    <mergeCell ref="C54:E54"/>
    <mergeCell ref="A41:L42"/>
    <mergeCell ref="A43:L44"/>
    <mergeCell ref="A45:L45"/>
    <mergeCell ref="I6:K6"/>
    <mergeCell ref="H52:H53"/>
    <mergeCell ref="A50:B50"/>
    <mergeCell ref="A40:L40"/>
    <mergeCell ref="C52:E52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7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7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37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zoomScale="80" zoomScaleSheetLayoutView="80" workbookViewId="0">
      <selection activeCell="D11" sqref="D11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4" t="s">
        <v>295</v>
      </c>
      <c r="B1" s="114"/>
      <c r="C1" s="453" t="s">
        <v>109</v>
      </c>
      <c r="D1" s="453"/>
      <c r="E1" s="148"/>
    </row>
    <row r="2" spans="1:12" x14ac:dyDescent="0.3">
      <c r="A2" s="76" t="s">
        <v>140</v>
      </c>
      <c r="B2" s="114"/>
      <c r="C2" s="451" t="s">
        <v>511</v>
      </c>
      <c r="D2" s="452"/>
      <c r="E2" s="148"/>
    </row>
    <row r="3" spans="1:12" x14ac:dyDescent="0.3">
      <c r="A3" s="76"/>
      <c r="B3" s="114"/>
      <c r="C3" s="342"/>
      <c r="D3" s="342"/>
      <c r="E3" s="148"/>
    </row>
    <row r="4" spans="1:12" s="2" customFormat="1" x14ac:dyDescent="0.3">
      <c r="A4" s="77" t="s">
        <v>267</v>
      </c>
      <c r="B4" s="77"/>
      <c r="C4" s="76"/>
      <c r="D4" s="76"/>
      <c r="E4" s="108"/>
      <c r="L4" s="21"/>
    </row>
    <row r="5" spans="1:12" s="2" customFormat="1" x14ac:dyDescent="0.3">
      <c r="A5" s="119"/>
      <c r="B5" s="111" t="s">
        <v>510</v>
      </c>
      <c r="C5" s="60"/>
      <c r="D5" s="60"/>
      <c r="E5" s="108"/>
    </row>
    <row r="6" spans="1:12" s="2" customFormat="1" x14ac:dyDescent="0.3">
      <c r="A6" s="77"/>
      <c r="B6" s="77"/>
      <c r="C6" s="76"/>
      <c r="D6" s="76"/>
      <c r="E6" s="108"/>
    </row>
    <row r="7" spans="1:12" s="6" customFormat="1" x14ac:dyDescent="0.3">
      <c r="A7" s="341"/>
      <c r="B7" s="341"/>
      <c r="C7" s="78"/>
      <c r="D7" s="78"/>
      <c r="E7" s="149"/>
    </row>
    <row r="8" spans="1:12" s="6" customFormat="1" ht="30" x14ac:dyDescent="0.3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 x14ac:dyDescent="0.2">
      <c r="A9" s="13">
        <v>1</v>
      </c>
      <c r="B9" s="13" t="s">
        <v>57</v>
      </c>
      <c r="C9" s="82">
        <f>SUM(C10,C14,C54,C57,C58,C59,C76)</f>
        <v>351247</v>
      </c>
      <c r="D9" s="82">
        <f>SUM(D10,D14,D54,D57,D58,D59,D65,D72,D73)</f>
        <v>292308</v>
      </c>
      <c r="E9" s="150"/>
    </row>
    <row r="10" spans="1:12" s="9" customFormat="1" ht="18" x14ac:dyDescent="0.2">
      <c r="A10" s="14">
        <v>1.1000000000000001</v>
      </c>
      <c r="B10" s="14" t="s">
        <v>58</v>
      </c>
      <c r="C10" s="84">
        <f>SUM(C11:C13)</f>
        <v>201728</v>
      </c>
      <c r="D10" s="84">
        <f>SUM(D11:D13)</f>
        <v>209767</v>
      </c>
      <c r="E10" s="150"/>
    </row>
    <row r="11" spans="1:12" s="9" customFormat="1" ht="16.5" customHeight="1" x14ac:dyDescent="0.2">
      <c r="A11" s="16" t="s">
        <v>30</v>
      </c>
      <c r="B11" s="16" t="s">
        <v>59</v>
      </c>
      <c r="C11" s="34">
        <v>71688</v>
      </c>
      <c r="D11" s="35">
        <v>79727</v>
      </c>
      <c r="E11" s="150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48"/>
    </row>
    <row r="13" spans="1:12" ht="16.5" customHeight="1" x14ac:dyDescent="0.3">
      <c r="A13" s="380" t="s">
        <v>479</v>
      </c>
      <c r="B13" s="381" t="s">
        <v>702</v>
      </c>
      <c r="C13" s="381">
        <v>130040</v>
      </c>
      <c r="D13" s="381">
        <v>130040</v>
      </c>
      <c r="E13" s="148"/>
    </row>
    <row r="14" spans="1:12" x14ac:dyDescent="0.3">
      <c r="A14" s="14">
        <v>1.2</v>
      </c>
      <c r="B14" s="14" t="s">
        <v>60</v>
      </c>
      <c r="C14" s="84">
        <f>SUM(C15,C18,C30:C33,C36,C37,C44,C45,C46,C47,C48,C52,C53)</f>
        <v>147509</v>
      </c>
      <c r="D14" s="84">
        <f>SUM(D15,D18,D30:D33,D36,D37,D44,D45,D46,D47,D48,D52,D53)</f>
        <v>80531</v>
      </c>
      <c r="E14" s="148"/>
    </row>
    <row r="15" spans="1:12" x14ac:dyDescent="0.3">
      <c r="A15" s="16" t="s">
        <v>32</v>
      </c>
      <c r="B15" s="16" t="s">
        <v>1</v>
      </c>
      <c r="C15" s="83">
        <f>SUM(C16:C17)</f>
        <v>37685</v>
      </c>
      <c r="D15" s="83">
        <f>SUM(D16:D17)</f>
        <v>37685</v>
      </c>
      <c r="E15" s="148"/>
    </row>
    <row r="16" spans="1:12" ht="17.25" customHeight="1" x14ac:dyDescent="0.3">
      <c r="A16" s="17" t="s">
        <v>98</v>
      </c>
      <c r="B16" s="17" t="s">
        <v>61</v>
      </c>
      <c r="C16" s="36">
        <v>37685</v>
      </c>
      <c r="D16" s="37">
        <v>37685</v>
      </c>
      <c r="E16" s="148"/>
    </row>
    <row r="17" spans="1:5" ht="17.25" customHeight="1" x14ac:dyDescent="0.3">
      <c r="A17" s="17" t="s">
        <v>99</v>
      </c>
      <c r="B17" s="17" t="s">
        <v>62</v>
      </c>
      <c r="C17" s="36"/>
      <c r="D17" s="37"/>
      <c r="E17" s="148"/>
    </row>
    <row r="18" spans="1:5" x14ac:dyDescent="0.3">
      <c r="A18" s="16" t="s">
        <v>33</v>
      </c>
      <c r="B18" s="16" t="s">
        <v>2</v>
      </c>
      <c r="C18" s="83">
        <f>SUM(C19:C24,C29)</f>
        <v>6516</v>
      </c>
      <c r="D18" s="83">
        <f>SUM(D19:D24,D29)</f>
        <v>6516</v>
      </c>
      <c r="E18" s="148"/>
    </row>
    <row r="19" spans="1:5" ht="30" x14ac:dyDescent="0.3">
      <c r="A19" s="17" t="s">
        <v>12</v>
      </c>
      <c r="B19" s="17" t="s">
        <v>243</v>
      </c>
      <c r="C19" s="38">
        <v>3877</v>
      </c>
      <c r="D19" s="39">
        <v>3877</v>
      </c>
      <c r="E19" s="148"/>
    </row>
    <row r="20" spans="1:5" x14ac:dyDescent="0.3">
      <c r="A20" s="17" t="s">
        <v>13</v>
      </c>
      <c r="B20" s="17" t="s">
        <v>14</v>
      </c>
      <c r="C20" s="38"/>
      <c r="D20" s="40"/>
      <c r="E20" s="148"/>
    </row>
    <row r="21" spans="1:5" ht="30" x14ac:dyDescent="0.3">
      <c r="A21" s="17" t="s">
        <v>274</v>
      </c>
      <c r="B21" s="17" t="s">
        <v>22</v>
      </c>
      <c r="C21" s="38"/>
      <c r="D21" s="41"/>
      <c r="E21" s="148"/>
    </row>
    <row r="22" spans="1:5" x14ac:dyDescent="0.3">
      <c r="A22" s="17" t="s">
        <v>275</v>
      </c>
      <c r="B22" s="17" t="s">
        <v>15</v>
      </c>
      <c r="C22" s="38">
        <v>880</v>
      </c>
      <c r="D22" s="41">
        <v>880</v>
      </c>
      <c r="E22" s="148"/>
    </row>
    <row r="23" spans="1:5" x14ac:dyDescent="0.3">
      <c r="A23" s="17" t="s">
        <v>276</v>
      </c>
      <c r="B23" s="17" t="s">
        <v>16</v>
      </c>
      <c r="C23" s="38"/>
      <c r="D23" s="41"/>
      <c r="E23" s="148"/>
    </row>
    <row r="24" spans="1:5" x14ac:dyDescent="0.3">
      <c r="A24" s="17" t="s">
        <v>277</v>
      </c>
      <c r="B24" s="17" t="s">
        <v>17</v>
      </c>
      <c r="C24" s="117">
        <f>SUM(C25:C28)</f>
        <v>1759</v>
      </c>
      <c r="D24" s="117">
        <f>SUM(D25:D28)</f>
        <v>1759</v>
      </c>
      <c r="E24" s="148"/>
    </row>
    <row r="25" spans="1:5" ht="16.5" customHeight="1" x14ac:dyDescent="0.3">
      <c r="A25" s="18" t="s">
        <v>278</v>
      </c>
      <c r="B25" s="18" t="s">
        <v>18</v>
      </c>
      <c r="C25" s="38">
        <v>1335</v>
      </c>
      <c r="D25" s="41">
        <v>1335</v>
      </c>
      <c r="E25" s="148"/>
    </row>
    <row r="26" spans="1:5" ht="16.5" customHeight="1" x14ac:dyDescent="0.3">
      <c r="A26" s="18" t="s">
        <v>279</v>
      </c>
      <c r="B26" s="18" t="s">
        <v>19</v>
      </c>
      <c r="C26" s="38">
        <v>344</v>
      </c>
      <c r="D26" s="41">
        <v>344</v>
      </c>
      <c r="E26" s="148"/>
    </row>
    <row r="27" spans="1:5" ht="16.5" customHeight="1" x14ac:dyDescent="0.3">
      <c r="A27" s="18" t="s">
        <v>280</v>
      </c>
      <c r="B27" s="18" t="s">
        <v>20</v>
      </c>
      <c r="C27" s="38"/>
      <c r="D27" s="41"/>
      <c r="E27" s="148"/>
    </row>
    <row r="28" spans="1:5" ht="16.5" customHeight="1" x14ac:dyDescent="0.3">
      <c r="A28" s="18" t="s">
        <v>281</v>
      </c>
      <c r="B28" s="18" t="s">
        <v>703</v>
      </c>
      <c r="C28" s="38">
        <v>80</v>
      </c>
      <c r="D28" s="42">
        <v>80</v>
      </c>
      <c r="E28" s="148"/>
    </row>
    <row r="29" spans="1:5" x14ac:dyDescent="0.3">
      <c r="A29" s="17" t="s">
        <v>282</v>
      </c>
      <c r="B29" s="17" t="s">
        <v>21</v>
      </c>
      <c r="C29" s="38"/>
      <c r="D29" s="42"/>
      <c r="E29" s="148"/>
    </row>
    <row r="30" spans="1:5" x14ac:dyDescent="0.3">
      <c r="A30" s="16" t="s">
        <v>34</v>
      </c>
      <c r="B30" s="16" t="s">
        <v>3</v>
      </c>
      <c r="C30" s="34"/>
      <c r="D30" s="35"/>
      <c r="E30" s="148"/>
    </row>
    <row r="31" spans="1:5" x14ac:dyDescent="0.3">
      <c r="A31" s="16" t="s">
        <v>35</v>
      </c>
      <c r="B31" s="16" t="s">
        <v>4</v>
      </c>
      <c r="C31" s="34">
        <v>1497</v>
      </c>
      <c r="D31" s="35">
        <v>1497</v>
      </c>
      <c r="E31" s="148"/>
    </row>
    <row r="32" spans="1:5" x14ac:dyDescent="0.3">
      <c r="A32" s="16" t="s">
        <v>36</v>
      </c>
      <c r="B32" s="16" t="s">
        <v>5</v>
      </c>
      <c r="C32" s="34"/>
      <c r="D32" s="35"/>
      <c r="E32" s="148"/>
    </row>
    <row r="33" spans="1:5" x14ac:dyDescent="0.3">
      <c r="A33" s="16" t="s">
        <v>37</v>
      </c>
      <c r="B33" s="16" t="s">
        <v>63</v>
      </c>
      <c r="C33" s="83">
        <f>SUM(C34:C35)</f>
        <v>11000</v>
      </c>
      <c r="D33" s="83">
        <f>SUM(D34:D35)</f>
        <v>11000</v>
      </c>
      <c r="E33" s="148"/>
    </row>
    <row r="34" spans="1:5" x14ac:dyDescent="0.3">
      <c r="A34" s="17" t="s">
        <v>283</v>
      </c>
      <c r="B34" s="17" t="s">
        <v>56</v>
      </c>
      <c r="C34" s="34">
        <v>11000</v>
      </c>
      <c r="D34" s="35">
        <v>11000</v>
      </c>
      <c r="E34" s="148"/>
    </row>
    <row r="35" spans="1:5" x14ac:dyDescent="0.3">
      <c r="A35" s="17" t="s">
        <v>284</v>
      </c>
      <c r="B35" s="17" t="s">
        <v>55</v>
      </c>
      <c r="C35" s="34"/>
      <c r="D35" s="35"/>
      <c r="E35" s="148"/>
    </row>
    <row r="36" spans="1:5" x14ac:dyDescent="0.3">
      <c r="A36" s="16" t="s">
        <v>38</v>
      </c>
      <c r="B36" s="16" t="s">
        <v>49</v>
      </c>
      <c r="C36" s="34">
        <v>1097</v>
      </c>
      <c r="D36" s="35">
        <v>1097</v>
      </c>
      <c r="E36" s="148"/>
    </row>
    <row r="37" spans="1:5" x14ac:dyDescent="0.3">
      <c r="A37" s="16" t="s">
        <v>39</v>
      </c>
      <c r="B37" s="16" t="s">
        <v>342</v>
      </c>
      <c r="C37" s="83">
        <f>SUM(C38:C43)</f>
        <v>58450</v>
      </c>
      <c r="D37" s="83">
        <f>SUM(D38:D43)</f>
        <v>17271</v>
      </c>
      <c r="E37" s="148"/>
    </row>
    <row r="38" spans="1:5" x14ac:dyDescent="0.3">
      <c r="A38" s="17" t="s">
        <v>339</v>
      </c>
      <c r="B38" s="17" t="s">
        <v>343</v>
      </c>
      <c r="C38" s="34"/>
      <c r="D38" s="34"/>
      <c r="E38" s="148"/>
    </row>
    <row r="39" spans="1:5" x14ac:dyDescent="0.3">
      <c r="A39" s="17" t="s">
        <v>340</v>
      </c>
      <c r="B39" s="17" t="s">
        <v>344</v>
      </c>
      <c r="C39" s="34">
        <v>400</v>
      </c>
      <c r="D39" s="34">
        <v>400</v>
      </c>
      <c r="E39" s="148"/>
    </row>
    <row r="40" spans="1:5" x14ac:dyDescent="0.3">
      <c r="A40" s="17" t="s">
        <v>341</v>
      </c>
      <c r="B40" s="17" t="s">
        <v>346</v>
      </c>
      <c r="C40" s="34">
        <v>200</v>
      </c>
      <c r="D40" s="35">
        <v>200</v>
      </c>
      <c r="E40" s="148"/>
    </row>
    <row r="41" spans="1:5" x14ac:dyDescent="0.3">
      <c r="A41" s="17" t="s">
        <v>345</v>
      </c>
      <c r="B41" s="17" t="s">
        <v>347</v>
      </c>
      <c r="C41" s="34">
        <v>600</v>
      </c>
      <c r="D41" s="35">
        <v>0</v>
      </c>
      <c r="E41" s="148"/>
    </row>
    <row r="42" spans="1:5" x14ac:dyDescent="0.3">
      <c r="A42" s="17" t="s">
        <v>348</v>
      </c>
      <c r="B42" s="17" t="s">
        <v>459</v>
      </c>
      <c r="C42" s="34">
        <v>32250</v>
      </c>
      <c r="D42" s="35">
        <v>6171</v>
      </c>
      <c r="E42" s="148"/>
    </row>
    <row r="43" spans="1:5" x14ac:dyDescent="0.3">
      <c r="A43" s="17" t="s">
        <v>460</v>
      </c>
      <c r="B43" s="17" t="s">
        <v>704</v>
      </c>
      <c r="C43" s="34">
        <v>25000</v>
      </c>
      <c r="D43" s="35">
        <v>10500</v>
      </c>
      <c r="E43" s="148"/>
    </row>
    <row r="44" spans="1:5" ht="30" x14ac:dyDescent="0.3">
      <c r="A44" s="16" t="s">
        <v>40</v>
      </c>
      <c r="B44" s="16" t="s">
        <v>28</v>
      </c>
      <c r="C44" s="34">
        <v>3876</v>
      </c>
      <c r="D44" s="35">
        <v>2727</v>
      </c>
      <c r="E44" s="148"/>
    </row>
    <row r="45" spans="1:5" x14ac:dyDescent="0.3">
      <c r="A45" s="16" t="s">
        <v>41</v>
      </c>
      <c r="B45" s="16" t="s">
        <v>24</v>
      </c>
      <c r="C45" s="34"/>
      <c r="D45" s="35"/>
      <c r="E45" s="148"/>
    </row>
    <row r="46" spans="1:5" x14ac:dyDescent="0.3">
      <c r="A46" s="16" t="s">
        <v>42</v>
      </c>
      <c r="B46" s="16" t="s">
        <v>25</v>
      </c>
      <c r="C46" s="34">
        <v>1500</v>
      </c>
      <c r="D46" s="35">
        <v>0</v>
      </c>
      <c r="E46" s="148"/>
    </row>
    <row r="47" spans="1:5" x14ac:dyDescent="0.3">
      <c r="A47" s="16" t="s">
        <v>43</v>
      </c>
      <c r="B47" s="16" t="s">
        <v>26</v>
      </c>
      <c r="C47" s="34"/>
      <c r="D47" s="35"/>
      <c r="E47" s="148"/>
    </row>
    <row r="48" spans="1:5" x14ac:dyDescent="0.3">
      <c r="A48" s="16" t="s">
        <v>44</v>
      </c>
      <c r="B48" s="16" t="s">
        <v>289</v>
      </c>
      <c r="C48" s="83">
        <f>SUM(C49:C51)</f>
        <v>5563</v>
      </c>
      <c r="D48" s="83">
        <f>SUM(D49:D51)</f>
        <v>1563</v>
      </c>
      <c r="E48" s="148"/>
    </row>
    <row r="49" spans="1:5" x14ac:dyDescent="0.3">
      <c r="A49" s="97" t="s">
        <v>354</v>
      </c>
      <c r="B49" s="97" t="s">
        <v>357</v>
      </c>
      <c r="C49" s="34">
        <v>3563</v>
      </c>
      <c r="D49" s="35">
        <v>1563</v>
      </c>
      <c r="E49" s="148"/>
    </row>
    <row r="50" spans="1:5" x14ac:dyDescent="0.3">
      <c r="A50" s="97" t="s">
        <v>355</v>
      </c>
      <c r="B50" s="97" t="s">
        <v>356</v>
      </c>
      <c r="C50" s="34">
        <v>2000</v>
      </c>
      <c r="D50" s="35">
        <v>0</v>
      </c>
      <c r="E50" s="148"/>
    </row>
    <row r="51" spans="1:5" x14ac:dyDescent="0.3">
      <c r="A51" s="97" t="s">
        <v>358</v>
      </c>
      <c r="B51" s="97" t="s">
        <v>359</v>
      </c>
      <c r="C51" s="34"/>
      <c r="D51" s="35"/>
      <c r="E51" s="148"/>
    </row>
    <row r="52" spans="1:5" ht="26.25" customHeight="1" x14ac:dyDescent="0.3">
      <c r="A52" s="16" t="s">
        <v>45</v>
      </c>
      <c r="B52" s="16" t="s">
        <v>29</v>
      </c>
      <c r="C52" s="34"/>
      <c r="D52" s="35"/>
      <c r="E52" s="148"/>
    </row>
    <row r="53" spans="1:5" x14ac:dyDescent="0.3">
      <c r="A53" s="16" t="s">
        <v>46</v>
      </c>
      <c r="B53" s="16" t="s">
        <v>6</v>
      </c>
      <c r="C53" s="34">
        <v>20325</v>
      </c>
      <c r="D53" s="35">
        <v>1175</v>
      </c>
      <c r="E53" s="148"/>
    </row>
    <row r="54" spans="1:5" ht="30" x14ac:dyDescent="0.3">
      <c r="A54" s="14">
        <v>1.3</v>
      </c>
      <c r="B54" s="87" t="s">
        <v>389</v>
      </c>
      <c r="C54" s="84">
        <f>SUM(C55:C56)</f>
        <v>0</v>
      </c>
      <c r="D54" s="84">
        <f>SUM(D55:D56)</f>
        <v>0</v>
      </c>
      <c r="E54" s="148"/>
    </row>
    <row r="55" spans="1:5" ht="30" x14ac:dyDescent="0.3">
      <c r="A55" s="16" t="s">
        <v>50</v>
      </c>
      <c r="B55" s="16" t="s">
        <v>48</v>
      </c>
      <c r="C55" s="34"/>
      <c r="D55" s="35"/>
      <c r="E55" s="148"/>
    </row>
    <row r="56" spans="1:5" x14ac:dyDescent="0.3">
      <c r="A56" s="16" t="s">
        <v>51</v>
      </c>
      <c r="B56" s="16" t="s">
        <v>47</v>
      </c>
      <c r="C56" s="34"/>
      <c r="D56" s="35"/>
      <c r="E56" s="148"/>
    </row>
    <row r="57" spans="1:5" x14ac:dyDescent="0.3">
      <c r="A57" s="14">
        <v>1.4</v>
      </c>
      <c r="B57" s="14" t="s">
        <v>391</v>
      </c>
      <c r="C57" s="34"/>
      <c r="D57" s="35"/>
      <c r="E57" s="148"/>
    </row>
    <row r="58" spans="1:5" x14ac:dyDescent="0.3">
      <c r="A58" s="14">
        <v>1.5</v>
      </c>
      <c r="B58" s="14" t="s">
        <v>7</v>
      </c>
      <c r="C58" s="38"/>
      <c r="D58" s="41"/>
      <c r="E58" s="148"/>
    </row>
    <row r="59" spans="1:5" x14ac:dyDescent="0.3">
      <c r="A59" s="14">
        <v>1.6</v>
      </c>
      <c r="B59" s="46" t="s">
        <v>8</v>
      </c>
      <c r="C59" s="84">
        <f>SUM(C60:C64)</f>
        <v>2010</v>
      </c>
      <c r="D59" s="84">
        <f>SUM(D60:D64)</f>
        <v>2010</v>
      </c>
      <c r="E59" s="148"/>
    </row>
    <row r="60" spans="1:5" x14ac:dyDescent="0.3">
      <c r="A60" s="16" t="s">
        <v>290</v>
      </c>
      <c r="B60" s="47" t="s">
        <v>52</v>
      </c>
      <c r="C60" s="38"/>
      <c r="D60" s="41"/>
      <c r="E60" s="148"/>
    </row>
    <row r="61" spans="1:5" ht="30" x14ac:dyDescent="0.3">
      <c r="A61" s="16" t="s">
        <v>291</v>
      </c>
      <c r="B61" s="47" t="s">
        <v>54</v>
      </c>
      <c r="C61" s="38"/>
      <c r="D61" s="41"/>
      <c r="E61" s="148"/>
    </row>
    <row r="62" spans="1:5" x14ac:dyDescent="0.3">
      <c r="A62" s="16" t="s">
        <v>292</v>
      </c>
      <c r="B62" s="47" t="s">
        <v>53</v>
      </c>
      <c r="C62" s="41">
        <v>2010</v>
      </c>
      <c r="D62" s="41">
        <v>2010</v>
      </c>
      <c r="E62" s="148"/>
    </row>
    <row r="63" spans="1:5" x14ac:dyDescent="0.3">
      <c r="A63" s="16" t="s">
        <v>293</v>
      </c>
      <c r="B63" s="47" t="s">
        <v>27</v>
      </c>
      <c r="C63" s="38"/>
      <c r="D63" s="41"/>
      <c r="E63" s="148"/>
    </row>
    <row r="64" spans="1:5" x14ac:dyDescent="0.3">
      <c r="A64" s="16" t="s">
        <v>321</v>
      </c>
      <c r="B64" s="202" t="s">
        <v>322</v>
      </c>
      <c r="C64" s="38"/>
      <c r="D64" s="203"/>
      <c r="E64" s="148"/>
    </row>
    <row r="65" spans="1:5" x14ac:dyDescent="0.3">
      <c r="A65" s="13">
        <v>2</v>
      </c>
      <c r="B65" s="48" t="s">
        <v>106</v>
      </c>
      <c r="C65" s="257"/>
      <c r="D65" s="118">
        <f>SUM(D66:D71)</f>
        <v>0</v>
      </c>
      <c r="E65" s="148"/>
    </row>
    <row r="66" spans="1:5" x14ac:dyDescent="0.3">
      <c r="A66" s="15">
        <v>2.1</v>
      </c>
      <c r="B66" s="49" t="s">
        <v>100</v>
      </c>
      <c r="C66" s="257"/>
      <c r="D66" s="43"/>
      <c r="E66" s="148"/>
    </row>
    <row r="67" spans="1:5" x14ac:dyDescent="0.3">
      <c r="A67" s="15">
        <v>2.2000000000000002</v>
      </c>
      <c r="B67" s="49" t="s">
        <v>104</v>
      </c>
      <c r="C67" s="259"/>
      <c r="D67" s="44"/>
      <c r="E67" s="148"/>
    </row>
    <row r="68" spans="1:5" x14ac:dyDescent="0.3">
      <c r="A68" s="15">
        <v>2.2999999999999998</v>
      </c>
      <c r="B68" s="49" t="s">
        <v>103</v>
      </c>
      <c r="C68" s="259"/>
      <c r="D68" s="44"/>
      <c r="E68" s="148"/>
    </row>
    <row r="69" spans="1:5" x14ac:dyDescent="0.3">
      <c r="A69" s="15">
        <v>2.4</v>
      </c>
      <c r="B69" s="49" t="s">
        <v>105</v>
      </c>
      <c r="C69" s="259"/>
      <c r="D69" s="44"/>
      <c r="E69" s="148"/>
    </row>
    <row r="70" spans="1:5" x14ac:dyDescent="0.3">
      <c r="A70" s="15">
        <v>2.5</v>
      </c>
      <c r="B70" s="49" t="s">
        <v>101</v>
      </c>
      <c r="C70" s="259"/>
      <c r="D70" s="44"/>
      <c r="E70" s="148"/>
    </row>
    <row r="71" spans="1:5" x14ac:dyDescent="0.3">
      <c r="A71" s="15">
        <v>2.6</v>
      </c>
      <c r="B71" s="49" t="s">
        <v>102</v>
      </c>
      <c r="C71" s="259"/>
      <c r="D71" s="44"/>
      <c r="E71" s="148"/>
    </row>
    <row r="72" spans="1:5" s="2" customFormat="1" x14ac:dyDescent="0.3">
      <c r="A72" s="13">
        <v>3</v>
      </c>
      <c r="B72" s="255" t="s">
        <v>414</v>
      </c>
      <c r="C72" s="258"/>
      <c r="D72" s="256"/>
      <c r="E72" s="105"/>
    </row>
    <row r="73" spans="1:5" s="2" customFormat="1" x14ac:dyDescent="0.3">
      <c r="A73" s="13">
        <v>4</v>
      </c>
      <c r="B73" s="13" t="s">
        <v>245</v>
      </c>
      <c r="C73" s="258">
        <f>SUM(C74:C75)</f>
        <v>0</v>
      </c>
      <c r="D73" s="85">
        <f>SUM(D74:D75)</f>
        <v>0</v>
      </c>
      <c r="E73" s="105"/>
    </row>
    <row r="74" spans="1:5" s="2" customFormat="1" x14ac:dyDescent="0.3">
      <c r="A74" s="15">
        <v>4.0999999999999996</v>
      </c>
      <c r="B74" s="15" t="s">
        <v>246</v>
      </c>
      <c r="C74" s="8"/>
      <c r="D74" s="8"/>
      <c r="E74" s="105"/>
    </row>
    <row r="75" spans="1:5" s="2" customFormat="1" x14ac:dyDescent="0.3">
      <c r="A75" s="15">
        <v>4.2</v>
      </c>
      <c r="B75" s="15" t="s">
        <v>247</v>
      </c>
      <c r="C75" s="8"/>
      <c r="D75" s="8"/>
      <c r="E75" s="105"/>
    </row>
    <row r="76" spans="1:5" s="2" customFormat="1" x14ac:dyDescent="0.3">
      <c r="A76" s="13">
        <v>5</v>
      </c>
      <c r="B76" s="253" t="s">
        <v>272</v>
      </c>
      <c r="C76" s="8"/>
      <c r="D76" s="85"/>
      <c r="E76" s="105"/>
    </row>
    <row r="77" spans="1:5" s="2" customFormat="1" x14ac:dyDescent="0.3">
      <c r="A77" s="351"/>
      <c r="B77" s="351"/>
      <c r="C77" s="12"/>
      <c r="D77" s="12"/>
      <c r="E77" s="105"/>
    </row>
    <row r="78" spans="1:5" s="2" customFormat="1" x14ac:dyDescent="0.3">
      <c r="A78" s="456" t="s">
        <v>461</v>
      </c>
      <c r="B78" s="456"/>
      <c r="C78" s="456"/>
      <c r="D78" s="456"/>
      <c r="E78" s="105"/>
    </row>
    <row r="79" spans="1:5" s="2" customFormat="1" x14ac:dyDescent="0.3">
      <c r="A79" s="351"/>
      <c r="B79" s="351"/>
      <c r="C79" s="12"/>
      <c r="D79" s="12"/>
      <c r="E79" s="105"/>
    </row>
    <row r="80" spans="1:5" s="23" customFormat="1" ht="12.75" x14ac:dyDescent="0.2"/>
    <row r="81" spans="1:9" s="2" customFormat="1" x14ac:dyDescent="0.3">
      <c r="A81" s="69" t="s">
        <v>107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5" t="s">
        <v>462</v>
      </c>
      <c r="D84" s="12"/>
      <c r="E84"/>
      <c r="F84"/>
      <c r="G84"/>
      <c r="H84"/>
      <c r="I84"/>
    </row>
    <row r="85" spans="1:9" s="2" customFormat="1" x14ac:dyDescent="0.3">
      <c r="A85"/>
      <c r="B85" s="464" t="s">
        <v>463</v>
      </c>
      <c r="C85" s="464"/>
      <c r="D85" s="464"/>
      <c r="E85"/>
      <c r="F85"/>
      <c r="G85"/>
      <c r="H85"/>
      <c r="I85"/>
    </row>
    <row r="86" spans="1:9" customFormat="1" ht="12.75" x14ac:dyDescent="0.2">
      <c r="B86" s="66" t="s">
        <v>464</v>
      </c>
    </row>
    <row r="87" spans="1:9" s="2" customFormat="1" x14ac:dyDescent="0.3">
      <c r="A87" s="11"/>
      <c r="B87" s="464" t="s">
        <v>465</v>
      </c>
      <c r="C87" s="464"/>
      <c r="D87" s="464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H22" sqref="H2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318</v>
      </c>
      <c r="B1" s="77"/>
      <c r="C1" s="453" t="s">
        <v>109</v>
      </c>
      <c r="D1" s="453"/>
      <c r="E1" s="91"/>
    </row>
    <row r="2" spans="1:5" s="6" customFormat="1" x14ac:dyDescent="0.3">
      <c r="A2" s="74" t="s">
        <v>312</v>
      </c>
      <c r="B2" s="77"/>
      <c r="C2" s="451" t="s">
        <v>511</v>
      </c>
      <c r="D2" s="451"/>
      <c r="E2" s="91"/>
    </row>
    <row r="3" spans="1:5" s="6" customFormat="1" x14ac:dyDescent="0.3">
      <c r="A3" s="76" t="s">
        <v>140</v>
      </c>
      <c r="B3" s="74"/>
      <c r="C3" s="160"/>
      <c r="D3" s="160"/>
      <c r="E3" s="91"/>
    </row>
    <row r="4" spans="1:5" s="6" customFormat="1" x14ac:dyDescent="0.3">
      <c r="A4" s="76"/>
      <c r="B4" s="76"/>
      <c r="C4" s="160"/>
      <c r="D4" s="160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x14ac:dyDescent="0.3">
      <c r="A6" s="425"/>
      <c r="B6" s="80" t="s">
        <v>510</v>
      </c>
      <c r="C6" s="81"/>
      <c r="D6" s="81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59"/>
      <c r="B8" s="159"/>
      <c r="C8" s="78"/>
      <c r="D8" s="78"/>
      <c r="E8" s="91"/>
    </row>
    <row r="9" spans="1:5" s="6" customFormat="1" ht="30" x14ac:dyDescent="0.3">
      <c r="A9" s="89" t="s">
        <v>64</v>
      </c>
      <c r="B9" s="89" t="s">
        <v>317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313</v>
      </c>
      <c r="B10" s="98" t="s">
        <v>705</v>
      </c>
      <c r="C10" s="4">
        <v>275</v>
      </c>
      <c r="D10" s="4">
        <v>275</v>
      </c>
      <c r="E10" s="93"/>
    </row>
    <row r="11" spans="1:5" s="10" customFormat="1" x14ac:dyDescent="0.2">
      <c r="A11" s="98" t="s">
        <v>314</v>
      </c>
      <c r="B11" s="98" t="s">
        <v>706</v>
      </c>
      <c r="C11" s="4">
        <v>510</v>
      </c>
      <c r="D11" s="4">
        <v>510</v>
      </c>
      <c r="E11" s="94"/>
    </row>
    <row r="12" spans="1:5" s="10" customFormat="1" x14ac:dyDescent="0.2">
      <c r="A12" s="87" t="s">
        <v>271</v>
      </c>
      <c r="B12" s="87" t="s">
        <v>707</v>
      </c>
      <c r="C12" s="4">
        <v>390</v>
      </c>
      <c r="D12" s="4">
        <v>390</v>
      </c>
      <c r="E12" s="94"/>
    </row>
    <row r="13" spans="1:5" s="10" customFormat="1" x14ac:dyDescent="0.2">
      <c r="A13" s="87" t="s">
        <v>271</v>
      </c>
      <c r="B13" s="87" t="s">
        <v>708</v>
      </c>
      <c r="C13" s="4">
        <v>8500</v>
      </c>
      <c r="D13" s="4">
        <v>0</v>
      </c>
      <c r="E13" s="94"/>
    </row>
    <row r="14" spans="1:5" s="10" customFormat="1" x14ac:dyDescent="0.2">
      <c r="A14" s="87" t="s">
        <v>271</v>
      </c>
      <c r="B14" s="87" t="s">
        <v>709</v>
      </c>
      <c r="C14" s="4">
        <v>8000</v>
      </c>
      <c r="D14" s="4">
        <v>0</v>
      </c>
      <c r="E14" s="94"/>
    </row>
    <row r="15" spans="1:5" s="10" customFormat="1" x14ac:dyDescent="0.2">
      <c r="A15" s="87" t="s">
        <v>271</v>
      </c>
      <c r="B15" s="87" t="s">
        <v>710</v>
      </c>
      <c r="C15" s="4">
        <v>450</v>
      </c>
      <c r="D15" s="4">
        <v>0</v>
      </c>
      <c r="E15" s="94"/>
    </row>
    <row r="16" spans="1:5" s="10" customFormat="1" x14ac:dyDescent="0.2">
      <c r="A16" s="87" t="s">
        <v>271</v>
      </c>
      <c r="B16" s="87" t="s">
        <v>711</v>
      </c>
      <c r="C16" s="4">
        <v>2200</v>
      </c>
      <c r="D16" s="4">
        <v>0</v>
      </c>
      <c r="E16" s="94"/>
    </row>
    <row r="17" spans="1:5" s="10" customFormat="1" ht="17.25" customHeight="1" x14ac:dyDescent="0.2">
      <c r="A17" s="98" t="s">
        <v>315</v>
      </c>
      <c r="B17" s="87"/>
      <c r="C17" s="4"/>
      <c r="D17" s="4"/>
      <c r="E17" s="94"/>
    </row>
    <row r="18" spans="1:5" s="10" customFormat="1" ht="18" customHeight="1" x14ac:dyDescent="0.2">
      <c r="A18" s="98" t="s">
        <v>316</v>
      </c>
      <c r="B18" s="87"/>
      <c r="C18" s="4"/>
      <c r="D18" s="4"/>
      <c r="E18" s="94"/>
    </row>
    <row r="19" spans="1:5" s="10" customFormat="1" x14ac:dyDescent="0.2">
      <c r="A19" s="87" t="s">
        <v>271</v>
      </c>
      <c r="B19" s="87"/>
      <c r="C19" s="4"/>
      <c r="D19" s="4"/>
      <c r="E19" s="94"/>
    </row>
    <row r="20" spans="1:5" s="10" customFormat="1" x14ac:dyDescent="0.2">
      <c r="A20" s="87" t="s">
        <v>271</v>
      </c>
      <c r="B20" s="87"/>
      <c r="C20" s="4"/>
      <c r="D20" s="4"/>
      <c r="E20" s="94"/>
    </row>
    <row r="21" spans="1:5" s="10" customFormat="1" x14ac:dyDescent="0.2">
      <c r="A21" s="87" t="s">
        <v>271</v>
      </c>
      <c r="B21" s="87"/>
      <c r="C21" s="4"/>
      <c r="D21" s="4"/>
      <c r="E21" s="94"/>
    </row>
    <row r="22" spans="1:5" s="10" customFormat="1" x14ac:dyDescent="0.2">
      <c r="A22" s="87" t="s">
        <v>271</v>
      </c>
      <c r="B22" s="87"/>
      <c r="C22" s="4"/>
      <c r="D22" s="4"/>
      <c r="E22" s="94"/>
    </row>
    <row r="23" spans="1:5" s="10" customFormat="1" x14ac:dyDescent="0.2">
      <c r="A23" s="87" t="s">
        <v>271</v>
      </c>
      <c r="B23" s="87"/>
      <c r="C23" s="4"/>
      <c r="D23" s="4"/>
      <c r="E23" s="94"/>
    </row>
    <row r="24" spans="1:5" s="3" customFormat="1" x14ac:dyDescent="0.2">
      <c r="A24" s="88"/>
      <c r="B24" s="88"/>
      <c r="C24" s="4"/>
      <c r="D24" s="4"/>
      <c r="E24" s="95"/>
    </row>
    <row r="25" spans="1:5" x14ac:dyDescent="0.3">
      <c r="A25" s="99"/>
      <c r="B25" s="99" t="s">
        <v>319</v>
      </c>
      <c r="C25" s="86">
        <f>SUM(C10:C24)</f>
        <v>20325</v>
      </c>
      <c r="D25" s="86">
        <f>SUM(D10:D24)</f>
        <v>1175</v>
      </c>
      <c r="E25" s="96"/>
    </row>
    <row r="26" spans="1:5" x14ac:dyDescent="0.3">
      <c r="A26" s="45"/>
      <c r="B26" s="45"/>
    </row>
    <row r="27" spans="1:5" x14ac:dyDescent="0.3">
      <c r="A27" s="2" t="s">
        <v>398</v>
      </c>
      <c r="E27" s="5"/>
    </row>
    <row r="28" spans="1:5" x14ac:dyDescent="0.3">
      <c r="A28" s="2" t="s">
        <v>393</v>
      </c>
    </row>
    <row r="29" spans="1:5" x14ac:dyDescent="0.3">
      <c r="A29" s="201" t="s">
        <v>394</v>
      </c>
    </row>
    <row r="30" spans="1:5" x14ac:dyDescent="0.3">
      <c r="A30" s="201"/>
    </row>
    <row r="31" spans="1:5" x14ac:dyDescent="0.3">
      <c r="A31" s="201" t="s">
        <v>336</v>
      </c>
    </row>
    <row r="32" spans="1:5" s="23" customFormat="1" ht="12.75" x14ac:dyDescent="0.2"/>
    <row r="33" spans="1:9" x14ac:dyDescent="0.3">
      <c r="A33" s="69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9"/>
      <c r="B36" s="69" t="s">
        <v>264</v>
      </c>
      <c r="D36" s="12"/>
      <c r="E36"/>
      <c r="F36"/>
      <c r="G36"/>
      <c r="H36"/>
      <c r="I36"/>
    </row>
    <row r="37" spans="1:9" x14ac:dyDescent="0.3">
      <c r="B37" s="2" t="s">
        <v>263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view="pageBreakPreview" topLeftCell="A22" zoomScale="80" zoomScaleSheetLayoutView="80" workbookViewId="0">
      <selection activeCell="M64" sqref="M64"/>
    </sheetView>
  </sheetViews>
  <sheetFormatPr defaultRowHeight="12.75" x14ac:dyDescent="0.2"/>
  <cols>
    <col min="1" max="1" width="5.42578125" style="185" customWidth="1"/>
    <col min="2" max="2" width="20.85546875" style="185" customWidth="1"/>
    <col min="3" max="3" width="26" style="185" customWidth="1"/>
    <col min="4" max="4" width="17" style="185" customWidth="1"/>
    <col min="5" max="5" width="18.140625" style="185" customWidth="1"/>
    <col min="6" max="6" width="14.7109375" style="185" customWidth="1"/>
    <col min="7" max="7" width="15.5703125" style="185" customWidth="1"/>
    <col min="8" max="8" width="14.7109375" style="185" customWidth="1"/>
    <col min="9" max="9" width="29.7109375" style="185" customWidth="1"/>
    <col min="10" max="10" width="0" style="185" hidden="1" customWidth="1"/>
    <col min="11" max="16384" width="9.140625" style="185"/>
  </cols>
  <sheetData>
    <row r="1" spans="1:10" ht="15" x14ac:dyDescent="0.3">
      <c r="A1" s="74" t="s">
        <v>436</v>
      </c>
      <c r="B1" s="74"/>
      <c r="C1" s="77"/>
      <c r="D1" s="77"/>
      <c r="E1" s="77"/>
      <c r="F1" s="77"/>
      <c r="G1" s="264"/>
      <c r="H1" s="264"/>
      <c r="I1" s="453" t="s">
        <v>109</v>
      </c>
      <c r="J1" s="453"/>
    </row>
    <row r="2" spans="1:10" ht="15" x14ac:dyDescent="0.3">
      <c r="A2" s="76" t="s">
        <v>140</v>
      </c>
      <c r="B2" s="74"/>
      <c r="C2" s="77"/>
      <c r="D2" s="77"/>
      <c r="E2" s="77"/>
      <c r="F2" s="77"/>
      <c r="G2" s="264"/>
      <c r="H2" s="264"/>
      <c r="I2" s="451" t="s">
        <v>511</v>
      </c>
      <c r="J2" s="451"/>
    </row>
    <row r="3" spans="1:10" ht="15" x14ac:dyDescent="0.3">
      <c r="A3" s="76"/>
      <c r="B3" s="76"/>
      <c r="C3" s="74"/>
      <c r="D3" s="74"/>
      <c r="E3" s="74"/>
      <c r="F3" s="74"/>
      <c r="G3" s="264"/>
      <c r="H3" s="264"/>
      <c r="I3" s="264"/>
    </row>
    <row r="4" spans="1:10" ht="15" x14ac:dyDescent="0.3">
      <c r="A4" s="77" t="s">
        <v>267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425"/>
      <c r="B5" s="80"/>
      <c r="C5" s="80"/>
      <c r="D5" s="80" t="s">
        <v>510</v>
      </c>
      <c r="E5" s="80"/>
      <c r="F5" s="80"/>
      <c r="G5" s="81"/>
      <c r="H5" s="81"/>
      <c r="I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263"/>
      <c r="B7" s="263"/>
      <c r="C7" s="263"/>
      <c r="D7" s="263"/>
      <c r="E7" s="263"/>
      <c r="F7" s="263"/>
      <c r="G7" s="78"/>
      <c r="H7" s="78"/>
      <c r="I7" s="78"/>
    </row>
    <row r="8" spans="1:10" ht="45" x14ac:dyDescent="0.2">
      <c r="A8" s="90" t="s">
        <v>64</v>
      </c>
      <c r="B8" s="90" t="s">
        <v>324</v>
      </c>
      <c r="C8" s="90" t="s">
        <v>325</v>
      </c>
      <c r="D8" s="90" t="s">
        <v>225</v>
      </c>
      <c r="E8" s="90" t="s">
        <v>329</v>
      </c>
      <c r="F8" s="90" t="s">
        <v>333</v>
      </c>
      <c r="G8" s="79" t="s">
        <v>10</v>
      </c>
      <c r="H8" s="79" t="s">
        <v>9</v>
      </c>
      <c r="I8" s="79" t="s">
        <v>373</v>
      </c>
      <c r="J8" s="218" t="s">
        <v>332</v>
      </c>
    </row>
    <row r="9" spans="1:10" ht="15" x14ac:dyDescent="0.2">
      <c r="A9" s="98">
        <v>1</v>
      </c>
      <c r="B9" s="98" t="s">
        <v>650</v>
      </c>
      <c r="C9" s="98" t="s">
        <v>791</v>
      </c>
      <c r="D9" s="98">
        <v>1017001168</v>
      </c>
      <c r="E9" s="98"/>
      <c r="F9" s="98" t="s">
        <v>332</v>
      </c>
      <c r="G9" s="4">
        <v>375</v>
      </c>
      <c r="H9" s="4">
        <v>300</v>
      </c>
      <c r="I9" s="4">
        <v>75</v>
      </c>
      <c r="J9" s="218" t="s">
        <v>0</v>
      </c>
    </row>
    <row r="10" spans="1:10" ht="15" x14ac:dyDescent="0.2">
      <c r="A10" s="98">
        <v>2</v>
      </c>
      <c r="B10" s="98" t="s">
        <v>659</v>
      </c>
      <c r="C10" s="98" t="s">
        <v>632</v>
      </c>
      <c r="D10" s="98">
        <v>1011086083</v>
      </c>
      <c r="E10" s="98"/>
      <c r="F10" s="98" t="s">
        <v>332</v>
      </c>
      <c r="G10" s="4">
        <v>375</v>
      </c>
      <c r="H10" s="4">
        <v>300</v>
      </c>
      <c r="I10" s="4">
        <v>75</v>
      </c>
    </row>
    <row r="11" spans="1:10" ht="15" x14ac:dyDescent="0.2">
      <c r="A11" s="98">
        <v>3</v>
      </c>
      <c r="B11" s="87" t="s">
        <v>599</v>
      </c>
      <c r="C11" s="87" t="s">
        <v>622</v>
      </c>
      <c r="D11" s="87">
        <v>1016010896</v>
      </c>
      <c r="E11" s="87"/>
      <c r="F11" s="98" t="s">
        <v>332</v>
      </c>
      <c r="G11" s="4">
        <v>375</v>
      </c>
      <c r="H11" s="4">
        <v>300</v>
      </c>
      <c r="I11" s="4">
        <v>75</v>
      </c>
    </row>
    <row r="12" spans="1:10" ht="15" x14ac:dyDescent="0.2">
      <c r="A12" s="98">
        <v>4</v>
      </c>
      <c r="B12" s="87" t="s">
        <v>652</v>
      </c>
      <c r="C12" s="87" t="s">
        <v>573</v>
      </c>
      <c r="D12" s="87">
        <v>62001043346</v>
      </c>
      <c r="E12" s="87"/>
      <c r="F12" s="98" t="s">
        <v>332</v>
      </c>
      <c r="G12" s="4">
        <v>375</v>
      </c>
      <c r="H12" s="4">
        <v>300</v>
      </c>
      <c r="I12" s="4">
        <v>75</v>
      </c>
    </row>
    <row r="13" spans="1:10" ht="15" x14ac:dyDescent="0.2">
      <c r="A13" s="98">
        <v>5</v>
      </c>
      <c r="B13" s="87" t="s">
        <v>599</v>
      </c>
      <c r="C13" s="87" t="s">
        <v>592</v>
      </c>
      <c r="D13" s="87">
        <v>1011007155</v>
      </c>
      <c r="E13" s="87"/>
      <c r="F13" s="98" t="s">
        <v>332</v>
      </c>
      <c r="G13" s="4">
        <v>950</v>
      </c>
      <c r="H13" s="4">
        <v>950</v>
      </c>
      <c r="I13" s="4">
        <v>0</v>
      </c>
    </row>
    <row r="14" spans="1:10" ht="15" x14ac:dyDescent="0.2">
      <c r="A14" s="98">
        <v>6</v>
      </c>
      <c r="B14" s="87" t="s">
        <v>663</v>
      </c>
      <c r="C14" s="87" t="s">
        <v>636</v>
      </c>
      <c r="D14" s="87">
        <v>1029015678</v>
      </c>
      <c r="E14" s="87"/>
      <c r="F14" s="98" t="s">
        <v>332</v>
      </c>
      <c r="G14" s="4">
        <v>375</v>
      </c>
      <c r="H14" s="4">
        <v>300</v>
      </c>
      <c r="I14" s="4">
        <v>75</v>
      </c>
    </row>
    <row r="15" spans="1:10" ht="15" x14ac:dyDescent="0.2">
      <c r="A15" s="98">
        <v>7</v>
      </c>
      <c r="B15" s="87" t="s">
        <v>648</v>
      </c>
      <c r="C15" s="87" t="s">
        <v>792</v>
      </c>
      <c r="D15" s="87">
        <v>33001081367</v>
      </c>
      <c r="E15" s="87"/>
      <c r="F15" s="98" t="s">
        <v>332</v>
      </c>
      <c r="G15" s="4">
        <v>375</v>
      </c>
      <c r="H15" s="4">
        <v>300</v>
      </c>
      <c r="I15" s="4">
        <v>75</v>
      </c>
    </row>
    <row r="16" spans="1:10" ht="15" x14ac:dyDescent="0.2">
      <c r="A16" s="98">
        <v>8</v>
      </c>
      <c r="B16" s="87" t="s">
        <v>664</v>
      </c>
      <c r="C16" s="87" t="s">
        <v>637</v>
      </c>
      <c r="D16" s="87">
        <v>1012005572</v>
      </c>
      <c r="E16" s="87"/>
      <c r="F16" s="98" t="s">
        <v>332</v>
      </c>
      <c r="G16" s="4">
        <v>750</v>
      </c>
      <c r="H16" s="4">
        <v>600</v>
      </c>
      <c r="I16" s="4">
        <v>150</v>
      </c>
    </row>
    <row r="17" spans="1:9" ht="15" x14ac:dyDescent="0.2">
      <c r="A17" s="98">
        <v>9</v>
      </c>
      <c r="B17" s="87" t="s">
        <v>665</v>
      </c>
      <c r="C17" s="87" t="s">
        <v>638</v>
      </c>
      <c r="D17" s="87">
        <v>1017019191</v>
      </c>
      <c r="E17" s="87"/>
      <c r="F17" s="98" t="s">
        <v>332</v>
      </c>
      <c r="G17" s="4">
        <v>375</v>
      </c>
      <c r="H17" s="4">
        <v>300</v>
      </c>
      <c r="I17" s="4">
        <v>75</v>
      </c>
    </row>
    <row r="18" spans="1:9" ht="15" x14ac:dyDescent="0.2">
      <c r="A18" s="98">
        <v>10</v>
      </c>
      <c r="B18" s="87" t="s">
        <v>610</v>
      </c>
      <c r="C18" s="87" t="s">
        <v>585</v>
      </c>
      <c r="D18" s="87">
        <v>1001008305</v>
      </c>
      <c r="E18" s="87"/>
      <c r="F18" s="98" t="s">
        <v>332</v>
      </c>
      <c r="G18" s="4">
        <v>375</v>
      </c>
      <c r="H18" s="4">
        <v>300</v>
      </c>
      <c r="I18" s="4">
        <v>75</v>
      </c>
    </row>
    <row r="19" spans="1:9" ht="15" x14ac:dyDescent="0.2">
      <c r="A19" s="98">
        <v>11</v>
      </c>
      <c r="B19" s="87" t="s">
        <v>655</v>
      </c>
      <c r="C19" s="87" t="s">
        <v>628</v>
      </c>
      <c r="D19" s="87">
        <v>1002001191</v>
      </c>
      <c r="E19" s="87"/>
      <c r="F19" s="98" t="s">
        <v>332</v>
      </c>
      <c r="G19" s="4">
        <v>125</v>
      </c>
      <c r="H19" s="4">
        <v>100</v>
      </c>
      <c r="I19" s="4">
        <v>25</v>
      </c>
    </row>
    <row r="20" spans="1:9" ht="15" x14ac:dyDescent="0.2">
      <c r="A20" s="98">
        <v>12</v>
      </c>
      <c r="B20" s="87" t="s">
        <v>654</v>
      </c>
      <c r="C20" s="87" t="s">
        <v>627</v>
      </c>
      <c r="D20" s="87">
        <v>1021006813</v>
      </c>
      <c r="E20" s="87"/>
      <c r="F20" s="98" t="s">
        <v>332</v>
      </c>
      <c r="G20" s="4">
        <v>375</v>
      </c>
      <c r="H20" s="4">
        <v>300</v>
      </c>
      <c r="I20" s="4">
        <v>75</v>
      </c>
    </row>
    <row r="21" spans="1:9" ht="15" x14ac:dyDescent="0.2">
      <c r="A21" s="98">
        <v>13</v>
      </c>
      <c r="B21" s="87" t="s">
        <v>606</v>
      </c>
      <c r="C21" s="87" t="s">
        <v>579</v>
      </c>
      <c r="D21" s="87">
        <v>1019029100</v>
      </c>
      <c r="E21" s="87"/>
      <c r="F21" s="98" t="s">
        <v>332</v>
      </c>
      <c r="G21" s="4">
        <v>563</v>
      </c>
      <c r="H21" s="4">
        <v>450</v>
      </c>
      <c r="I21" s="4">
        <v>113</v>
      </c>
    </row>
    <row r="22" spans="1:9" ht="15" x14ac:dyDescent="0.2">
      <c r="A22" s="98">
        <v>14</v>
      </c>
      <c r="B22" s="87" t="s">
        <v>666</v>
      </c>
      <c r="C22" s="87" t="s">
        <v>793</v>
      </c>
      <c r="D22" s="87">
        <v>1010018590</v>
      </c>
      <c r="E22" s="87"/>
      <c r="F22" s="98" t="s">
        <v>332</v>
      </c>
      <c r="G22" s="4">
        <v>125</v>
      </c>
      <c r="H22" s="4">
        <v>100</v>
      </c>
      <c r="I22" s="4">
        <v>25</v>
      </c>
    </row>
    <row r="23" spans="1:9" ht="15" x14ac:dyDescent="0.2">
      <c r="A23" s="98">
        <v>15</v>
      </c>
      <c r="B23" s="87" t="s">
        <v>660</v>
      </c>
      <c r="C23" s="87" t="s">
        <v>633</v>
      </c>
      <c r="D23" s="87">
        <v>46001023974</v>
      </c>
      <c r="E23" s="87"/>
      <c r="F23" s="98" t="s">
        <v>332</v>
      </c>
      <c r="G23" s="4">
        <v>375</v>
      </c>
      <c r="H23" s="4">
        <v>300</v>
      </c>
      <c r="I23" s="4">
        <v>75</v>
      </c>
    </row>
    <row r="24" spans="1:9" ht="15" x14ac:dyDescent="0.2">
      <c r="A24" s="87" t="s">
        <v>269</v>
      </c>
      <c r="B24" s="87" t="s">
        <v>605</v>
      </c>
      <c r="C24" s="87" t="s">
        <v>640</v>
      </c>
      <c r="D24" s="87">
        <v>1017004063</v>
      </c>
      <c r="E24" s="87"/>
      <c r="F24" s="98" t="s">
        <v>332</v>
      </c>
      <c r="G24" s="4">
        <v>375</v>
      </c>
      <c r="H24" s="4">
        <v>300</v>
      </c>
      <c r="I24" s="4">
        <v>75</v>
      </c>
    </row>
    <row r="25" spans="1:9" ht="15" x14ac:dyDescent="0.2">
      <c r="A25" s="87"/>
      <c r="B25" s="87" t="s">
        <v>653</v>
      </c>
      <c r="C25" s="87" t="s">
        <v>794</v>
      </c>
      <c r="D25" s="87">
        <v>1019070141</v>
      </c>
      <c r="E25" s="87"/>
      <c r="F25" s="98" t="s">
        <v>332</v>
      </c>
      <c r="G25" s="4">
        <v>625</v>
      </c>
      <c r="H25" s="4">
        <v>500</v>
      </c>
      <c r="I25" s="4">
        <v>125</v>
      </c>
    </row>
    <row r="26" spans="1:9" ht="15" x14ac:dyDescent="0.2">
      <c r="A26" s="87"/>
      <c r="B26" s="87" t="s">
        <v>649</v>
      </c>
      <c r="C26" s="87" t="s">
        <v>621</v>
      </c>
      <c r="D26" s="87">
        <v>1011005116</v>
      </c>
      <c r="E26" s="87"/>
      <c r="F26" s="98" t="s">
        <v>332</v>
      </c>
      <c r="G26" s="4">
        <v>375</v>
      </c>
      <c r="H26" s="4">
        <v>300</v>
      </c>
      <c r="I26" s="4">
        <v>75</v>
      </c>
    </row>
    <row r="27" spans="1:9" ht="15" x14ac:dyDescent="0.2">
      <c r="A27" s="87"/>
      <c r="B27" s="87" t="s">
        <v>658</v>
      </c>
      <c r="C27" s="87" t="s">
        <v>631</v>
      </c>
      <c r="D27" s="87">
        <v>1013016756</v>
      </c>
      <c r="E27" s="87"/>
      <c r="F27" s="98" t="s">
        <v>332</v>
      </c>
      <c r="G27" s="4">
        <v>375</v>
      </c>
      <c r="H27" s="4">
        <v>300</v>
      </c>
      <c r="I27" s="4">
        <v>75</v>
      </c>
    </row>
    <row r="28" spans="1:9" ht="15" x14ac:dyDescent="0.2">
      <c r="A28" s="87"/>
      <c r="B28" s="87" t="s">
        <v>667</v>
      </c>
      <c r="C28" s="87" t="s">
        <v>581</v>
      </c>
      <c r="D28" s="87">
        <v>60001070285</v>
      </c>
      <c r="E28" s="87"/>
      <c r="F28" s="98" t="s">
        <v>332</v>
      </c>
      <c r="G28" s="4">
        <v>125</v>
      </c>
      <c r="H28" s="4">
        <v>100</v>
      </c>
      <c r="I28" s="4">
        <v>25</v>
      </c>
    </row>
    <row r="29" spans="1:9" ht="15" x14ac:dyDescent="0.2">
      <c r="A29" s="87"/>
      <c r="B29" s="87" t="s">
        <v>668</v>
      </c>
      <c r="C29" s="87" t="s">
        <v>641</v>
      </c>
      <c r="D29" s="87">
        <v>12001042927</v>
      </c>
      <c r="E29" s="87"/>
      <c r="F29" s="98" t="s">
        <v>332</v>
      </c>
      <c r="G29" s="4">
        <v>375</v>
      </c>
      <c r="H29" s="4">
        <v>300</v>
      </c>
      <c r="I29" s="4">
        <v>75</v>
      </c>
    </row>
    <row r="30" spans="1:9" ht="15" x14ac:dyDescent="0.2">
      <c r="A30" s="87"/>
      <c r="B30" s="87" t="s">
        <v>656</v>
      </c>
      <c r="C30" s="87" t="s">
        <v>629</v>
      </c>
      <c r="D30" s="87">
        <v>1022003966</v>
      </c>
      <c r="E30" s="87"/>
      <c r="F30" s="98" t="s">
        <v>332</v>
      </c>
      <c r="G30" s="4">
        <v>375</v>
      </c>
      <c r="H30" s="4">
        <v>300</v>
      </c>
      <c r="I30" s="4">
        <v>75</v>
      </c>
    </row>
    <row r="31" spans="1:9" ht="15" x14ac:dyDescent="0.2">
      <c r="A31" s="87"/>
      <c r="B31" s="87" t="s">
        <v>651</v>
      </c>
      <c r="C31" s="87" t="s">
        <v>795</v>
      </c>
      <c r="D31" s="87">
        <v>1009005507</v>
      </c>
      <c r="E31" s="87"/>
      <c r="F31" s="98" t="s">
        <v>332</v>
      </c>
      <c r="G31" s="4">
        <v>375</v>
      </c>
      <c r="H31" s="4">
        <v>300</v>
      </c>
      <c r="I31" s="4">
        <v>75</v>
      </c>
    </row>
    <row r="32" spans="1:9" ht="15" x14ac:dyDescent="0.2">
      <c r="A32" s="87"/>
      <c r="B32" s="87" t="s">
        <v>597</v>
      </c>
      <c r="C32" s="87" t="s">
        <v>625</v>
      </c>
      <c r="D32" s="87">
        <v>1002021061</v>
      </c>
      <c r="E32" s="87"/>
      <c r="F32" s="98" t="s">
        <v>332</v>
      </c>
      <c r="G32" s="4">
        <v>375</v>
      </c>
      <c r="H32" s="4">
        <v>300</v>
      </c>
      <c r="I32" s="4">
        <v>75</v>
      </c>
    </row>
    <row r="33" spans="1:9" ht="15" x14ac:dyDescent="0.2">
      <c r="A33" s="87"/>
      <c r="B33" s="87" t="s">
        <v>669</v>
      </c>
      <c r="C33" s="87" t="s">
        <v>630</v>
      </c>
      <c r="D33" s="87">
        <v>31001023911</v>
      </c>
      <c r="E33" s="87"/>
      <c r="F33" s="98" t="s">
        <v>332</v>
      </c>
      <c r="G33" s="4">
        <v>375</v>
      </c>
      <c r="H33" s="4">
        <v>300</v>
      </c>
      <c r="I33" s="4">
        <v>75</v>
      </c>
    </row>
    <row r="34" spans="1:9" ht="15" x14ac:dyDescent="0.2">
      <c r="A34" s="87"/>
      <c r="B34" s="87" t="s">
        <v>657</v>
      </c>
      <c r="C34" s="87" t="s">
        <v>630</v>
      </c>
      <c r="D34" s="87">
        <v>59001099125</v>
      </c>
      <c r="E34" s="87"/>
      <c r="F34" s="98" t="s">
        <v>332</v>
      </c>
      <c r="G34" s="4">
        <v>375</v>
      </c>
      <c r="H34" s="4">
        <v>300</v>
      </c>
      <c r="I34" s="4">
        <v>75</v>
      </c>
    </row>
    <row r="35" spans="1:9" ht="15" x14ac:dyDescent="0.2">
      <c r="A35" s="87"/>
      <c r="B35" s="87" t="s">
        <v>597</v>
      </c>
      <c r="C35" s="87" t="s">
        <v>569</v>
      </c>
      <c r="D35" s="87">
        <v>1022001763</v>
      </c>
      <c r="E35" s="87"/>
      <c r="F35" s="98" t="s">
        <v>332</v>
      </c>
      <c r="G35" s="4">
        <v>4438</v>
      </c>
      <c r="H35" s="4">
        <v>3550</v>
      </c>
      <c r="I35" s="4">
        <v>888</v>
      </c>
    </row>
    <row r="36" spans="1:9" ht="15" x14ac:dyDescent="0.2">
      <c r="A36" s="87"/>
      <c r="B36" s="87" t="s">
        <v>670</v>
      </c>
      <c r="C36" s="87" t="s">
        <v>643</v>
      </c>
      <c r="D36" s="87">
        <v>1001082337</v>
      </c>
      <c r="E36" s="87"/>
      <c r="F36" s="98" t="s">
        <v>332</v>
      </c>
      <c r="G36" s="4">
        <v>250</v>
      </c>
      <c r="H36" s="4">
        <v>200</v>
      </c>
      <c r="I36" s="4">
        <v>50</v>
      </c>
    </row>
    <row r="37" spans="1:9" ht="15" x14ac:dyDescent="0.2">
      <c r="A37" s="87"/>
      <c r="B37" s="87" t="s">
        <v>602</v>
      </c>
      <c r="C37" s="87" t="s">
        <v>574</v>
      </c>
      <c r="D37" s="87">
        <v>1019003796</v>
      </c>
      <c r="E37" s="87"/>
      <c r="F37" s="98" t="s">
        <v>332</v>
      </c>
      <c r="G37" s="4">
        <v>1000</v>
      </c>
      <c r="H37" s="4">
        <v>800</v>
      </c>
      <c r="I37" s="4">
        <v>200</v>
      </c>
    </row>
    <row r="38" spans="1:9" ht="15" x14ac:dyDescent="0.2">
      <c r="A38" s="87"/>
      <c r="B38" s="87" t="s">
        <v>611</v>
      </c>
      <c r="C38" s="87" t="s">
        <v>584</v>
      </c>
      <c r="D38" s="87">
        <v>1006011079</v>
      </c>
      <c r="E38" s="87"/>
      <c r="F38" s="98" t="s">
        <v>332</v>
      </c>
      <c r="G38" s="4">
        <v>3750</v>
      </c>
      <c r="H38" s="4">
        <v>3000</v>
      </c>
      <c r="I38" s="4">
        <v>750</v>
      </c>
    </row>
    <row r="39" spans="1:9" ht="15" x14ac:dyDescent="0.2">
      <c r="A39" s="87"/>
      <c r="B39" s="87" t="s">
        <v>595</v>
      </c>
      <c r="C39" s="87" t="s">
        <v>567</v>
      </c>
      <c r="D39" s="87">
        <v>14001003911</v>
      </c>
      <c r="E39" s="87"/>
      <c r="F39" s="98" t="s">
        <v>332</v>
      </c>
      <c r="G39" s="4">
        <v>1700</v>
      </c>
      <c r="H39" s="4">
        <v>1360</v>
      </c>
      <c r="I39" s="4">
        <v>340</v>
      </c>
    </row>
    <row r="40" spans="1:9" ht="15" x14ac:dyDescent="0.2">
      <c r="A40" s="87"/>
      <c r="B40" s="87" t="s">
        <v>610</v>
      </c>
      <c r="C40" s="87" t="s">
        <v>582</v>
      </c>
      <c r="D40" s="87">
        <v>1026008465</v>
      </c>
      <c r="E40" s="87"/>
      <c r="F40" s="98" t="s">
        <v>332</v>
      </c>
      <c r="G40" s="4">
        <v>1625</v>
      </c>
      <c r="H40" s="4">
        <v>1300</v>
      </c>
      <c r="I40" s="4">
        <v>325</v>
      </c>
    </row>
    <row r="41" spans="1:9" ht="15" x14ac:dyDescent="0.2">
      <c r="A41" s="87"/>
      <c r="B41" s="87" t="s">
        <v>604</v>
      </c>
      <c r="C41" s="87" t="s">
        <v>571</v>
      </c>
      <c r="D41" s="87">
        <v>12001069159</v>
      </c>
      <c r="E41" s="87"/>
      <c r="F41" s="98" t="s">
        <v>332</v>
      </c>
      <c r="G41" s="4">
        <v>1650</v>
      </c>
      <c r="H41" s="4">
        <v>1320</v>
      </c>
      <c r="I41" s="4">
        <v>330</v>
      </c>
    </row>
    <row r="42" spans="1:9" ht="15" x14ac:dyDescent="0.2">
      <c r="A42" s="87"/>
      <c r="B42" s="87" t="s">
        <v>603</v>
      </c>
      <c r="C42" s="87" t="s">
        <v>796</v>
      </c>
      <c r="D42" s="87">
        <v>54001016498</v>
      </c>
      <c r="E42" s="87"/>
      <c r="F42" s="98" t="s">
        <v>332</v>
      </c>
      <c r="G42" s="4">
        <v>1500</v>
      </c>
      <c r="H42" s="4">
        <v>1200</v>
      </c>
      <c r="I42" s="4">
        <v>300</v>
      </c>
    </row>
    <row r="43" spans="1:9" ht="15" x14ac:dyDescent="0.2">
      <c r="A43" s="87"/>
      <c r="B43" s="87" t="s">
        <v>599</v>
      </c>
      <c r="C43" s="87" t="s">
        <v>571</v>
      </c>
      <c r="D43" s="87">
        <v>1024036647</v>
      </c>
      <c r="E43" s="87"/>
      <c r="F43" s="98" t="s">
        <v>332</v>
      </c>
      <c r="G43" s="4">
        <v>2525</v>
      </c>
      <c r="H43" s="4">
        <v>2020</v>
      </c>
      <c r="I43" s="4">
        <v>505</v>
      </c>
    </row>
    <row r="44" spans="1:9" ht="15" x14ac:dyDescent="0.2">
      <c r="A44" s="87"/>
      <c r="B44" s="87" t="s">
        <v>601</v>
      </c>
      <c r="C44" s="87" t="s">
        <v>573</v>
      </c>
      <c r="D44" s="87">
        <v>57001008871</v>
      </c>
      <c r="E44" s="87"/>
      <c r="F44" s="98" t="s">
        <v>332</v>
      </c>
      <c r="G44" s="4">
        <v>1750</v>
      </c>
      <c r="H44" s="4">
        <v>1400</v>
      </c>
      <c r="I44" s="4">
        <v>350</v>
      </c>
    </row>
    <row r="45" spans="1:9" ht="15" x14ac:dyDescent="0.2">
      <c r="A45" s="87"/>
      <c r="B45" s="87" t="s">
        <v>605</v>
      </c>
      <c r="C45" s="87" t="s">
        <v>577</v>
      </c>
      <c r="D45" s="87">
        <v>1014003443</v>
      </c>
      <c r="E45" s="87"/>
      <c r="F45" s="98" t="s">
        <v>332</v>
      </c>
      <c r="G45" s="4">
        <v>3750</v>
      </c>
      <c r="H45" s="4">
        <v>3000</v>
      </c>
      <c r="I45" s="4">
        <v>750</v>
      </c>
    </row>
    <row r="46" spans="1:9" ht="15" x14ac:dyDescent="0.2">
      <c r="A46" s="87"/>
      <c r="B46" s="87" t="s">
        <v>613</v>
      </c>
      <c r="C46" s="87" t="s">
        <v>586</v>
      </c>
      <c r="D46" s="87">
        <v>23001009537</v>
      </c>
      <c r="E46" s="87"/>
      <c r="F46" s="98" t="s">
        <v>332</v>
      </c>
      <c r="G46" s="4">
        <v>1000</v>
      </c>
      <c r="H46" s="4">
        <v>800</v>
      </c>
      <c r="I46" s="4">
        <v>200</v>
      </c>
    </row>
    <row r="47" spans="1:9" ht="15" x14ac:dyDescent="0.2">
      <c r="A47" s="87"/>
      <c r="B47" s="87" t="s">
        <v>614</v>
      </c>
      <c r="C47" s="87" t="s">
        <v>716</v>
      </c>
      <c r="D47" s="87">
        <v>1005027236</v>
      </c>
      <c r="E47" s="87"/>
      <c r="F47" s="98" t="s">
        <v>332</v>
      </c>
      <c r="G47" s="4">
        <v>2500</v>
      </c>
      <c r="H47" s="4">
        <v>2000</v>
      </c>
      <c r="I47" s="4">
        <v>500</v>
      </c>
    </row>
    <row r="48" spans="1:9" ht="15" x14ac:dyDescent="0.2">
      <c r="A48" s="87"/>
      <c r="B48" s="87" t="s">
        <v>596</v>
      </c>
      <c r="C48" s="87" t="s">
        <v>568</v>
      </c>
      <c r="D48" s="87">
        <v>1006015862</v>
      </c>
      <c r="E48" s="87"/>
      <c r="F48" s="98" t="s">
        <v>332</v>
      </c>
      <c r="G48" s="4">
        <v>3500</v>
      </c>
      <c r="H48" s="4">
        <v>2800</v>
      </c>
      <c r="I48" s="4">
        <v>700</v>
      </c>
    </row>
    <row r="49" spans="1:9" ht="15" x14ac:dyDescent="0.2">
      <c r="A49" s="87"/>
      <c r="B49" s="87" t="s">
        <v>564</v>
      </c>
      <c r="C49" s="87" t="s">
        <v>565</v>
      </c>
      <c r="D49" s="87">
        <v>1008054765</v>
      </c>
      <c r="E49" s="87"/>
      <c r="F49" s="98" t="s">
        <v>332</v>
      </c>
      <c r="G49" s="4">
        <v>2563</v>
      </c>
      <c r="H49" s="4">
        <v>2050</v>
      </c>
      <c r="I49" s="4">
        <v>513</v>
      </c>
    </row>
    <row r="50" spans="1:9" ht="15" x14ac:dyDescent="0.2">
      <c r="A50" s="87"/>
      <c r="B50" s="87" t="s">
        <v>607</v>
      </c>
      <c r="C50" s="87" t="s">
        <v>578</v>
      </c>
      <c r="D50" s="87">
        <v>12001050813</v>
      </c>
      <c r="E50" s="87"/>
      <c r="F50" s="98" t="s">
        <v>332</v>
      </c>
      <c r="G50" s="4">
        <v>2750</v>
      </c>
      <c r="H50" s="4">
        <v>2200</v>
      </c>
      <c r="I50" s="4">
        <v>550</v>
      </c>
    </row>
    <row r="51" spans="1:9" ht="15" x14ac:dyDescent="0.2">
      <c r="A51" s="87"/>
      <c r="B51" s="87" t="s">
        <v>609</v>
      </c>
      <c r="C51" s="87" t="s">
        <v>581</v>
      </c>
      <c r="D51" s="87">
        <v>1008019822</v>
      </c>
      <c r="E51" s="87"/>
      <c r="F51" s="98" t="s">
        <v>332</v>
      </c>
      <c r="G51" s="4">
        <v>1500</v>
      </c>
      <c r="H51" s="4">
        <v>1200</v>
      </c>
      <c r="I51" s="4">
        <v>300</v>
      </c>
    </row>
    <row r="52" spans="1:9" ht="15" x14ac:dyDescent="0.2">
      <c r="A52" s="87"/>
      <c r="B52" s="87" t="s">
        <v>605</v>
      </c>
      <c r="C52" s="87" t="s">
        <v>617</v>
      </c>
      <c r="D52" s="87">
        <v>1006015070</v>
      </c>
      <c r="E52" s="87"/>
      <c r="F52" s="98" t="s">
        <v>332</v>
      </c>
      <c r="G52" s="4">
        <v>1250</v>
      </c>
      <c r="H52" s="4">
        <v>1000</v>
      </c>
      <c r="I52" s="4">
        <v>250</v>
      </c>
    </row>
    <row r="53" spans="1:9" ht="15" x14ac:dyDescent="0.2">
      <c r="A53" s="87"/>
      <c r="B53" s="87" t="s">
        <v>614</v>
      </c>
      <c r="C53" s="87" t="s">
        <v>589</v>
      </c>
      <c r="D53" s="87">
        <v>1031006153</v>
      </c>
      <c r="E53" s="87"/>
      <c r="F53" s="98" t="s">
        <v>332</v>
      </c>
      <c r="G53" s="4">
        <v>2500</v>
      </c>
      <c r="H53" s="4">
        <v>2000</v>
      </c>
      <c r="I53" s="4">
        <v>500</v>
      </c>
    </row>
    <row r="54" spans="1:9" ht="15" x14ac:dyDescent="0.2">
      <c r="A54" s="87"/>
      <c r="B54" s="87" t="s">
        <v>598</v>
      </c>
      <c r="C54" s="87" t="s">
        <v>570</v>
      </c>
      <c r="D54" s="87">
        <v>1027019748</v>
      </c>
      <c r="E54" s="87"/>
      <c r="F54" s="98" t="s">
        <v>332</v>
      </c>
      <c r="G54" s="4">
        <v>813</v>
      </c>
      <c r="H54" s="4">
        <v>650</v>
      </c>
      <c r="I54" s="4">
        <v>163</v>
      </c>
    </row>
    <row r="55" spans="1:9" ht="15" x14ac:dyDescent="0.2">
      <c r="A55" s="87"/>
      <c r="B55" s="87" t="s">
        <v>594</v>
      </c>
      <c r="C55" s="87" t="s">
        <v>717</v>
      </c>
      <c r="D55" s="87">
        <v>58001000338</v>
      </c>
      <c r="E55" s="87"/>
      <c r="F55" s="98" t="s">
        <v>332</v>
      </c>
      <c r="G55" s="4">
        <v>2588</v>
      </c>
      <c r="H55" s="4">
        <v>2070</v>
      </c>
      <c r="I55" s="4">
        <v>518</v>
      </c>
    </row>
    <row r="56" spans="1:9" ht="15" x14ac:dyDescent="0.2">
      <c r="A56" s="87"/>
      <c r="B56" s="87" t="s">
        <v>612</v>
      </c>
      <c r="C56" s="87" t="s">
        <v>567</v>
      </c>
      <c r="D56" s="87">
        <v>14001005156</v>
      </c>
      <c r="E56" s="87"/>
      <c r="F56" s="98" t="s">
        <v>332</v>
      </c>
      <c r="G56" s="4">
        <v>2025</v>
      </c>
      <c r="H56" s="4">
        <v>1620</v>
      </c>
      <c r="I56" s="4">
        <v>405</v>
      </c>
    </row>
    <row r="57" spans="1:9" ht="15" x14ac:dyDescent="0.2">
      <c r="A57" s="87"/>
      <c r="B57" s="87" t="s">
        <v>615</v>
      </c>
      <c r="C57" s="87" t="s">
        <v>591</v>
      </c>
      <c r="D57" s="87">
        <v>1001060855</v>
      </c>
      <c r="E57" s="87"/>
      <c r="F57" s="98" t="s">
        <v>332</v>
      </c>
      <c r="G57" s="4">
        <v>3250</v>
      </c>
      <c r="H57" s="4">
        <v>2600</v>
      </c>
      <c r="I57" s="4">
        <v>650</v>
      </c>
    </row>
    <row r="58" spans="1:9" ht="15" x14ac:dyDescent="0.2">
      <c r="A58" s="87"/>
      <c r="B58" s="87" t="s">
        <v>616</v>
      </c>
      <c r="C58" s="87" t="s">
        <v>589</v>
      </c>
      <c r="D58" s="87">
        <v>1010011415</v>
      </c>
      <c r="E58" s="87"/>
      <c r="F58" s="98" t="s">
        <v>332</v>
      </c>
      <c r="G58" s="4">
        <v>6375</v>
      </c>
      <c r="H58" s="4">
        <v>5100</v>
      </c>
      <c r="I58" s="4">
        <v>1275</v>
      </c>
    </row>
    <row r="59" spans="1:9" ht="15" x14ac:dyDescent="0.2">
      <c r="A59" s="87"/>
      <c r="B59" s="87" t="s">
        <v>608</v>
      </c>
      <c r="C59" s="87" t="s">
        <v>580</v>
      </c>
      <c r="D59" s="87">
        <v>1005034665</v>
      </c>
      <c r="E59" s="87"/>
      <c r="F59" s="98" t="s">
        <v>332</v>
      </c>
      <c r="G59" s="4">
        <v>2250</v>
      </c>
      <c r="H59" s="4">
        <v>1800</v>
      </c>
      <c r="I59" s="4">
        <v>450</v>
      </c>
    </row>
    <row r="60" spans="1:9" ht="15" x14ac:dyDescent="0.2">
      <c r="A60" s="87"/>
      <c r="B60" s="87" t="s">
        <v>660</v>
      </c>
      <c r="C60" s="87" t="s">
        <v>572</v>
      </c>
      <c r="D60" s="87">
        <v>1003001453</v>
      </c>
      <c r="E60" s="87"/>
      <c r="F60" s="98" t="s">
        <v>332</v>
      </c>
      <c r="G60" s="4">
        <v>1250</v>
      </c>
      <c r="H60" s="4">
        <v>1000</v>
      </c>
      <c r="I60" s="4">
        <v>250</v>
      </c>
    </row>
    <row r="61" spans="1:9" ht="15" x14ac:dyDescent="0.2">
      <c r="A61" s="87"/>
      <c r="B61" s="87" t="s">
        <v>597</v>
      </c>
      <c r="C61" s="87" t="s">
        <v>724</v>
      </c>
      <c r="D61" s="87">
        <v>24001046287</v>
      </c>
      <c r="E61" s="87"/>
      <c r="F61" s="98" t="s">
        <v>332</v>
      </c>
      <c r="G61" s="4">
        <v>250</v>
      </c>
      <c r="H61" s="4">
        <v>200</v>
      </c>
      <c r="I61" s="4">
        <v>50</v>
      </c>
    </row>
    <row r="62" spans="1:9" ht="15" x14ac:dyDescent="0.2">
      <c r="A62" s="87"/>
      <c r="B62" s="87" t="s">
        <v>661</v>
      </c>
      <c r="C62" s="87" t="s">
        <v>634</v>
      </c>
      <c r="D62" s="87">
        <v>15001026451</v>
      </c>
      <c r="E62" s="87"/>
      <c r="F62" s="98" t="s">
        <v>332</v>
      </c>
      <c r="G62" s="4">
        <v>500</v>
      </c>
      <c r="H62" s="4">
        <v>400</v>
      </c>
      <c r="I62" s="4">
        <v>100</v>
      </c>
    </row>
    <row r="63" spans="1:9" ht="15" x14ac:dyDescent="0.2">
      <c r="A63" s="87"/>
      <c r="B63" s="87" t="s">
        <v>615</v>
      </c>
      <c r="C63" s="87" t="s">
        <v>672</v>
      </c>
      <c r="D63" s="87">
        <v>1020003048</v>
      </c>
      <c r="E63" s="87"/>
      <c r="F63" s="98" t="s">
        <v>332</v>
      </c>
      <c r="G63" s="4">
        <v>250</v>
      </c>
      <c r="H63" s="4">
        <v>200</v>
      </c>
      <c r="I63" s="4">
        <v>50</v>
      </c>
    </row>
    <row r="64" spans="1:9" ht="15" x14ac:dyDescent="0.2">
      <c r="A64" s="87"/>
      <c r="B64" s="87" t="s">
        <v>671</v>
      </c>
      <c r="C64" s="87" t="s">
        <v>645</v>
      </c>
      <c r="D64" s="87">
        <v>1019000612</v>
      </c>
      <c r="E64" s="87"/>
      <c r="F64" s="98" t="s">
        <v>332</v>
      </c>
      <c r="G64" s="4">
        <v>250</v>
      </c>
      <c r="H64" s="4">
        <v>200</v>
      </c>
      <c r="I64" s="4">
        <v>50</v>
      </c>
    </row>
    <row r="65" spans="1:9" ht="15" x14ac:dyDescent="0.2">
      <c r="A65" s="87"/>
      <c r="B65" s="87"/>
      <c r="C65" s="87"/>
      <c r="D65" s="87"/>
      <c r="E65" s="87"/>
      <c r="F65" s="98"/>
      <c r="G65" s="4"/>
      <c r="H65" s="4"/>
      <c r="I65" s="4"/>
    </row>
    <row r="66" spans="1:9" ht="15" x14ac:dyDescent="0.2">
      <c r="A66" s="87"/>
      <c r="B66" s="87"/>
      <c r="C66" s="87"/>
      <c r="D66" s="87"/>
      <c r="E66" s="87"/>
      <c r="F66" s="98"/>
      <c r="G66" s="4"/>
      <c r="H66" s="4"/>
      <c r="I66" s="4"/>
    </row>
    <row r="67" spans="1:9" ht="15" x14ac:dyDescent="0.2">
      <c r="A67" s="87"/>
      <c r="B67" s="87"/>
      <c r="C67" s="87"/>
      <c r="D67" s="87"/>
      <c r="E67" s="87"/>
      <c r="F67" s="98"/>
      <c r="G67" s="4"/>
      <c r="H67" s="4"/>
      <c r="I67" s="4"/>
    </row>
    <row r="68" spans="1:9" ht="15" x14ac:dyDescent="0.2">
      <c r="A68" s="87"/>
      <c r="B68" s="87"/>
      <c r="C68" s="87"/>
      <c r="D68" s="87"/>
      <c r="E68" s="87"/>
      <c r="F68" s="98"/>
      <c r="G68" s="4"/>
      <c r="H68" s="4"/>
      <c r="I68" s="4"/>
    </row>
    <row r="69" spans="1:9" ht="15" x14ac:dyDescent="0.2">
      <c r="A69" s="87"/>
      <c r="B69" s="87"/>
      <c r="C69" s="87"/>
      <c r="D69" s="87"/>
      <c r="E69" s="87"/>
      <c r="F69" s="98"/>
      <c r="G69" s="4"/>
      <c r="H69" s="4"/>
      <c r="I69" s="4"/>
    </row>
    <row r="70" spans="1:9" ht="15" x14ac:dyDescent="0.2">
      <c r="A70" s="87"/>
      <c r="B70" s="87"/>
      <c r="C70" s="87"/>
      <c r="D70" s="87"/>
      <c r="E70" s="87"/>
      <c r="F70" s="98"/>
      <c r="G70" s="4"/>
      <c r="H70" s="4"/>
      <c r="I70" s="4"/>
    </row>
    <row r="71" spans="1:9" ht="15" x14ac:dyDescent="0.3">
      <c r="A71" s="87"/>
      <c r="B71" s="99"/>
      <c r="C71" s="99"/>
      <c r="D71" s="99"/>
      <c r="E71" s="99"/>
      <c r="F71" s="87" t="s">
        <v>419</v>
      </c>
      <c r="G71" s="86">
        <v>71690</v>
      </c>
      <c r="H71" s="86">
        <v>57540</v>
      </c>
      <c r="I71" s="86">
        <v>14150</v>
      </c>
    </row>
    <row r="72" spans="1:9" ht="15" x14ac:dyDescent="0.3">
      <c r="A72" s="216"/>
      <c r="B72" s="216"/>
      <c r="C72" s="216"/>
      <c r="D72" s="216"/>
      <c r="E72" s="216"/>
      <c r="F72" s="216"/>
      <c r="G72" s="216"/>
      <c r="H72" s="184"/>
      <c r="I72" s="184"/>
    </row>
    <row r="73" spans="1:9" ht="15" x14ac:dyDescent="0.3">
      <c r="A73" s="217" t="s">
        <v>437</v>
      </c>
      <c r="B73" s="217"/>
      <c r="C73" s="216"/>
      <c r="D73" s="216"/>
      <c r="E73" s="216"/>
      <c r="F73" s="216"/>
      <c r="G73" s="216"/>
      <c r="H73" s="184"/>
      <c r="I73" s="184"/>
    </row>
    <row r="74" spans="1:9" ht="15" x14ac:dyDescent="0.3">
      <c r="A74" s="217"/>
      <c r="B74" s="217"/>
      <c r="C74" s="216"/>
      <c r="D74" s="216"/>
      <c r="E74" s="216"/>
      <c r="F74" s="216"/>
      <c r="G74" s="216"/>
      <c r="H74" s="184"/>
      <c r="I74" s="184"/>
    </row>
    <row r="75" spans="1:9" ht="15" x14ac:dyDescent="0.3">
      <c r="A75" s="217"/>
      <c r="B75" s="217"/>
      <c r="C75" s="184"/>
      <c r="D75" s="184"/>
      <c r="E75" s="184"/>
      <c r="F75" s="184"/>
      <c r="G75" s="184"/>
      <c r="H75" s="184"/>
      <c r="I75" s="184"/>
    </row>
    <row r="76" spans="1:9" ht="15" x14ac:dyDescent="0.3">
      <c r="A76" s="217"/>
      <c r="B76" s="217"/>
      <c r="C76" s="184"/>
      <c r="D76" s="184"/>
      <c r="E76" s="184"/>
      <c r="F76" s="184"/>
      <c r="G76" s="184"/>
      <c r="H76" s="184"/>
      <c r="I76" s="184"/>
    </row>
    <row r="77" spans="1:9" x14ac:dyDescent="0.2">
      <c r="A77" s="213"/>
      <c r="B77" s="213"/>
      <c r="C77" s="213"/>
      <c r="D77" s="213"/>
      <c r="E77" s="213"/>
      <c r="F77" s="213"/>
      <c r="G77" s="213"/>
      <c r="H77" s="213"/>
      <c r="I77" s="213"/>
    </row>
    <row r="78" spans="1:9" ht="15" x14ac:dyDescent="0.3">
      <c r="A78" s="190" t="s">
        <v>107</v>
      </c>
      <c r="B78" s="190"/>
      <c r="C78" s="184"/>
      <c r="D78" s="184"/>
      <c r="E78" s="184"/>
      <c r="F78" s="184"/>
      <c r="G78" s="184"/>
      <c r="H78" s="184"/>
      <c r="I78" s="184"/>
    </row>
    <row r="79" spans="1:9" ht="15" x14ac:dyDescent="0.3">
      <c r="A79" s="184"/>
      <c r="B79" s="184"/>
      <c r="C79" s="184"/>
      <c r="D79" s="184"/>
      <c r="E79" s="184"/>
      <c r="F79" s="184"/>
      <c r="G79" s="184"/>
      <c r="H79" s="184"/>
      <c r="I79" s="184"/>
    </row>
    <row r="80" spans="1:9" ht="15" x14ac:dyDescent="0.3">
      <c r="A80" s="184"/>
      <c r="B80" s="184"/>
      <c r="C80" s="184"/>
      <c r="D80" s="184"/>
      <c r="E80" s="188"/>
      <c r="F80" s="188"/>
      <c r="G80" s="188"/>
      <c r="H80" s="184"/>
      <c r="I80" s="184"/>
    </row>
    <row r="81" spans="1:9" ht="15" x14ac:dyDescent="0.3">
      <c r="A81" s="190"/>
      <c r="B81" s="190"/>
      <c r="C81" s="190" t="s">
        <v>372</v>
      </c>
      <c r="D81" s="190"/>
      <c r="E81" s="190"/>
      <c r="F81" s="190"/>
      <c r="G81" s="190"/>
      <c r="H81" s="184"/>
      <c r="I81" s="184"/>
    </row>
    <row r="82" spans="1:9" ht="15" x14ac:dyDescent="0.3">
      <c r="A82" s="184"/>
      <c r="B82" s="184"/>
      <c r="C82" s="184" t="s">
        <v>371</v>
      </c>
      <c r="D82" s="184"/>
      <c r="E82" s="184"/>
      <c r="F82" s="184"/>
      <c r="G82" s="184"/>
      <c r="H82" s="184"/>
      <c r="I82" s="184"/>
    </row>
    <row r="83" spans="1:9" x14ac:dyDescent="0.2">
      <c r="A83" s="192"/>
      <c r="B83" s="192"/>
      <c r="C83" s="192" t="s">
        <v>139</v>
      </c>
      <c r="D83" s="192"/>
      <c r="E83" s="192"/>
      <c r="F83" s="192"/>
      <c r="G83" s="192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view="pageBreakPreview" topLeftCell="A3" zoomScale="80" zoomScaleSheetLayoutView="80" workbookViewId="0">
      <selection activeCell="N58" sqref="N58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10" ht="15" x14ac:dyDescent="0.3">
      <c r="A1" s="74" t="s">
        <v>438</v>
      </c>
      <c r="B1" s="77"/>
      <c r="C1" s="77"/>
      <c r="D1" s="77"/>
      <c r="E1" s="77"/>
      <c r="F1" s="77"/>
      <c r="G1" s="453" t="s">
        <v>109</v>
      </c>
      <c r="H1" s="453"/>
      <c r="I1" s="356"/>
    </row>
    <row r="2" spans="1:10" ht="15" x14ac:dyDescent="0.3">
      <c r="A2" s="76" t="s">
        <v>140</v>
      </c>
      <c r="B2" s="77"/>
      <c r="C2" s="77"/>
      <c r="D2" s="77"/>
      <c r="E2" s="77"/>
      <c r="F2" s="77"/>
      <c r="G2" s="451" t="s">
        <v>511</v>
      </c>
      <c r="H2" s="451"/>
      <c r="I2" s="76"/>
    </row>
    <row r="3" spans="1:10" ht="15" x14ac:dyDescent="0.3">
      <c r="A3" s="76"/>
      <c r="B3" s="76"/>
      <c r="C3" s="76"/>
      <c r="D3" s="76"/>
      <c r="E3" s="76"/>
      <c r="F3" s="76"/>
      <c r="G3" s="264"/>
      <c r="H3" s="264"/>
      <c r="I3" s="356"/>
    </row>
    <row r="4" spans="1:10" ht="15" x14ac:dyDescent="0.3">
      <c r="A4" s="77" t="s">
        <v>267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425"/>
      <c r="B5" s="80"/>
      <c r="C5" s="80"/>
      <c r="D5" s="80" t="s">
        <v>510</v>
      </c>
      <c r="E5" s="80"/>
      <c r="F5" s="80"/>
      <c r="G5" s="81"/>
      <c r="H5" s="81"/>
      <c r="I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263"/>
      <c r="B7" s="263"/>
      <c r="C7" s="263"/>
      <c r="D7" s="263"/>
      <c r="E7" s="263"/>
      <c r="F7" s="263"/>
      <c r="G7" s="78"/>
      <c r="H7" s="78"/>
      <c r="I7" s="356"/>
    </row>
    <row r="8" spans="1:10" ht="45" x14ac:dyDescent="0.2">
      <c r="A8" s="352" t="s">
        <v>64</v>
      </c>
      <c r="B8" s="79" t="s">
        <v>324</v>
      </c>
      <c r="C8" s="90" t="s">
        <v>325</v>
      </c>
      <c r="D8" s="90" t="s">
        <v>225</v>
      </c>
      <c r="E8" s="90" t="s">
        <v>328</v>
      </c>
      <c r="F8" s="90" t="s">
        <v>327</v>
      </c>
      <c r="G8" s="90" t="s">
        <v>368</v>
      </c>
      <c r="H8" s="79" t="s">
        <v>10</v>
      </c>
      <c r="I8" s="79" t="s">
        <v>9</v>
      </c>
    </row>
    <row r="9" spans="1:10" ht="15" x14ac:dyDescent="0.2">
      <c r="A9" s="353"/>
      <c r="B9" s="354" t="s">
        <v>728</v>
      </c>
      <c r="C9" s="98" t="s">
        <v>589</v>
      </c>
      <c r="D9" s="98">
        <v>1008024324</v>
      </c>
      <c r="E9" s="98"/>
      <c r="F9" s="98" t="s">
        <v>736</v>
      </c>
      <c r="G9" s="98"/>
      <c r="H9" s="4">
        <v>785</v>
      </c>
      <c r="I9" s="4">
        <v>785</v>
      </c>
      <c r="J9" s="4"/>
    </row>
    <row r="10" spans="1:10" ht="15" x14ac:dyDescent="0.2">
      <c r="A10" s="353"/>
      <c r="B10" s="354" t="s">
        <v>729</v>
      </c>
      <c r="C10" s="98" t="s">
        <v>715</v>
      </c>
      <c r="D10" s="98">
        <v>1021001404</v>
      </c>
      <c r="E10" s="98"/>
      <c r="F10" s="98" t="s">
        <v>736</v>
      </c>
      <c r="G10" s="98"/>
      <c r="H10" s="4">
        <v>305</v>
      </c>
      <c r="I10" s="4">
        <v>305</v>
      </c>
      <c r="J10" s="4"/>
    </row>
    <row r="11" spans="1:10" ht="15" x14ac:dyDescent="0.2">
      <c r="A11" s="353"/>
      <c r="B11" s="354" t="s">
        <v>611</v>
      </c>
      <c r="C11" s="87" t="s">
        <v>584</v>
      </c>
      <c r="D11" s="87">
        <v>1006011079</v>
      </c>
      <c r="E11" s="87"/>
      <c r="F11" s="98" t="s">
        <v>736</v>
      </c>
      <c r="G11" s="87"/>
      <c r="H11" s="4">
        <v>1140</v>
      </c>
      <c r="I11" s="4">
        <v>1140</v>
      </c>
      <c r="J11" s="4"/>
    </row>
    <row r="12" spans="1:10" ht="15" x14ac:dyDescent="0.2">
      <c r="A12" s="353"/>
      <c r="B12" s="354" t="s">
        <v>606</v>
      </c>
      <c r="C12" s="87" t="s">
        <v>579</v>
      </c>
      <c r="D12" s="87">
        <v>1019029100</v>
      </c>
      <c r="E12" s="87"/>
      <c r="F12" s="98" t="s">
        <v>736</v>
      </c>
      <c r="G12" s="87"/>
      <c r="H12" s="4">
        <v>1095</v>
      </c>
      <c r="I12" s="4">
        <v>1095</v>
      </c>
      <c r="J12" s="4"/>
    </row>
    <row r="13" spans="1:10" ht="15" x14ac:dyDescent="0.2">
      <c r="A13" s="353"/>
      <c r="B13" s="354" t="s">
        <v>610</v>
      </c>
      <c r="C13" s="87" t="s">
        <v>585</v>
      </c>
      <c r="D13" s="87">
        <v>1001008305</v>
      </c>
      <c r="E13" s="87"/>
      <c r="F13" s="98" t="s">
        <v>736</v>
      </c>
      <c r="G13" s="87"/>
      <c r="H13" s="4">
        <v>870</v>
      </c>
      <c r="I13" s="4">
        <v>870</v>
      </c>
      <c r="J13" s="4"/>
    </row>
    <row r="14" spans="1:10" ht="15" x14ac:dyDescent="0.2">
      <c r="A14" s="353"/>
      <c r="B14" s="354" t="s">
        <v>660</v>
      </c>
      <c r="C14" s="87" t="s">
        <v>633</v>
      </c>
      <c r="D14" s="87">
        <v>46001023974</v>
      </c>
      <c r="E14" s="87"/>
      <c r="F14" s="98" t="s">
        <v>736</v>
      </c>
      <c r="G14" s="87"/>
      <c r="H14" s="4">
        <v>885</v>
      </c>
      <c r="I14" s="4">
        <v>885</v>
      </c>
      <c r="J14" s="4"/>
    </row>
    <row r="15" spans="1:10" ht="15" x14ac:dyDescent="0.2">
      <c r="A15" s="353"/>
      <c r="B15" s="354" t="s">
        <v>614</v>
      </c>
      <c r="C15" s="87" t="s">
        <v>589</v>
      </c>
      <c r="D15" s="87">
        <v>1031006153</v>
      </c>
      <c r="E15" s="87"/>
      <c r="F15" s="98" t="s">
        <v>736</v>
      </c>
      <c r="G15" s="87"/>
      <c r="H15" s="4">
        <v>2085</v>
      </c>
      <c r="I15" s="4">
        <v>2085</v>
      </c>
      <c r="J15" s="4"/>
    </row>
    <row r="16" spans="1:10" ht="15" x14ac:dyDescent="0.2">
      <c r="A16" s="353"/>
      <c r="B16" s="354" t="s">
        <v>659</v>
      </c>
      <c r="C16" s="87" t="s">
        <v>632</v>
      </c>
      <c r="D16" s="87">
        <v>1011086083</v>
      </c>
      <c r="E16" s="87"/>
      <c r="F16" s="98" t="s">
        <v>736</v>
      </c>
      <c r="G16" s="87"/>
      <c r="H16" s="4">
        <v>2085</v>
      </c>
      <c r="I16" s="4">
        <v>2085</v>
      </c>
      <c r="J16" s="4"/>
    </row>
    <row r="17" spans="1:10" ht="15" x14ac:dyDescent="0.2">
      <c r="A17" s="353"/>
      <c r="B17" s="354" t="s">
        <v>614</v>
      </c>
      <c r="C17" s="87" t="s">
        <v>716</v>
      </c>
      <c r="D17" s="87">
        <v>1005027236</v>
      </c>
      <c r="E17" s="87"/>
      <c r="F17" s="98" t="s">
        <v>736</v>
      </c>
      <c r="G17" s="87"/>
      <c r="H17" s="4">
        <v>1155</v>
      </c>
      <c r="I17" s="4">
        <v>1155</v>
      </c>
      <c r="J17" s="4"/>
    </row>
    <row r="18" spans="1:10" ht="15" x14ac:dyDescent="0.2">
      <c r="A18" s="353"/>
      <c r="B18" s="354" t="s">
        <v>596</v>
      </c>
      <c r="C18" s="87" t="s">
        <v>568</v>
      </c>
      <c r="D18" s="87">
        <v>1006015862</v>
      </c>
      <c r="E18" s="87"/>
      <c r="F18" s="98" t="s">
        <v>736</v>
      </c>
      <c r="G18" s="87"/>
      <c r="H18" s="4">
        <v>930</v>
      </c>
      <c r="I18" s="4">
        <v>930</v>
      </c>
      <c r="J18" s="4"/>
    </row>
    <row r="19" spans="1:10" ht="15" x14ac:dyDescent="0.2">
      <c r="A19" s="353"/>
      <c r="B19" s="354" t="s">
        <v>597</v>
      </c>
      <c r="C19" s="87" t="s">
        <v>569</v>
      </c>
      <c r="D19" s="87">
        <v>1022001763</v>
      </c>
      <c r="E19" s="87"/>
      <c r="F19" s="98" t="s">
        <v>736</v>
      </c>
      <c r="G19" s="87"/>
      <c r="H19" s="4">
        <v>1140</v>
      </c>
      <c r="I19" s="4">
        <v>1140</v>
      </c>
      <c r="J19" s="4"/>
    </row>
    <row r="20" spans="1:10" ht="15" x14ac:dyDescent="0.2">
      <c r="A20" s="353"/>
      <c r="B20" s="354" t="s">
        <v>605</v>
      </c>
      <c r="C20" s="87" t="s">
        <v>617</v>
      </c>
      <c r="D20" s="87">
        <v>1006015070</v>
      </c>
      <c r="E20" s="87"/>
      <c r="F20" s="98" t="s">
        <v>736</v>
      </c>
      <c r="G20" s="87"/>
      <c r="H20" s="4">
        <v>2040</v>
      </c>
      <c r="I20" s="4">
        <v>2040</v>
      </c>
      <c r="J20" s="4"/>
    </row>
    <row r="21" spans="1:10" ht="15" x14ac:dyDescent="0.2">
      <c r="A21" s="353"/>
      <c r="B21" s="354" t="s">
        <v>612</v>
      </c>
      <c r="C21" s="87" t="s">
        <v>675</v>
      </c>
      <c r="D21" s="87">
        <v>3500108883</v>
      </c>
      <c r="E21" s="87"/>
      <c r="F21" s="98" t="s">
        <v>736</v>
      </c>
      <c r="G21" s="87"/>
      <c r="H21" s="4">
        <v>1840</v>
      </c>
      <c r="I21" s="4">
        <v>1840</v>
      </c>
      <c r="J21" s="4"/>
    </row>
    <row r="22" spans="1:10" ht="15" x14ac:dyDescent="0.2">
      <c r="A22" s="353"/>
      <c r="B22" s="354" t="s">
        <v>594</v>
      </c>
      <c r="C22" s="87" t="s">
        <v>717</v>
      </c>
      <c r="D22" s="87">
        <v>58001000338</v>
      </c>
      <c r="E22" s="87"/>
      <c r="F22" s="98" t="s">
        <v>736</v>
      </c>
      <c r="G22" s="87"/>
      <c r="H22" s="4">
        <v>620</v>
      </c>
      <c r="I22" s="4">
        <v>620</v>
      </c>
      <c r="J22" s="4"/>
    </row>
    <row r="23" spans="1:10" ht="15" x14ac:dyDescent="0.2">
      <c r="A23" s="353"/>
      <c r="B23" s="354" t="s">
        <v>730</v>
      </c>
      <c r="C23" s="87" t="s">
        <v>718</v>
      </c>
      <c r="D23" s="87">
        <v>19001039372</v>
      </c>
      <c r="E23" s="87"/>
      <c r="F23" s="98" t="s">
        <v>736</v>
      </c>
      <c r="G23" s="87"/>
      <c r="H23" s="4">
        <v>800</v>
      </c>
      <c r="I23" s="4">
        <v>800</v>
      </c>
      <c r="J23" s="4"/>
    </row>
    <row r="24" spans="1:10" ht="15" x14ac:dyDescent="0.2">
      <c r="A24" s="353"/>
      <c r="B24" s="354" t="s">
        <v>604</v>
      </c>
      <c r="C24" s="87" t="s">
        <v>571</v>
      </c>
      <c r="D24" s="87">
        <v>12001069159</v>
      </c>
      <c r="E24" s="87"/>
      <c r="F24" s="98" t="s">
        <v>736</v>
      </c>
      <c r="G24" s="87"/>
      <c r="H24" s="4">
        <v>520</v>
      </c>
      <c r="I24" s="4">
        <v>520</v>
      </c>
      <c r="J24" s="4"/>
    </row>
    <row r="25" spans="1:10" ht="15" x14ac:dyDescent="0.2">
      <c r="A25" s="353"/>
      <c r="B25" s="354" t="s">
        <v>595</v>
      </c>
      <c r="C25" s="87" t="s">
        <v>567</v>
      </c>
      <c r="D25" s="87">
        <v>14001003911</v>
      </c>
      <c r="E25" s="87"/>
      <c r="F25" s="98" t="s">
        <v>736</v>
      </c>
      <c r="G25" s="87"/>
      <c r="H25" s="4">
        <v>350</v>
      </c>
      <c r="I25" s="4">
        <v>350</v>
      </c>
      <c r="J25" s="4"/>
    </row>
    <row r="26" spans="1:10" ht="15" x14ac:dyDescent="0.2">
      <c r="A26" s="353"/>
      <c r="B26" s="354" t="s">
        <v>648</v>
      </c>
      <c r="C26" s="87" t="s">
        <v>620</v>
      </c>
      <c r="D26" s="87">
        <v>33001081367</v>
      </c>
      <c r="E26" s="87"/>
      <c r="F26" s="98" t="s">
        <v>736</v>
      </c>
      <c r="G26" s="87"/>
      <c r="H26" s="4">
        <v>750</v>
      </c>
      <c r="I26" s="4">
        <v>750</v>
      </c>
      <c r="J26" s="4"/>
    </row>
    <row r="27" spans="1:10" ht="15" x14ac:dyDescent="0.2">
      <c r="A27" s="353"/>
      <c r="B27" s="354" t="s">
        <v>812</v>
      </c>
      <c r="C27" s="87" t="s">
        <v>719</v>
      </c>
      <c r="D27" s="87">
        <v>1030059294</v>
      </c>
      <c r="E27" s="87"/>
      <c r="F27" s="98" t="s">
        <v>736</v>
      </c>
      <c r="G27" s="87"/>
      <c r="H27" s="4">
        <v>750</v>
      </c>
      <c r="I27" s="4">
        <v>750</v>
      </c>
      <c r="J27" s="4"/>
    </row>
    <row r="28" spans="1:10" ht="15" x14ac:dyDescent="0.2">
      <c r="A28" s="353"/>
      <c r="B28" s="354" t="s">
        <v>667</v>
      </c>
      <c r="C28" s="87" t="s">
        <v>720</v>
      </c>
      <c r="D28" s="87">
        <v>1024084405</v>
      </c>
      <c r="E28" s="87"/>
      <c r="F28" s="98" t="s">
        <v>736</v>
      </c>
      <c r="G28" s="87"/>
      <c r="H28" s="4">
        <v>750</v>
      </c>
      <c r="I28" s="4">
        <v>750</v>
      </c>
      <c r="J28" s="4"/>
    </row>
    <row r="29" spans="1:10" ht="15" x14ac:dyDescent="0.2">
      <c r="A29" s="353"/>
      <c r="B29" s="354" t="s">
        <v>732</v>
      </c>
      <c r="C29" s="87" t="s">
        <v>810</v>
      </c>
      <c r="D29" s="87">
        <v>1024051396</v>
      </c>
      <c r="E29" s="87"/>
      <c r="F29" s="98" t="s">
        <v>736</v>
      </c>
      <c r="G29" s="87"/>
      <c r="H29" s="4">
        <v>750</v>
      </c>
      <c r="I29" s="4">
        <v>750</v>
      </c>
      <c r="J29" s="4"/>
    </row>
    <row r="30" spans="1:10" ht="15" x14ac:dyDescent="0.2">
      <c r="A30" s="353"/>
      <c r="B30" s="354" t="s">
        <v>614</v>
      </c>
      <c r="C30" s="87" t="s">
        <v>722</v>
      </c>
      <c r="D30" s="87">
        <v>1024083490</v>
      </c>
      <c r="E30" s="87"/>
      <c r="F30" s="98" t="s">
        <v>736</v>
      </c>
      <c r="G30" s="87"/>
      <c r="H30" s="4">
        <v>750</v>
      </c>
      <c r="I30" s="4">
        <v>750</v>
      </c>
      <c r="J30" s="4"/>
    </row>
    <row r="31" spans="1:10" ht="15" x14ac:dyDescent="0.2">
      <c r="A31" s="353"/>
      <c r="B31" s="354" t="s">
        <v>660</v>
      </c>
      <c r="C31" s="87" t="s">
        <v>588</v>
      </c>
      <c r="D31" s="87">
        <v>124090600</v>
      </c>
      <c r="E31" s="87"/>
      <c r="F31" s="98" t="s">
        <v>736</v>
      </c>
      <c r="G31" s="87"/>
      <c r="H31" s="4">
        <v>750</v>
      </c>
      <c r="I31" s="4">
        <v>750</v>
      </c>
      <c r="J31" s="4"/>
    </row>
    <row r="32" spans="1:10" ht="15" x14ac:dyDescent="0.2">
      <c r="A32" s="353"/>
      <c r="B32" s="354" t="s">
        <v>599</v>
      </c>
      <c r="C32" s="87" t="s">
        <v>723</v>
      </c>
      <c r="D32" s="87">
        <v>1024091259</v>
      </c>
      <c r="E32" s="87"/>
      <c r="F32" s="98" t="s">
        <v>736</v>
      </c>
      <c r="G32" s="87"/>
      <c r="H32" s="4">
        <v>750</v>
      </c>
      <c r="I32" s="4">
        <v>750</v>
      </c>
      <c r="J32" s="4"/>
    </row>
    <row r="33" spans="1:10" ht="15" x14ac:dyDescent="0.2">
      <c r="A33" s="353"/>
      <c r="B33" s="354" t="s">
        <v>597</v>
      </c>
      <c r="C33" s="87" t="s">
        <v>724</v>
      </c>
      <c r="D33" s="87">
        <v>24001046287</v>
      </c>
      <c r="E33" s="87"/>
      <c r="F33" s="98" t="s">
        <v>736</v>
      </c>
      <c r="G33" s="87"/>
      <c r="H33" s="4">
        <v>750</v>
      </c>
      <c r="I33" s="4">
        <v>750</v>
      </c>
      <c r="J33" s="4"/>
    </row>
    <row r="34" spans="1:10" ht="15" x14ac:dyDescent="0.2">
      <c r="A34" s="353"/>
      <c r="B34" s="354" t="s">
        <v>733</v>
      </c>
      <c r="C34" s="87" t="s">
        <v>577</v>
      </c>
      <c r="D34" s="87">
        <v>10240702767</v>
      </c>
      <c r="E34" s="87"/>
      <c r="F34" s="98" t="s">
        <v>736</v>
      </c>
      <c r="G34" s="87"/>
      <c r="H34" s="4">
        <v>750</v>
      </c>
      <c r="I34" s="4">
        <v>750</v>
      </c>
      <c r="J34" s="4"/>
    </row>
    <row r="35" spans="1:10" ht="15" x14ac:dyDescent="0.2">
      <c r="A35" s="353"/>
      <c r="B35" s="354" t="s">
        <v>734</v>
      </c>
      <c r="C35" s="87" t="s">
        <v>808</v>
      </c>
      <c r="D35" s="87">
        <v>1008062208</v>
      </c>
      <c r="E35" s="87"/>
      <c r="F35" s="98" t="s">
        <v>736</v>
      </c>
      <c r="G35" s="87"/>
      <c r="H35" s="4">
        <v>750</v>
      </c>
      <c r="I35" s="4">
        <v>750</v>
      </c>
      <c r="J35" s="4"/>
    </row>
    <row r="36" spans="1:10" ht="15" x14ac:dyDescent="0.2">
      <c r="A36" s="353"/>
      <c r="B36" s="354" t="s">
        <v>613</v>
      </c>
      <c r="C36" s="87" t="s">
        <v>586</v>
      </c>
      <c r="D36" s="87">
        <v>23001009537</v>
      </c>
      <c r="E36" s="87"/>
      <c r="F36" s="98" t="s">
        <v>736</v>
      </c>
      <c r="G36" s="87"/>
      <c r="H36" s="4">
        <v>750</v>
      </c>
      <c r="I36" s="4">
        <v>750</v>
      </c>
      <c r="J36" s="4"/>
    </row>
    <row r="37" spans="1:10" ht="15" x14ac:dyDescent="0.2">
      <c r="A37" s="353"/>
      <c r="B37" s="354" t="s">
        <v>735</v>
      </c>
      <c r="C37" s="87" t="s">
        <v>725</v>
      </c>
      <c r="D37" s="87">
        <v>1024074923</v>
      </c>
      <c r="E37" s="87"/>
      <c r="F37" s="98" t="s">
        <v>736</v>
      </c>
      <c r="G37" s="87"/>
      <c r="H37" s="4">
        <v>750</v>
      </c>
      <c r="I37" s="4">
        <v>750</v>
      </c>
      <c r="J37" s="4"/>
    </row>
    <row r="38" spans="1:10" ht="15" x14ac:dyDescent="0.2">
      <c r="A38" s="353"/>
      <c r="B38" s="354" t="s">
        <v>660</v>
      </c>
      <c r="C38" s="87" t="s">
        <v>726</v>
      </c>
      <c r="D38" s="87">
        <v>1024086352</v>
      </c>
      <c r="E38" s="87"/>
      <c r="F38" s="98" t="s">
        <v>736</v>
      </c>
      <c r="G38" s="87"/>
      <c r="H38" s="4">
        <v>750</v>
      </c>
      <c r="I38" s="4">
        <v>750</v>
      </c>
      <c r="J38" s="4"/>
    </row>
    <row r="39" spans="1:10" ht="15" x14ac:dyDescent="0.2">
      <c r="A39" s="353"/>
      <c r="B39" s="354" t="s">
        <v>679</v>
      </c>
      <c r="C39" s="87" t="s">
        <v>673</v>
      </c>
      <c r="D39" s="87">
        <v>1017037428</v>
      </c>
      <c r="E39" s="87"/>
      <c r="F39" s="98" t="s">
        <v>736</v>
      </c>
      <c r="G39" s="87"/>
      <c r="H39" s="4">
        <v>750</v>
      </c>
      <c r="I39" s="4">
        <v>750</v>
      </c>
      <c r="J39" s="4"/>
    </row>
    <row r="40" spans="1:10" ht="15" x14ac:dyDescent="0.2">
      <c r="A40" s="353"/>
      <c r="B40" s="354" t="s">
        <v>735</v>
      </c>
      <c r="C40" s="87" t="s">
        <v>727</v>
      </c>
      <c r="D40" s="87">
        <v>16001029143</v>
      </c>
      <c r="E40" s="87"/>
      <c r="F40" s="98" t="s">
        <v>736</v>
      </c>
      <c r="G40" s="87"/>
      <c r="H40" s="4">
        <v>750</v>
      </c>
      <c r="I40" s="4">
        <v>750</v>
      </c>
      <c r="J40" s="4"/>
    </row>
    <row r="41" spans="1:10" ht="15" x14ac:dyDescent="0.2">
      <c r="A41" s="353"/>
      <c r="B41" s="354" t="s">
        <v>667</v>
      </c>
      <c r="C41" s="87" t="s">
        <v>809</v>
      </c>
      <c r="D41" s="87">
        <v>1024057465</v>
      </c>
      <c r="E41" s="87"/>
      <c r="F41" s="98" t="s">
        <v>736</v>
      </c>
      <c r="G41" s="87"/>
      <c r="H41" s="4">
        <v>750</v>
      </c>
      <c r="I41" s="4">
        <v>750</v>
      </c>
      <c r="J41" s="4"/>
    </row>
    <row r="42" spans="1:10" ht="15" x14ac:dyDescent="0.2">
      <c r="A42" s="353"/>
      <c r="B42" s="354" t="s">
        <v>608</v>
      </c>
      <c r="C42" s="87" t="s">
        <v>580</v>
      </c>
      <c r="D42" s="87">
        <v>1005034665</v>
      </c>
      <c r="E42" s="87"/>
      <c r="F42" s="98" t="s">
        <v>736</v>
      </c>
      <c r="G42" s="87"/>
      <c r="H42" s="4">
        <v>750</v>
      </c>
      <c r="I42" s="4">
        <v>750</v>
      </c>
      <c r="J42" s="4"/>
    </row>
    <row r="43" spans="1:10" ht="15" x14ac:dyDescent="0.2">
      <c r="A43" s="353"/>
      <c r="B43" s="354" t="s">
        <v>605</v>
      </c>
      <c r="C43" s="87" t="s">
        <v>738</v>
      </c>
      <c r="D43" s="87">
        <v>11001002400</v>
      </c>
      <c r="E43" s="87"/>
      <c r="F43" s="98" t="s">
        <v>736</v>
      </c>
      <c r="G43" s="87"/>
      <c r="H43" s="4">
        <v>500</v>
      </c>
      <c r="I43" s="4">
        <v>500</v>
      </c>
      <c r="J43" s="4"/>
    </row>
    <row r="44" spans="1:10" ht="15" x14ac:dyDescent="0.2">
      <c r="A44" s="353"/>
      <c r="B44" s="354" t="s">
        <v>594</v>
      </c>
      <c r="C44" s="87" t="s">
        <v>739</v>
      </c>
      <c r="D44" s="87">
        <v>60001030030</v>
      </c>
      <c r="E44" s="87"/>
      <c r="F44" s="98" t="s">
        <v>736</v>
      </c>
      <c r="G44" s="87"/>
      <c r="H44" s="4">
        <v>600</v>
      </c>
      <c r="I44" s="4">
        <v>600</v>
      </c>
      <c r="J44" s="4"/>
    </row>
    <row r="45" spans="1:10" ht="15" x14ac:dyDescent="0.2">
      <c r="A45" s="353"/>
      <c r="B45" s="354" t="s">
        <v>751</v>
      </c>
      <c r="C45" s="87" t="s">
        <v>740</v>
      </c>
      <c r="D45" s="87">
        <v>26001008058</v>
      </c>
      <c r="E45" s="87"/>
      <c r="F45" s="98" t="s">
        <v>736</v>
      </c>
      <c r="G45" s="87"/>
      <c r="H45" s="4">
        <v>550</v>
      </c>
      <c r="I45" s="4">
        <v>550</v>
      </c>
      <c r="J45" s="4"/>
    </row>
    <row r="46" spans="1:10" ht="15" x14ac:dyDescent="0.2">
      <c r="A46" s="353"/>
      <c r="B46" s="354" t="s">
        <v>599</v>
      </c>
      <c r="C46" s="87" t="s">
        <v>571</v>
      </c>
      <c r="D46" s="87">
        <v>1024036647</v>
      </c>
      <c r="E46" s="87"/>
      <c r="F46" s="98" t="s">
        <v>736</v>
      </c>
      <c r="G46" s="87"/>
      <c r="H46" s="4">
        <v>400</v>
      </c>
      <c r="I46" s="4">
        <v>400</v>
      </c>
      <c r="J46" s="4"/>
    </row>
    <row r="47" spans="1:10" ht="15" x14ac:dyDescent="0.2">
      <c r="A47" s="353"/>
      <c r="B47" s="354" t="s">
        <v>670</v>
      </c>
      <c r="C47" s="87" t="s">
        <v>811</v>
      </c>
      <c r="D47" s="87">
        <v>20001012264</v>
      </c>
      <c r="E47" s="87"/>
      <c r="F47" s="98" t="s">
        <v>736</v>
      </c>
      <c r="G47" s="87"/>
      <c r="H47" s="4">
        <v>400</v>
      </c>
      <c r="I47" s="4">
        <v>400</v>
      </c>
      <c r="J47" s="4"/>
    </row>
    <row r="48" spans="1:10" ht="15" x14ac:dyDescent="0.2">
      <c r="A48" s="353"/>
      <c r="B48" s="354" t="s">
        <v>657</v>
      </c>
      <c r="C48" s="87" t="s">
        <v>742</v>
      </c>
      <c r="D48" s="87">
        <v>39001008906</v>
      </c>
      <c r="E48" s="87"/>
      <c r="F48" s="98" t="s">
        <v>736</v>
      </c>
      <c r="G48" s="87"/>
      <c r="H48" s="4">
        <v>200</v>
      </c>
      <c r="I48" s="4">
        <v>200</v>
      </c>
      <c r="J48" s="4"/>
    </row>
    <row r="49" spans="1:14" ht="15" x14ac:dyDescent="0.2">
      <c r="A49" s="353"/>
      <c r="B49" s="354" t="s">
        <v>752</v>
      </c>
      <c r="C49" s="87" t="s">
        <v>743</v>
      </c>
      <c r="D49" s="87">
        <v>24001011477</v>
      </c>
      <c r="E49" s="87"/>
      <c r="F49" s="98" t="s">
        <v>736</v>
      </c>
      <c r="G49" s="87"/>
      <c r="H49" s="4">
        <v>600</v>
      </c>
      <c r="I49" s="4">
        <v>600</v>
      </c>
      <c r="J49" s="4"/>
    </row>
    <row r="50" spans="1:14" ht="15" x14ac:dyDescent="0.2">
      <c r="A50" s="353"/>
      <c r="B50" s="354" t="s">
        <v>734</v>
      </c>
      <c r="C50" s="87" t="s">
        <v>744</v>
      </c>
      <c r="D50" s="87">
        <v>25001049020</v>
      </c>
      <c r="E50" s="87"/>
      <c r="F50" s="98" t="s">
        <v>736</v>
      </c>
      <c r="G50" s="87"/>
      <c r="H50" s="4">
        <v>200</v>
      </c>
      <c r="I50" s="4">
        <v>200</v>
      </c>
      <c r="J50" s="4"/>
    </row>
    <row r="51" spans="1:14" ht="15" x14ac:dyDescent="0.2">
      <c r="A51" s="353"/>
      <c r="B51" s="354" t="s">
        <v>753</v>
      </c>
      <c r="C51" s="87" t="s">
        <v>745</v>
      </c>
      <c r="D51" s="87">
        <v>1024069907</v>
      </c>
      <c r="E51" s="87"/>
      <c r="F51" s="98" t="s">
        <v>736</v>
      </c>
      <c r="G51" s="87"/>
      <c r="H51" s="4">
        <v>900</v>
      </c>
      <c r="I51" s="4">
        <v>900</v>
      </c>
      <c r="J51" s="4"/>
    </row>
    <row r="52" spans="1:14" ht="15" x14ac:dyDescent="0.2">
      <c r="A52" s="353"/>
      <c r="B52" s="354" t="s">
        <v>754</v>
      </c>
      <c r="C52" s="87" t="s">
        <v>746</v>
      </c>
      <c r="D52" s="87">
        <v>31001033335</v>
      </c>
      <c r="E52" s="87"/>
      <c r="F52" s="98" t="s">
        <v>736</v>
      </c>
      <c r="G52" s="87"/>
      <c r="H52" s="4">
        <v>300</v>
      </c>
      <c r="I52" s="4">
        <v>300</v>
      </c>
      <c r="J52" s="4"/>
    </row>
    <row r="53" spans="1:14" ht="15" x14ac:dyDescent="0.2">
      <c r="A53" s="353"/>
      <c r="B53" s="354" t="s">
        <v>605</v>
      </c>
      <c r="C53" s="87" t="s">
        <v>676</v>
      </c>
      <c r="D53" s="87">
        <v>31001040193</v>
      </c>
      <c r="E53" s="87"/>
      <c r="F53" s="98" t="s">
        <v>736</v>
      </c>
      <c r="G53" s="87"/>
      <c r="H53" s="4">
        <v>200</v>
      </c>
      <c r="I53" s="4">
        <v>200</v>
      </c>
      <c r="J53" s="4"/>
    </row>
    <row r="54" spans="1:14" ht="15" x14ac:dyDescent="0.2">
      <c r="A54" s="353"/>
      <c r="B54" s="354" t="s">
        <v>755</v>
      </c>
      <c r="C54" s="87" t="s">
        <v>747</v>
      </c>
      <c r="D54" s="87">
        <v>1022012593</v>
      </c>
      <c r="E54" s="87"/>
      <c r="F54" s="98" t="s">
        <v>736</v>
      </c>
      <c r="G54" s="87"/>
      <c r="H54" s="4">
        <v>200</v>
      </c>
      <c r="I54" s="4">
        <v>200</v>
      </c>
      <c r="J54" s="4"/>
    </row>
    <row r="55" spans="1:14" ht="15" x14ac:dyDescent="0.2">
      <c r="A55" s="353"/>
      <c r="B55" s="354" t="s">
        <v>756</v>
      </c>
      <c r="C55" s="87" t="s">
        <v>748</v>
      </c>
      <c r="D55" s="87">
        <v>1001040580</v>
      </c>
      <c r="E55" s="87"/>
      <c r="F55" s="98" t="s">
        <v>736</v>
      </c>
      <c r="G55" s="87"/>
      <c r="H55" s="4">
        <v>100</v>
      </c>
      <c r="I55" s="4">
        <v>100</v>
      </c>
      <c r="J55" s="4"/>
    </row>
    <row r="56" spans="1:14" ht="15" x14ac:dyDescent="0.2">
      <c r="A56" s="353"/>
      <c r="B56" s="354" t="s">
        <v>607</v>
      </c>
      <c r="C56" s="87" t="s">
        <v>578</v>
      </c>
      <c r="D56" s="87">
        <v>12001050813</v>
      </c>
      <c r="E56" s="87"/>
      <c r="F56" s="98" t="s">
        <v>736</v>
      </c>
      <c r="G56" s="87"/>
      <c r="H56" s="4">
        <v>200</v>
      </c>
      <c r="I56" s="4">
        <v>200</v>
      </c>
      <c r="J56" s="4"/>
    </row>
    <row r="57" spans="1:14" ht="15" x14ac:dyDescent="0.2">
      <c r="A57" s="353"/>
      <c r="B57" s="354" t="s">
        <v>611</v>
      </c>
      <c r="C57" s="87" t="s">
        <v>749</v>
      </c>
      <c r="D57" s="87">
        <v>59001006860</v>
      </c>
      <c r="E57" s="87"/>
      <c r="F57" s="98" t="s">
        <v>736</v>
      </c>
      <c r="G57" s="87"/>
      <c r="H57" s="4">
        <v>400</v>
      </c>
      <c r="I57" s="4">
        <v>400</v>
      </c>
      <c r="J57" s="4"/>
    </row>
    <row r="58" spans="1:14" ht="15" x14ac:dyDescent="0.2">
      <c r="A58" s="353"/>
      <c r="B58" s="354" t="s">
        <v>616</v>
      </c>
      <c r="C58" s="87" t="s">
        <v>589</v>
      </c>
      <c r="D58" s="87">
        <v>1010011415</v>
      </c>
      <c r="E58" s="87"/>
      <c r="F58" s="98" t="s">
        <v>736</v>
      </c>
      <c r="G58" s="87"/>
      <c r="H58" s="4">
        <v>270</v>
      </c>
      <c r="I58" s="4">
        <v>270</v>
      </c>
      <c r="J58" s="4"/>
      <c r="N58" t="s">
        <v>847</v>
      </c>
    </row>
    <row r="59" spans="1:14" ht="15" x14ac:dyDescent="0.2">
      <c r="A59" s="353"/>
      <c r="B59" s="354" t="s">
        <v>612</v>
      </c>
      <c r="C59" s="87" t="s">
        <v>567</v>
      </c>
      <c r="D59" s="87">
        <v>14001005156</v>
      </c>
      <c r="E59" s="87"/>
      <c r="F59" s="98" t="s">
        <v>736</v>
      </c>
      <c r="G59" s="87"/>
      <c r="H59" s="4">
        <v>270</v>
      </c>
      <c r="I59" s="4">
        <v>270</v>
      </c>
      <c r="J59" s="4"/>
    </row>
    <row r="60" spans="1:14" ht="15" x14ac:dyDescent="0.2">
      <c r="A60" s="353"/>
      <c r="B60" s="354"/>
      <c r="C60" s="87"/>
      <c r="D60" s="87"/>
      <c r="E60" s="87"/>
      <c r="F60" s="87"/>
      <c r="G60" s="87"/>
      <c r="H60" s="4"/>
      <c r="I60" s="4"/>
    </row>
    <row r="61" spans="1:14" ht="15" x14ac:dyDescent="0.2">
      <c r="A61" s="353"/>
      <c r="B61" s="354"/>
      <c r="C61" s="87"/>
      <c r="D61" s="87"/>
      <c r="E61" s="87"/>
      <c r="F61" s="87"/>
      <c r="G61" s="87"/>
      <c r="H61" s="4"/>
      <c r="I61" s="4"/>
    </row>
    <row r="62" spans="1:14" ht="15" x14ac:dyDescent="0.2">
      <c r="A62" s="353"/>
      <c r="B62" s="354"/>
      <c r="C62" s="87"/>
      <c r="D62" s="87"/>
      <c r="E62" s="87"/>
      <c r="F62" s="87"/>
      <c r="G62" s="87"/>
      <c r="H62" s="4"/>
      <c r="I62" s="4"/>
    </row>
    <row r="63" spans="1:14" ht="15" x14ac:dyDescent="0.3">
      <c r="A63" s="353"/>
      <c r="B63" s="355"/>
      <c r="C63" s="99"/>
      <c r="D63" s="99"/>
      <c r="E63" s="99"/>
      <c r="F63" s="99"/>
      <c r="G63" s="99" t="s">
        <v>323</v>
      </c>
      <c r="H63" s="86">
        <f>SUM(H9:H62)</f>
        <v>37685</v>
      </c>
      <c r="I63" s="86">
        <f>SUM(I9:I62)</f>
        <v>37685</v>
      </c>
    </row>
    <row r="64" spans="1:14" ht="15" x14ac:dyDescent="0.3">
      <c r="A64" s="45"/>
      <c r="B64" s="45"/>
      <c r="C64" s="45"/>
      <c r="D64" s="45"/>
      <c r="E64" s="45"/>
      <c r="F64" s="45"/>
      <c r="G64" s="2"/>
      <c r="H64" s="2"/>
    </row>
    <row r="65" spans="1:8" ht="15" x14ac:dyDescent="0.3">
      <c r="A65" s="201" t="s">
        <v>439</v>
      </c>
      <c r="B65" s="45"/>
      <c r="C65" s="45"/>
      <c r="D65" s="45"/>
      <c r="E65" s="45"/>
      <c r="F65" s="45"/>
      <c r="G65" s="2"/>
      <c r="H65" s="2"/>
    </row>
    <row r="66" spans="1:8" ht="15" x14ac:dyDescent="0.3">
      <c r="A66" s="201"/>
      <c r="B66" s="45"/>
      <c r="C66" s="45"/>
      <c r="D66" s="45"/>
      <c r="E66" s="45"/>
      <c r="F66" s="45"/>
      <c r="G66" s="2"/>
      <c r="H66" s="2"/>
    </row>
    <row r="67" spans="1:8" ht="15" x14ac:dyDescent="0.3">
      <c r="A67" s="201"/>
      <c r="B67" s="2"/>
      <c r="C67" s="2"/>
      <c r="D67" s="2"/>
      <c r="E67" s="2"/>
      <c r="F67" s="2"/>
      <c r="G67" s="2"/>
      <c r="H67" s="2"/>
    </row>
    <row r="68" spans="1:8" ht="15" x14ac:dyDescent="0.3">
      <c r="A68" s="201"/>
      <c r="B68" s="2"/>
      <c r="C68" s="2"/>
      <c r="D68" s="2"/>
      <c r="E68" s="2"/>
      <c r="F68" s="2"/>
      <c r="G68" s="2"/>
      <c r="H68" s="2"/>
    </row>
    <row r="69" spans="1:8" x14ac:dyDescent="0.2">
      <c r="A69" s="23"/>
      <c r="B69" s="23"/>
      <c r="C69" s="23"/>
      <c r="D69" s="23"/>
      <c r="E69" s="23"/>
      <c r="F69" s="23"/>
      <c r="G69" s="23"/>
      <c r="H69" s="23"/>
    </row>
    <row r="70" spans="1:8" ht="15" x14ac:dyDescent="0.3">
      <c r="A70" s="69" t="s">
        <v>107</v>
      </c>
      <c r="B70" s="2"/>
      <c r="C70" s="2"/>
      <c r="D70" s="2"/>
      <c r="E70" s="2"/>
      <c r="F70" s="2"/>
      <c r="G70" s="2"/>
      <c r="H70" s="2"/>
    </row>
    <row r="71" spans="1:8" ht="15" x14ac:dyDescent="0.3">
      <c r="A71" s="2"/>
      <c r="B71" s="2"/>
      <c r="C71" s="2"/>
      <c r="D71" s="2"/>
      <c r="E71" s="2"/>
      <c r="F71" s="2"/>
      <c r="G71" s="2"/>
      <c r="H71" s="2"/>
    </row>
    <row r="72" spans="1:8" ht="15" x14ac:dyDescent="0.3">
      <c r="A72" s="2"/>
      <c r="B72" s="2"/>
      <c r="C72" s="2"/>
      <c r="D72" s="2"/>
      <c r="E72" s="2"/>
      <c r="F72" s="2"/>
      <c r="G72" s="2"/>
      <c r="H72" s="12"/>
    </row>
    <row r="73" spans="1:8" ht="15" x14ac:dyDescent="0.3">
      <c r="A73" s="69"/>
      <c r="B73" s="69" t="s">
        <v>264</v>
      </c>
      <c r="C73" s="69"/>
      <c r="D73" s="69"/>
      <c r="E73" s="69"/>
      <c r="F73" s="69"/>
      <c r="G73" s="2"/>
      <c r="H73" s="12"/>
    </row>
    <row r="74" spans="1:8" ht="15" x14ac:dyDescent="0.3">
      <c r="A74" s="2"/>
      <c r="B74" s="2" t="s">
        <v>263</v>
      </c>
      <c r="C74" s="2"/>
      <c r="D74" s="2"/>
      <c r="E74" s="2"/>
      <c r="F74" s="2"/>
      <c r="G74" s="2"/>
      <c r="H74" s="12"/>
    </row>
    <row r="75" spans="1:8" x14ac:dyDescent="0.2">
      <c r="A75" s="66"/>
      <c r="B75" s="66" t="s">
        <v>139</v>
      </c>
      <c r="C75" s="66"/>
      <c r="D75" s="66"/>
      <c r="E75" s="66"/>
      <c r="F75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60" fitToHeight="0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O23" sqref="O23"/>
    </sheetView>
  </sheetViews>
  <sheetFormatPr defaultRowHeight="12.75" x14ac:dyDescent="0.2"/>
  <cols>
    <col min="1" max="1" width="5.42578125" style="185" customWidth="1"/>
    <col min="2" max="2" width="13.140625" style="185" customWidth="1"/>
    <col min="3" max="3" width="15.140625" style="185" customWidth="1"/>
    <col min="4" max="4" width="18" style="185" customWidth="1"/>
    <col min="5" max="5" width="20.5703125" style="185" customWidth="1"/>
    <col min="6" max="6" width="21.28515625" style="185" customWidth="1"/>
    <col min="7" max="7" width="15.140625" style="185" customWidth="1"/>
    <col min="8" max="8" width="15.5703125" style="185" customWidth="1"/>
    <col min="9" max="9" width="13.42578125" style="185" customWidth="1"/>
    <col min="10" max="10" width="0" style="185" hidden="1" customWidth="1"/>
    <col min="11" max="16384" width="9.140625" style="185"/>
  </cols>
  <sheetData>
    <row r="1" spans="1:10" ht="15" x14ac:dyDescent="0.3">
      <c r="A1" s="74" t="s">
        <v>440</v>
      </c>
      <c r="B1" s="74"/>
      <c r="C1" s="77"/>
      <c r="D1" s="77"/>
      <c r="E1" s="77"/>
      <c r="F1" s="77"/>
      <c r="G1" s="453" t="s">
        <v>109</v>
      </c>
      <c r="H1" s="453"/>
    </row>
    <row r="2" spans="1:10" ht="15" x14ac:dyDescent="0.3">
      <c r="A2" s="76" t="s">
        <v>140</v>
      </c>
      <c r="B2" s="74"/>
      <c r="C2" s="77"/>
      <c r="D2" s="77"/>
      <c r="E2" s="77"/>
      <c r="F2" s="77"/>
      <c r="G2" s="451" t="s">
        <v>511</v>
      </c>
      <c r="H2" s="451"/>
    </row>
    <row r="3" spans="1:10" ht="15" x14ac:dyDescent="0.3">
      <c r="A3" s="76"/>
      <c r="B3" s="76"/>
      <c r="C3" s="76"/>
      <c r="D3" s="76"/>
      <c r="E3" s="76"/>
      <c r="F3" s="76"/>
      <c r="G3" s="264"/>
      <c r="H3" s="264"/>
    </row>
    <row r="4" spans="1:10" ht="15" x14ac:dyDescent="0.3">
      <c r="A4" s="77" t="s">
        <v>267</v>
      </c>
      <c r="B4" s="77"/>
      <c r="C4" s="77"/>
      <c r="D4" s="77"/>
      <c r="E4" s="77"/>
      <c r="F4" s="77"/>
      <c r="G4" s="76"/>
      <c r="H4" s="76"/>
    </row>
    <row r="5" spans="1:10" ht="15" x14ac:dyDescent="0.3">
      <c r="A5" s="425"/>
      <c r="B5" s="80"/>
      <c r="C5" s="80"/>
      <c r="D5" s="80" t="s">
        <v>510</v>
      </c>
      <c r="E5" s="80"/>
      <c r="F5" s="80"/>
      <c r="G5" s="81"/>
      <c r="H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63"/>
      <c r="B7" s="263"/>
      <c r="C7" s="263"/>
      <c r="D7" s="263"/>
      <c r="E7" s="263"/>
      <c r="F7" s="263"/>
      <c r="G7" s="78"/>
      <c r="H7" s="78"/>
    </row>
    <row r="8" spans="1:10" ht="30" x14ac:dyDescent="0.2">
      <c r="A8" s="90" t="s">
        <v>64</v>
      </c>
      <c r="B8" s="90" t="s">
        <v>324</v>
      </c>
      <c r="C8" s="90" t="s">
        <v>325</v>
      </c>
      <c r="D8" s="90" t="s">
        <v>225</v>
      </c>
      <c r="E8" s="90" t="s">
        <v>333</v>
      </c>
      <c r="F8" s="90" t="s">
        <v>326</v>
      </c>
      <c r="G8" s="79" t="s">
        <v>10</v>
      </c>
      <c r="H8" s="79" t="s">
        <v>9</v>
      </c>
      <c r="J8" s="218" t="s">
        <v>332</v>
      </c>
    </row>
    <row r="9" spans="1:10" ht="15" x14ac:dyDescent="0.2">
      <c r="A9" s="98"/>
      <c r="B9" s="98" t="s">
        <v>767</v>
      </c>
      <c r="C9" s="98" t="s">
        <v>813</v>
      </c>
      <c r="D9" s="98">
        <v>57001020576</v>
      </c>
      <c r="E9" s="98" t="s">
        <v>763</v>
      </c>
      <c r="F9" s="98" t="s">
        <v>760</v>
      </c>
      <c r="G9" s="4">
        <v>125</v>
      </c>
      <c r="H9" s="4">
        <v>100</v>
      </c>
      <c r="J9" s="218" t="s">
        <v>0</v>
      </c>
    </row>
    <row r="10" spans="1:10" ht="15" x14ac:dyDescent="0.2">
      <c r="A10" s="98"/>
      <c r="B10" s="98" t="s">
        <v>768</v>
      </c>
      <c r="C10" s="98" t="s">
        <v>769</v>
      </c>
      <c r="D10" s="98">
        <v>16001003970</v>
      </c>
      <c r="E10" s="98" t="s">
        <v>763</v>
      </c>
      <c r="F10" s="98" t="s">
        <v>760</v>
      </c>
      <c r="G10" s="4">
        <v>438</v>
      </c>
      <c r="H10" s="4">
        <v>350</v>
      </c>
    </row>
    <row r="11" spans="1:10" ht="30" x14ac:dyDescent="0.2">
      <c r="A11" s="87"/>
      <c r="B11" s="87" t="s">
        <v>770</v>
      </c>
      <c r="C11" s="87" t="s">
        <v>771</v>
      </c>
      <c r="D11" s="87">
        <v>31001017637</v>
      </c>
      <c r="E11" s="87" t="s">
        <v>763</v>
      </c>
      <c r="F11" s="87" t="s">
        <v>814</v>
      </c>
      <c r="G11" s="4">
        <v>1000</v>
      </c>
      <c r="H11" s="4">
        <v>800</v>
      </c>
    </row>
    <row r="12" spans="1:10" ht="45" x14ac:dyDescent="0.2">
      <c r="A12" s="87"/>
      <c r="B12" s="87" t="s">
        <v>605</v>
      </c>
      <c r="C12" s="87" t="s">
        <v>617</v>
      </c>
      <c r="D12" s="87">
        <v>1006015070</v>
      </c>
      <c r="E12" s="87" t="s">
        <v>815</v>
      </c>
      <c r="F12" s="87"/>
      <c r="G12" s="4">
        <v>25000</v>
      </c>
      <c r="H12" s="4">
        <v>10500</v>
      </c>
    </row>
    <row r="13" spans="1:10" ht="15" x14ac:dyDescent="0.2">
      <c r="A13" s="87"/>
      <c r="B13" s="87"/>
      <c r="C13" s="87"/>
      <c r="D13" s="87"/>
      <c r="E13" s="87"/>
      <c r="F13" s="87"/>
      <c r="G13" s="4"/>
      <c r="H13" s="4"/>
    </row>
    <row r="14" spans="1:10" ht="15" x14ac:dyDescent="0.2">
      <c r="A14" s="87"/>
      <c r="B14" s="87"/>
      <c r="C14" s="87"/>
      <c r="D14" s="87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8" ht="15" x14ac:dyDescent="0.2">
      <c r="A17" s="87"/>
      <c r="B17" s="87"/>
      <c r="C17" s="87"/>
      <c r="D17" s="87"/>
      <c r="E17" s="87"/>
      <c r="F17" s="87"/>
      <c r="G17" s="4"/>
      <c r="H17" s="4"/>
    </row>
    <row r="18" spans="1:8" ht="15" x14ac:dyDescent="0.2">
      <c r="A18" s="87"/>
      <c r="B18" s="87"/>
      <c r="C18" s="87"/>
      <c r="D18" s="87"/>
      <c r="E18" s="87"/>
      <c r="F18" s="87"/>
      <c r="G18" s="4"/>
      <c r="H18" s="4"/>
    </row>
    <row r="19" spans="1:8" ht="15" x14ac:dyDescent="0.2">
      <c r="A19" s="87"/>
      <c r="B19" s="87"/>
      <c r="C19" s="87"/>
      <c r="D19" s="87"/>
      <c r="E19" s="87"/>
      <c r="F19" s="87"/>
      <c r="G19" s="4"/>
      <c r="H19" s="4"/>
    </row>
    <row r="20" spans="1:8" ht="15" x14ac:dyDescent="0.2">
      <c r="A20" s="87"/>
      <c r="B20" s="87"/>
      <c r="C20" s="87"/>
      <c r="D20" s="87"/>
      <c r="E20" s="87"/>
      <c r="F20" s="87"/>
      <c r="G20" s="4"/>
      <c r="H20" s="4"/>
    </row>
    <row r="21" spans="1:8" ht="15" x14ac:dyDescent="0.2">
      <c r="A21" s="87"/>
      <c r="B21" s="87"/>
      <c r="C21" s="87"/>
      <c r="D21" s="87"/>
      <c r="E21" s="87"/>
      <c r="F21" s="87"/>
      <c r="G21" s="4"/>
      <c r="H21" s="4"/>
    </row>
    <row r="22" spans="1:8" ht="15" x14ac:dyDescent="0.2">
      <c r="A22" s="87"/>
      <c r="B22" s="87"/>
      <c r="C22" s="87"/>
      <c r="D22" s="87"/>
      <c r="E22" s="87"/>
      <c r="F22" s="87"/>
      <c r="G22" s="4"/>
      <c r="H22" s="4"/>
    </row>
    <row r="23" spans="1:8" ht="15" x14ac:dyDescent="0.2">
      <c r="A23" s="87"/>
      <c r="B23" s="87"/>
      <c r="C23" s="87"/>
      <c r="D23" s="87"/>
      <c r="E23" s="87"/>
      <c r="F23" s="87"/>
      <c r="G23" s="4"/>
      <c r="H23" s="4"/>
    </row>
    <row r="24" spans="1:8" ht="15" x14ac:dyDescent="0.2">
      <c r="A24" s="87"/>
      <c r="B24" s="87"/>
      <c r="C24" s="87"/>
      <c r="D24" s="87"/>
      <c r="E24" s="87"/>
      <c r="F24" s="87"/>
      <c r="G24" s="4"/>
      <c r="H24" s="4"/>
    </row>
    <row r="25" spans="1:8" ht="15" x14ac:dyDescent="0.2">
      <c r="A25" s="87"/>
      <c r="B25" s="87"/>
      <c r="C25" s="87"/>
      <c r="D25" s="87"/>
      <c r="E25" s="87"/>
      <c r="F25" s="87"/>
      <c r="G25" s="4"/>
      <c r="H25" s="4"/>
    </row>
    <row r="26" spans="1:8" ht="15" x14ac:dyDescent="0.2">
      <c r="A26" s="87"/>
      <c r="B26" s="87"/>
      <c r="C26" s="87"/>
      <c r="D26" s="87"/>
      <c r="E26" s="87"/>
      <c r="F26" s="87"/>
      <c r="G26" s="4"/>
      <c r="H26" s="4"/>
    </row>
    <row r="27" spans="1:8" ht="15" x14ac:dyDescent="0.2">
      <c r="A27" s="87"/>
      <c r="B27" s="87"/>
      <c r="C27" s="87"/>
      <c r="D27" s="87"/>
      <c r="E27" s="87"/>
      <c r="F27" s="87"/>
      <c r="G27" s="4"/>
      <c r="H27" s="4"/>
    </row>
    <row r="28" spans="1:8" ht="15" x14ac:dyDescent="0.2">
      <c r="A28" s="87"/>
      <c r="B28" s="87"/>
      <c r="C28" s="87"/>
      <c r="D28" s="87"/>
      <c r="E28" s="87"/>
      <c r="F28" s="87"/>
      <c r="G28" s="4"/>
      <c r="H28" s="4"/>
    </row>
    <row r="29" spans="1:8" ht="15" x14ac:dyDescent="0.2">
      <c r="A29" s="87"/>
      <c r="B29" s="87"/>
      <c r="C29" s="87"/>
      <c r="D29" s="87"/>
      <c r="E29" s="87"/>
      <c r="F29" s="87"/>
      <c r="G29" s="4"/>
      <c r="H29" s="4"/>
    </row>
    <row r="30" spans="1:8" ht="15" x14ac:dyDescent="0.2">
      <c r="A30" s="87"/>
      <c r="B30" s="87"/>
      <c r="C30" s="87"/>
      <c r="D30" s="87"/>
      <c r="E30" s="87"/>
      <c r="F30" s="87"/>
      <c r="G30" s="4"/>
      <c r="H30" s="4"/>
    </row>
    <row r="31" spans="1:8" ht="15" x14ac:dyDescent="0.2">
      <c r="A31" s="87"/>
      <c r="B31" s="87"/>
      <c r="C31" s="87"/>
      <c r="D31" s="87"/>
      <c r="E31" s="87"/>
      <c r="F31" s="87"/>
      <c r="G31" s="4"/>
      <c r="H31" s="4"/>
    </row>
    <row r="32" spans="1:8" ht="15" x14ac:dyDescent="0.2">
      <c r="A32" s="87"/>
      <c r="B32" s="87"/>
      <c r="C32" s="87"/>
      <c r="D32" s="87"/>
      <c r="E32" s="87"/>
      <c r="F32" s="87"/>
      <c r="G32" s="4"/>
      <c r="H32" s="4"/>
    </row>
    <row r="33" spans="1:9" ht="15" x14ac:dyDescent="0.2">
      <c r="A33" s="87"/>
      <c r="B33" s="87"/>
      <c r="C33" s="87"/>
      <c r="D33" s="87"/>
      <c r="E33" s="87"/>
      <c r="F33" s="87"/>
      <c r="G33" s="4"/>
      <c r="H33" s="4"/>
    </row>
    <row r="34" spans="1:9" ht="15" x14ac:dyDescent="0.3">
      <c r="A34" s="87"/>
      <c r="B34" s="99"/>
      <c r="C34" s="99"/>
      <c r="D34" s="99"/>
      <c r="E34" s="99"/>
      <c r="F34" s="99" t="s">
        <v>331</v>
      </c>
      <c r="G34" s="86">
        <f>SUM(G9:G33)</f>
        <v>26563</v>
      </c>
      <c r="H34" s="86">
        <f>SUM(H9:H33)</f>
        <v>11750</v>
      </c>
    </row>
    <row r="35" spans="1:9" ht="15" x14ac:dyDescent="0.3">
      <c r="A35" s="216"/>
      <c r="B35" s="216"/>
      <c r="C35" s="216"/>
      <c r="D35" s="216"/>
      <c r="E35" s="216"/>
      <c r="F35" s="216"/>
      <c r="G35" s="216"/>
      <c r="H35" s="184"/>
      <c r="I35" s="184"/>
    </row>
    <row r="36" spans="1:9" ht="15" x14ac:dyDescent="0.3">
      <c r="A36" s="217" t="s">
        <v>441</v>
      </c>
      <c r="B36" s="217"/>
      <c r="C36" s="216"/>
      <c r="D36" s="216"/>
      <c r="E36" s="216"/>
      <c r="F36" s="216"/>
      <c r="G36" s="216"/>
      <c r="H36" s="184"/>
      <c r="I36" s="184"/>
    </row>
    <row r="37" spans="1:9" ht="15" x14ac:dyDescent="0.3">
      <c r="A37" s="217"/>
      <c r="B37" s="217"/>
      <c r="C37" s="216"/>
      <c r="D37" s="216"/>
      <c r="E37" s="216"/>
      <c r="F37" s="216"/>
      <c r="G37" s="216"/>
      <c r="H37" s="184"/>
      <c r="I37" s="184"/>
    </row>
    <row r="38" spans="1:9" ht="15" x14ac:dyDescent="0.3">
      <c r="A38" s="217"/>
      <c r="B38" s="217"/>
      <c r="C38" s="184"/>
      <c r="D38" s="184"/>
      <c r="E38" s="184"/>
      <c r="F38" s="184"/>
      <c r="G38" s="184"/>
      <c r="H38" s="184"/>
      <c r="I38" s="184"/>
    </row>
    <row r="39" spans="1:9" ht="15" x14ac:dyDescent="0.3">
      <c r="A39" s="217"/>
      <c r="B39" s="217"/>
      <c r="C39" s="184"/>
      <c r="D39" s="184"/>
      <c r="E39" s="184"/>
      <c r="F39" s="184"/>
      <c r="G39" s="184"/>
      <c r="H39" s="184"/>
      <c r="I39" s="184"/>
    </row>
    <row r="40" spans="1:9" x14ac:dyDescent="0.2">
      <c r="A40" s="213"/>
      <c r="B40" s="213"/>
      <c r="C40" s="213"/>
      <c r="D40" s="213"/>
      <c r="E40" s="213"/>
      <c r="F40" s="213"/>
      <c r="G40" s="213"/>
      <c r="H40" s="213"/>
      <c r="I40" s="213"/>
    </row>
    <row r="41" spans="1:9" ht="15" x14ac:dyDescent="0.3">
      <c r="A41" s="190" t="s">
        <v>107</v>
      </c>
      <c r="B41" s="190"/>
      <c r="C41" s="184"/>
      <c r="D41" s="184"/>
      <c r="E41" s="184"/>
      <c r="F41" s="184"/>
      <c r="G41" s="184"/>
      <c r="H41" s="184"/>
      <c r="I41" s="184"/>
    </row>
    <row r="42" spans="1:9" ht="15" x14ac:dyDescent="0.3">
      <c r="A42" s="184"/>
      <c r="B42" s="184"/>
      <c r="C42" s="184"/>
      <c r="D42" s="184"/>
      <c r="E42" s="184"/>
      <c r="F42" s="184"/>
      <c r="G42" s="184"/>
      <c r="H42" s="184"/>
      <c r="I42" s="184"/>
    </row>
    <row r="43" spans="1:9" ht="15" x14ac:dyDescent="0.3">
      <c r="A43" s="184"/>
      <c r="B43" s="184"/>
      <c r="C43" s="184"/>
      <c r="D43" s="184"/>
      <c r="E43" s="184"/>
      <c r="F43" s="184"/>
      <c r="G43" s="184"/>
      <c r="H43" s="184"/>
      <c r="I43" s="191"/>
    </row>
    <row r="44" spans="1:9" ht="15" x14ac:dyDescent="0.3">
      <c r="A44" s="190"/>
      <c r="B44" s="190"/>
      <c r="C44" s="190" t="s">
        <v>397</v>
      </c>
      <c r="D44" s="190"/>
      <c r="E44" s="216"/>
      <c r="F44" s="190"/>
      <c r="G44" s="190"/>
      <c r="H44" s="184"/>
      <c r="I44" s="191"/>
    </row>
    <row r="45" spans="1:9" ht="15" x14ac:dyDescent="0.3">
      <c r="A45" s="184"/>
      <c r="B45" s="184"/>
      <c r="C45" s="184" t="s">
        <v>263</v>
      </c>
      <c r="D45" s="184"/>
      <c r="E45" s="184"/>
      <c r="F45" s="184"/>
      <c r="G45" s="184"/>
      <c r="H45" s="184"/>
      <c r="I45" s="191"/>
    </row>
    <row r="46" spans="1:9" x14ac:dyDescent="0.2">
      <c r="A46" s="192"/>
      <c r="B46" s="192"/>
      <c r="C46" s="192" t="s">
        <v>139</v>
      </c>
      <c r="D46" s="192"/>
      <c r="E46" s="192"/>
      <c r="F46" s="192"/>
      <c r="G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L18" sqref="L18"/>
    </sheetView>
  </sheetViews>
  <sheetFormatPr defaultRowHeight="12.75" x14ac:dyDescent="0.2"/>
  <cols>
    <col min="1" max="1" width="5.42578125" style="185" customWidth="1"/>
    <col min="2" max="2" width="20.28515625" style="185" bestFit="1" customWidth="1"/>
    <col min="3" max="3" width="20.85546875" style="185" bestFit="1" customWidth="1"/>
    <col min="4" max="4" width="19.28515625" style="185" customWidth="1"/>
    <col min="5" max="5" width="16.85546875" style="185" customWidth="1"/>
    <col min="6" max="6" width="13.140625" style="185" customWidth="1"/>
    <col min="7" max="7" width="17" style="185" customWidth="1"/>
    <col min="8" max="8" width="13.7109375" style="185" customWidth="1"/>
    <col min="9" max="9" width="19.42578125" style="185" bestFit="1" customWidth="1"/>
    <col min="10" max="10" width="18.5703125" style="185" bestFit="1" customWidth="1"/>
    <col min="11" max="11" width="16.7109375" style="185" customWidth="1"/>
    <col min="12" max="12" width="17.7109375" style="185" customWidth="1"/>
    <col min="13" max="13" width="12.85546875" style="185" customWidth="1"/>
    <col min="14" max="16384" width="9.140625" style="185"/>
  </cols>
  <sheetData>
    <row r="2" spans="1:13" ht="15" x14ac:dyDescent="0.3">
      <c r="A2" s="458" t="s">
        <v>442</v>
      </c>
      <c r="B2" s="458"/>
      <c r="C2" s="458"/>
      <c r="D2" s="458"/>
      <c r="E2" s="458"/>
      <c r="F2" s="343"/>
      <c r="G2" s="77"/>
      <c r="H2" s="77"/>
      <c r="I2" s="77"/>
      <c r="J2" s="77"/>
      <c r="K2" s="264"/>
      <c r="L2" s="265"/>
      <c r="M2" s="265" t="s">
        <v>109</v>
      </c>
    </row>
    <row r="3" spans="1:13" ht="15" x14ac:dyDescent="0.3">
      <c r="A3" s="76" t="s">
        <v>140</v>
      </c>
      <c r="B3" s="76"/>
      <c r="C3" s="74"/>
      <c r="D3" s="77"/>
      <c r="E3" s="77"/>
      <c r="F3" s="77"/>
      <c r="G3" s="77"/>
      <c r="H3" s="77"/>
      <c r="I3" s="77"/>
      <c r="J3" s="77"/>
      <c r="K3" s="264"/>
      <c r="L3" s="451" t="s">
        <v>511</v>
      </c>
      <c r="M3" s="451"/>
    </row>
    <row r="4" spans="1:13" ht="15" x14ac:dyDescent="0.3">
      <c r="A4" s="76"/>
      <c r="B4" s="76"/>
      <c r="C4" s="76"/>
      <c r="D4" s="74"/>
      <c r="E4" s="74"/>
      <c r="F4" s="74"/>
      <c r="G4" s="74"/>
      <c r="H4" s="74"/>
      <c r="I4" s="74"/>
      <c r="J4" s="74"/>
      <c r="K4" s="264"/>
      <c r="L4" s="264"/>
      <c r="M4" s="264"/>
    </row>
    <row r="5" spans="1:13" ht="15" x14ac:dyDescent="0.3">
      <c r="A5" s="77" t="s">
        <v>267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 x14ac:dyDescent="0.3">
      <c r="A6" s="425"/>
      <c r="B6" s="80"/>
      <c r="C6" s="80"/>
      <c r="D6" s="80" t="s">
        <v>510</v>
      </c>
      <c r="E6" s="80"/>
      <c r="F6" s="80"/>
      <c r="G6" s="80"/>
      <c r="H6" s="80"/>
      <c r="I6" s="80"/>
      <c r="J6" s="80"/>
      <c r="K6" s="81"/>
      <c r="L6" s="81"/>
    </row>
    <row r="7" spans="1:13" ht="15" x14ac:dyDescent="0.3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 x14ac:dyDescent="0.2">
      <c r="A8" s="263"/>
      <c r="B8" s="370"/>
      <c r="C8" s="263"/>
      <c r="D8" s="263"/>
      <c r="E8" s="263"/>
      <c r="F8" s="263"/>
      <c r="G8" s="263"/>
      <c r="H8" s="263"/>
      <c r="I8" s="263"/>
      <c r="J8" s="263"/>
      <c r="K8" s="78"/>
      <c r="L8" s="78"/>
      <c r="M8" s="78"/>
    </row>
    <row r="9" spans="1:13" ht="45" x14ac:dyDescent="0.2">
      <c r="A9" s="90" t="s">
        <v>64</v>
      </c>
      <c r="B9" s="90" t="s">
        <v>478</v>
      </c>
      <c r="C9" s="90" t="s">
        <v>443</v>
      </c>
      <c r="D9" s="90" t="s">
        <v>444</v>
      </c>
      <c r="E9" s="90" t="s">
        <v>445</v>
      </c>
      <c r="F9" s="90" t="s">
        <v>446</v>
      </c>
      <c r="G9" s="90" t="s">
        <v>447</v>
      </c>
      <c r="H9" s="90" t="s">
        <v>448</v>
      </c>
      <c r="I9" s="90" t="s">
        <v>449</v>
      </c>
      <c r="J9" s="90" t="s">
        <v>450</v>
      </c>
      <c r="K9" s="90" t="s">
        <v>451</v>
      </c>
      <c r="L9" s="90" t="s">
        <v>452</v>
      </c>
      <c r="M9" s="90" t="s">
        <v>309</v>
      </c>
    </row>
    <row r="10" spans="1:13" ht="30" x14ac:dyDescent="0.2">
      <c r="A10" s="98">
        <v>1</v>
      </c>
      <c r="B10" s="377"/>
      <c r="C10" s="344" t="s">
        <v>816</v>
      </c>
      <c r="D10" s="98" t="s">
        <v>817</v>
      </c>
      <c r="E10" s="98">
        <v>37001055759</v>
      </c>
      <c r="F10" s="98"/>
      <c r="G10" s="98"/>
      <c r="H10" s="98"/>
      <c r="I10" s="98"/>
      <c r="J10" s="98"/>
      <c r="K10" s="4"/>
      <c r="L10" s="4">
        <v>700</v>
      </c>
      <c r="M10" s="98"/>
    </row>
    <row r="11" spans="1:13" ht="30" x14ac:dyDescent="0.2">
      <c r="A11" s="98">
        <v>2</v>
      </c>
      <c r="B11" s="377"/>
      <c r="C11" s="344" t="s">
        <v>816</v>
      </c>
      <c r="D11" s="98" t="s">
        <v>818</v>
      </c>
      <c r="E11" s="98">
        <v>402026829</v>
      </c>
      <c r="F11" s="98"/>
      <c r="G11" s="98"/>
      <c r="H11" s="98"/>
      <c r="I11" s="98"/>
      <c r="J11" s="98"/>
      <c r="K11" s="4"/>
      <c r="L11" s="4">
        <v>30000</v>
      </c>
      <c r="M11" s="98"/>
    </row>
    <row r="12" spans="1:13" ht="30" x14ac:dyDescent="0.2">
      <c r="A12" s="98">
        <v>3</v>
      </c>
      <c r="B12" s="377"/>
      <c r="C12" s="344" t="s">
        <v>816</v>
      </c>
      <c r="D12" s="87" t="s">
        <v>819</v>
      </c>
      <c r="E12" s="87">
        <v>44389892</v>
      </c>
      <c r="F12" s="87"/>
      <c r="G12" s="87"/>
      <c r="H12" s="87"/>
      <c r="I12" s="87"/>
      <c r="J12" s="87"/>
      <c r="K12" s="4"/>
      <c r="L12" s="4">
        <v>1600</v>
      </c>
      <c r="M12" s="87"/>
    </row>
    <row r="13" spans="1:13" ht="30" x14ac:dyDescent="0.2">
      <c r="A13" s="98">
        <v>4</v>
      </c>
      <c r="B13" s="377"/>
      <c r="C13" s="344" t="s">
        <v>816</v>
      </c>
      <c r="D13" s="87" t="s">
        <v>820</v>
      </c>
      <c r="E13" s="87">
        <v>243854361</v>
      </c>
      <c r="F13" s="87"/>
      <c r="G13" s="87"/>
      <c r="H13" s="87"/>
      <c r="I13" s="87"/>
      <c r="J13" s="87"/>
      <c r="K13" s="4"/>
      <c r="L13" s="4">
        <v>150</v>
      </c>
      <c r="M13" s="87"/>
    </row>
    <row r="14" spans="1:13" ht="25.5" x14ac:dyDescent="0.2">
      <c r="A14" s="98">
        <v>5</v>
      </c>
      <c r="B14" s="377"/>
      <c r="C14" s="344" t="s">
        <v>816</v>
      </c>
      <c r="D14" s="87" t="s">
        <v>821</v>
      </c>
      <c r="E14" s="87">
        <v>445436537</v>
      </c>
      <c r="F14" s="87"/>
      <c r="G14" s="87"/>
      <c r="H14" s="87"/>
      <c r="I14" s="87"/>
      <c r="J14" s="87"/>
      <c r="K14" s="4"/>
      <c r="L14" s="4">
        <v>200</v>
      </c>
      <c r="M14" s="87"/>
    </row>
    <row r="15" spans="1:13" ht="45" x14ac:dyDescent="0.2">
      <c r="A15" s="98">
        <v>6</v>
      </c>
      <c r="B15" s="377"/>
      <c r="C15" s="344" t="s">
        <v>825</v>
      </c>
      <c r="D15" s="87" t="s">
        <v>822</v>
      </c>
      <c r="E15" s="87"/>
      <c r="F15" s="87"/>
      <c r="G15" s="87"/>
      <c r="H15" s="87"/>
      <c r="I15" s="87"/>
      <c r="J15" s="87"/>
      <c r="K15" s="4"/>
      <c r="L15" s="4">
        <v>200</v>
      </c>
      <c r="M15" s="87"/>
    </row>
    <row r="16" spans="1:13" ht="30" x14ac:dyDescent="0.2">
      <c r="A16" s="98">
        <v>7</v>
      </c>
      <c r="B16" s="377"/>
      <c r="C16" s="344" t="s">
        <v>825</v>
      </c>
      <c r="D16" s="87" t="s">
        <v>823</v>
      </c>
      <c r="E16" s="87"/>
      <c r="F16" s="87"/>
      <c r="G16" s="87"/>
      <c r="H16" s="87"/>
      <c r="I16" s="87"/>
      <c r="J16" s="87"/>
      <c r="K16" s="4"/>
      <c r="L16" s="4">
        <v>2200</v>
      </c>
      <c r="M16" s="87"/>
    </row>
    <row r="17" spans="1:13" ht="30" x14ac:dyDescent="0.2">
      <c r="A17" s="98">
        <v>8</v>
      </c>
      <c r="B17" s="377"/>
      <c r="C17" s="344" t="s">
        <v>826</v>
      </c>
      <c r="D17" s="87" t="s">
        <v>824</v>
      </c>
      <c r="E17" s="87">
        <v>1006015070</v>
      </c>
      <c r="F17" s="87"/>
      <c r="G17" s="87"/>
      <c r="H17" s="87"/>
      <c r="I17" s="87"/>
      <c r="J17" s="87"/>
      <c r="K17" s="4"/>
      <c r="L17" s="4">
        <v>25000</v>
      </c>
      <c r="M17" s="87"/>
    </row>
    <row r="18" spans="1:13" ht="15" x14ac:dyDescent="0.2">
      <c r="A18" s="98">
        <v>9</v>
      </c>
      <c r="B18" s="377"/>
      <c r="C18" s="344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 x14ac:dyDescent="0.2">
      <c r="A19" s="98">
        <v>10</v>
      </c>
      <c r="B19" s="377"/>
      <c r="C19" s="344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 x14ac:dyDescent="0.2">
      <c r="A20" s="98">
        <v>11</v>
      </c>
      <c r="B20" s="377"/>
      <c r="C20" s="344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 x14ac:dyDescent="0.2">
      <c r="A21" s="98">
        <v>12</v>
      </c>
      <c r="B21" s="377"/>
      <c r="C21" s="344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 x14ac:dyDescent="0.2">
      <c r="A22" s="98">
        <v>13</v>
      </c>
      <c r="B22" s="377"/>
      <c r="C22" s="344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 x14ac:dyDescent="0.2">
      <c r="A23" s="98">
        <v>14</v>
      </c>
      <c r="B23" s="377"/>
      <c r="C23" s="344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 x14ac:dyDescent="0.2">
      <c r="A24" s="98">
        <v>15</v>
      </c>
      <c r="B24" s="377"/>
      <c r="C24" s="344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 x14ac:dyDescent="0.2">
      <c r="A25" s="98">
        <v>16</v>
      </c>
      <c r="B25" s="377"/>
      <c r="C25" s="344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 x14ac:dyDescent="0.2">
      <c r="A26" s="98">
        <v>17</v>
      </c>
      <c r="B26" s="377"/>
      <c r="C26" s="344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 x14ac:dyDescent="0.2">
      <c r="A27" s="98">
        <v>18</v>
      </c>
      <c r="B27" s="377"/>
      <c r="C27" s="344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 x14ac:dyDescent="0.2">
      <c r="A28" s="98">
        <v>19</v>
      </c>
      <c r="B28" s="377"/>
      <c r="C28" s="344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 x14ac:dyDescent="0.2">
      <c r="A29" s="98">
        <v>20</v>
      </c>
      <c r="B29" s="377"/>
      <c r="C29" s="344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 x14ac:dyDescent="0.2">
      <c r="A30" s="98">
        <v>21</v>
      </c>
      <c r="B30" s="377"/>
      <c r="C30" s="344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 x14ac:dyDescent="0.2">
      <c r="A31" s="98">
        <v>22</v>
      </c>
      <c r="B31" s="377"/>
      <c r="C31" s="344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 x14ac:dyDescent="0.2">
      <c r="A32" s="98">
        <v>23</v>
      </c>
      <c r="B32" s="377"/>
      <c r="C32" s="344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 x14ac:dyDescent="0.2">
      <c r="A33" s="98">
        <v>24</v>
      </c>
      <c r="B33" s="377"/>
      <c r="C33" s="344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 x14ac:dyDescent="0.2">
      <c r="A34" s="87" t="s">
        <v>269</v>
      </c>
      <c r="B34" s="378"/>
      <c r="C34" s="344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 x14ac:dyDescent="0.3">
      <c r="A35" s="87"/>
      <c r="B35" s="378"/>
      <c r="C35" s="344"/>
      <c r="D35" s="99"/>
      <c r="E35" s="99"/>
      <c r="F35" s="99"/>
      <c r="G35" s="99"/>
      <c r="H35" s="87"/>
      <c r="I35" s="87"/>
      <c r="J35" s="87"/>
      <c r="K35" s="87" t="s">
        <v>453</v>
      </c>
      <c r="L35" s="86">
        <f>SUM(L10:L34)</f>
        <v>60050</v>
      </c>
      <c r="M35" s="87"/>
    </row>
    <row r="36" spans="1:13" ht="15" x14ac:dyDescent="0.3">
      <c r="A36" s="216"/>
      <c r="B36" s="216"/>
      <c r="C36" s="216"/>
      <c r="D36" s="216"/>
      <c r="E36" s="216"/>
      <c r="F36" s="216"/>
      <c r="G36" s="216"/>
      <c r="H36" s="216"/>
      <c r="I36" s="216"/>
      <c r="J36" s="216"/>
      <c r="K36" s="216"/>
      <c r="L36" s="184"/>
    </row>
    <row r="37" spans="1:13" ht="15" x14ac:dyDescent="0.3">
      <c r="A37" s="217" t="s">
        <v>454</v>
      </c>
      <c r="B37" s="217"/>
      <c r="C37" s="217"/>
      <c r="D37" s="216"/>
      <c r="E37" s="216"/>
      <c r="F37" s="216"/>
      <c r="G37" s="216"/>
      <c r="H37" s="216"/>
      <c r="I37" s="216"/>
      <c r="J37" s="216"/>
      <c r="K37" s="216"/>
      <c r="L37" s="184"/>
    </row>
    <row r="38" spans="1:13" ht="15" x14ac:dyDescent="0.3">
      <c r="A38" s="217" t="s">
        <v>455</v>
      </c>
      <c r="B38" s="217"/>
      <c r="C38" s="217"/>
      <c r="D38" s="216"/>
      <c r="E38" s="216"/>
      <c r="F38" s="216"/>
      <c r="G38" s="216"/>
      <c r="H38" s="216"/>
      <c r="I38" s="216"/>
      <c r="J38" s="216"/>
      <c r="K38" s="216"/>
      <c r="L38" s="184"/>
    </row>
    <row r="39" spans="1:13" ht="15" x14ac:dyDescent="0.3">
      <c r="A39" s="201" t="s">
        <v>456</v>
      </c>
      <c r="B39" s="201"/>
      <c r="C39" s="217"/>
      <c r="D39" s="184"/>
      <c r="E39" s="184"/>
      <c r="F39" s="184"/>
      <c r="G39" s="184"/>
      <c r="H39" s="184"/>
      <c r="I39" s="184"/>
      <c r="J39" s="184"/>
      <c r="K39" s="184"/>
      <c r="L39" s="184"/>
    </row>
    <row r="40" spans="1:13" ht="15" x14ac:dyDescent="0.3">
      <c r="A40" s="201" t="s">
        <v>457</v>
      </c>
      <c r="B40" s="201"/>
      <c r="C40" s="217"/>
      <c r="D40" s="184"/>
      <c r="E40" s="184"/>
      <c r="F40" s="184"/>
      <c r="G40" s="184"/>
      <c r="H40" s="184"/>
      <c r="I40" s="184"/>
      <c r="J40" s="184"/>
      <c r="K40" s="184"/>
      <c r="L40" s="184"/>
    </row>
    <row r="41" spans="1:13" ht="15" customHeight="1" x14ac:dyDescent="0.2">
      <c r="A41" s="463" t="s">
        <v>474</v>
      </c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</row>
    <row r="42" spans="1:13" ht="15" customHeight="1" x14ac:dyDescent="0.2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</row>
    <row r="43" spans="1:13" ht="12.75" customHeight="1" x14ac:dyDescent="0.2">
      <c r="A43" s="368"/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</row>
    <row r="44" spans="1:13" ht="15" x14ac:dyDescent="0.3">
      <c r="A44" s="459" t="s">
        <v>107</v>
      </c>
      <c r="B44" s="459"/>
      <c r="C44" s="459"/>
      <c r="D44" s="345"/>
      <c r="E44" s="346"/>
      <c r="F44" s="346"/>
      <c r="G44" s="345"/>
      <c r="H44" s="345"/>
      <c r="I44" s="345"/>
      <c r="J44" s="345"/>
      <c r="K44" s="345"/>
      <c r="L44" s="184"/>
    </row>
    <row r="45" spans="1:13" ht="15" x14ac:dyDescent="0.3">
      <c r="A45" s="345"/>
      <c r="B45" s="345"/>
      <c r="C45" s="346"/>
      <c r="D45" s="345"/>
      <c r="E45" s="346"/>
      <c r="F45" s="346"/>
      <c r="G45" s="345"/>
      <c r="H45" s="345"/>
      <c r="I45" s="345"/>
      <c r="J45" s="345"/>
      <c r="K45" s="347"/>
      <c r="L45" s="184"/>
    </row>
    <row r="46" spans="1:13" ht="15" customHeight="1" x14ac:dyDescent="0.3">
      <c r="A46" s="345"/>
      <c r="B46" s="345"/>
      <c r="C46" s="346"/>
      <c r="D46" s="460" t="s">
        <v>261</v>
      </c>
      <c r="E46" s="460"/>
      <c r="F46" s="348"/>
      <c r="G46" s="349"/>
      <c r="H46" s="461" t="s">
        <v>458</v>
      </c>
      <c r="I46" s="461"/>
      <c r="J46" s="461"/>
      <c r="K46" s="350"/>
      <c r="L46" s="184"/>
    </row>
    <row r="47" spans="1:13" ht="15" x14ac:dyDescent="0.3">
      <c r="A47" s="345"/>
      <c r="B47" s="345"/>
      <c r="C47" s="346"/>
      <c r="D47" s="345"/>
      <c r="E47" s="346"/>
      <c r="F47" s="346"/>
      <c r="G47" s="345"/>
      <c r="H47" s="462"/>
      <c r="I47" s="462"/>
      <c r="J47" s="462"/>
      <c r="K47" s="350"/>
      <c r="L47" s="184"/>
    </row>
    <row r="48" spans="1:13" ht="15" x14ac:dyDescent="0.3">
      <c r="A48" s="345"/>
      <c r="B48" s="345"/>
      <c r="C48" s="346"/>
      <c r="D48" s="457" t="s">
        <v>139</v>
      </c>
      <c r="E48" s="457"/>
      <c r="F48" s="348"/>
      <c r="G48" s="349"/>
      <c r="H48" s="345"/>
      <c r="I48" s="345"/>
      <c r="J48" s="345"/>
      <c r="K48" s="345"/>
      <c r="L48" s="184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G32" sqref="G3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4" t="s">
        <v>421</v>
      </c>
      <c r="B1" s="76"/>
      <c r="C1" s="465" t="s">
        <v>109</v>
      </c>
      <c r="D1" s="465"/>
    </row>
    <row r="2" spans="1:5" x14ac:dyDescent="0.3">
      <c r="A2" s="74" t="s">
        <v>422</v>
      </c>
      <c r="B2" s="76"/>
      <c r="C2" s="451" t="s">
        <v>511</v>
      </c>
      <c r="D2" s="452"/>
    </row>
    <row r="3" spans="1:5" x14ac:dyDescent="0.3">
      <c r="A3" s="76" t="s">
        <v>140</v>
      </c>
      <c r="B3" s="76"/>
      <c r="C3" s="75"/>
      <c r="D3" s="75"/>
    </row>
    <row r="4" spans="1:5" x14ac:dyDescent="0.3">
      <c r="A4" s="74"/>
      <c r="B4" s="76"/>
      <c r="C4" s="75"/>
      <c r="D4" s="75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 x14ac:dyDescent="0.3">
      <c r="A6" s="119"/>
      <c r="B6" s="120" t="s">
        <v>510</v>
      </c>
      <c r="C6" s="120"/>
      <c r="D6" s="60"/>
      <c r="E6" s="5"/>
    </row>
    <row r="7" spans="1:5" x14ac:dyDescent="0.3">
      <c r="A7" s="77"/>
      <c r="B7" s="77"/>
      <c r="C7" s="77"/>
      <c r="D7" s="76"/>
      <c r="E7" s="5"/>
    </row>
    <row r="8" spans="1:5" s="6" customFormat="1" x14ac:dyDescent="0.3">
      <c r="A8" s="100"/>
      <c r="B8" s="100"/>
      <c r="C8" s="78"/>
      <c r="D8" s="78"/>
    </row>
    <row r="9" spans="1:5" s="6" customFormat="1" ht="30" x14ac:dyDescent="0.3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 x14ac:dyDescent="0.2">
      <c r="A10" s="13">
        <v>1</v>
      </c>
      <c r="B10" s="13" t="s">
        <v>108</v>
      </c>
      <c r="C10" s="82">
        <f>SUM(C11,C14,C17,C20:C22)</f>
        <v>169021</v>
      </c>
      <c r="D10" s="82">
        <f>SUM(D11,D14,D17,D20:D22)</f>
        <v>169021</v>
      </c>
    </row>
    <row r="11" spans="1:5" s="9" customFormat="1" ht="18" x14ac:dyDescent="0.2">
      <c r="A11" s="14">
        <v>1.1000000000000001</v>
      </c>
      <c r="B11" s="14" t="s">
        <v>68</v>
      </c>
      <c r="C11" s="82">
        <f>SUM(C12:C13)</f>
        <v>0</v>
      </c>
      <c r="D11" s="82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2">
        <f>SUM(C18:C19)</f>
        <v>155115</v>
      </c>
      <c r="D17" s="82">
        <f>SUM(D18:D19)</f>
        <v>155115</v>
      </c>
    </row>
    <row r="18" spans="1:9" x14ac:dyDescent="0.3">
      <c r="A18" s="16" t="s">
        <v>50</v>
      </c>
      <c r="B18" s="16" t="s">
        <v>75</v>
      </c>
      <c r="C18" s="34">
        <v>59915</v>
      </c>
      <c r="D18" s="35">
        <v>59915</v>
      </c>
    </row>
    <row r="19" spans="1:9" x14ac:dyDescent="0.3">
      <c r="A19" s="16" t="s">
        <v>51</v>
      </c>
      <c r="B19" s="16" t="s">
        <v>76</v>
      </c>
      <c r="C19" s="34">
        <v>95200</v>
      </c>
      <c r="D19" s="35">
        <v>95200</v>
      </c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>
        <v>13906</v>
      </c>
      <c r="D22" s="35">
        <v>13906</v>
      </c>
    </row>
    <row r="25" spans="1:9" s="23" customFormat="1" ht="12.75" x14ac:dyDescent="0.2"/>
    <row r="26" spans="1:9" x14ac:dyDescent="0.3">
      <c r="A26" s="69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9" t="s">
        <v>264</v>
      </c>
      <c r="D29" s="12"/>
      <c r="E29"/>
      <c r="F29"/>
      <c r="G29"/>
      <c r="H29"/>
      <c r="I29"/>
    </row>
    <row r="30" spans="1:9" x14ac:dyDescent="0.3">
      <c r="A30"/>
      <c r="B30" s="2" t="s">
        <v>263</v>
      </c>
      <c r="D30" s="12"/>
      <c r="E30"/>
      <c r="F30"/>
      <c r="G30"/>
      <c r="H30"/>
      <c r="I30"/>
    </row>
    <row r="31" spans="1:9" customFormat="1" ht="12.75" x14ac:dyDescent="0.2">
      <c r="B31" s="66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H38" sqref="H38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423</v>
      </c>
      <c r="B1" s="77"/>
      <c r="C1" s="453" t="s">
        <v>109</v>
      </c>
      <c r="D1" s="453"/>
      <c r="E1" s="91"/>
    </row>
    <row r="2" spans="1:5" s="6" customFormat="1" x14ac:dyDescent="0.3">
      <c r="A2" s="74" t="s">
        <v>420</v>
      </c>
      <c r="B2" s="77"/>
      <c r="C2" s="451" t="s">
        <v>511</v>
      </c>
      <c r="D2" s="451"/>
      <c r="E2" s="91"/>
    </row>
    <row r="3" spans="1:5" s="6" customFormat="1" x14ac:dyDescent="0.3">
      <c r="A3" s="76" t="s">
        <v>140</v>
      </c>
      <c r="B3" s="74"/>
      <c r="C3" s="160"/>
      <c r="D3" s="160"/>
      <c r="E3" s="91"/>
    </row>
    <row r="4" spans="1:5" s="6" customFormat="1" x14ac:dyDescent="0.3">
      <c r="A4" s="76"/>
      <c r="B4" s="76"/>
      <c r="C4" s="160"/>
      <c r="D4" s="160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x14ac:dyDescent="0.3">
      <c r="A6" s="425"/>
      <c r="B6" s="80" t="s">
        <v>514</v>
      </c>
      <c r="C6" s="81"/>
      <c r="D6" s="81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59"/>
      <c r="B8" s="159"/>
      <c r="C8" s="78"/>
      <c r="D8" s="78"/>
      <c r="E8" s="91"/>
    </row>
    <row r="9" spans="1:5" s="6" customFormat="1" ht="30" x14ac:dyDescent="0.3">
      <c r="A9" s="89" t="s">
        <v>64</v>
      </c>
      <c r="B9" s="89" t="s">
        <v>317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290</v>
      </c>
      <c r="B10" s="98" t="s">
        <v>757</v>
      </c>
      <c r="C10" s="4">
        <v>13906</v>
      </c>
      <c r="D10" s="4">
        <v>13906</v>
      </c>
      <c r="E10" s="93"/>
    </row>
    <row r="11" spans="1:5" s="10" customFormat="1" x14ac:dyDescent="0.2">
      <c r="A11" s="98" t="s">
        <v>291</v>
      </c>
      <c r="B11" s="98"/>
      <c r="C11" s="4"/>
      <c r="D11" s="4"/>
      <c r="E11" s="94"/>
    </row>
    <row r="12" spans="1:5" s="10" customFormat="1" x14ac:dyDescent="0.2">
      <c r="A12" s="98" t="s">
        <v>292</v>
      </c>
      <c r="B12" s="87"/>
      <c r="C12" s="4"/>
      <c r="D12" s="4"/>
      <c r="E12" s="94"/>
    </row>
    <row r="13" spans="1:5" s="10" customFormat="1" x14ac:dyDescent="0.2">
      <c r="A13" s="87" t="s">
        <v>271</v>
      </c>
      <c r="B13" s="87"/>
      <c r="C13" s="4"/>
      <c r="D13" s="4"/>
      <c r="E13" s="94"/>
    </row>
    <row r="14" spans="1:5" s="10" customFormat="1" x14ac:dyDescent="0.2">
      <c r="A14" s="87" t="s">
        <v>271</v>
      </c>
      <c r="B14" s="87"/>
      <c r="C14" s="4"/>
      <c r="D14" s="4"/>
      <c r="E14" s="94"/>
    </row>
    <row r="15" spans="1:5" s="10" customFormat="1" x14ac:dyDescent="0.2">
      <c r="A15" s="87" t="s">
        <v>271</v>
      </c>
      <c r="B15" s="87"/>
      <c r="C15" s="4"/>
      <c r="D15" s="4"/>
      <c r="E15" s="94"/>
    </row>
    <row r="16" spans="1:5" s="10" customFormat="1" x14ac:dyDescent="0.2">
      <c r="A16" s="87" t="s">
        <v>271</v>
      </c>
      <c r="B16" s="87"/>
      <c r="C16" s="4"/>
      <c r="D16" s="4"/>
      <c r="E16" s="94"/>
    </row>
    <row r="17" spans="1:9" x14ac:dyDescent="0.3">
      <c r="A17" s="99"/>
      <c r="B17" s="99" t="s">
        <v>319</v>
      </c>
      <c r="C17" s="86">
        <f>SUM(C10:C16)</f>
        <v>13906</v>
      </c>
      <c r="D17" s="86">
        <f>SUM(D10:D16)</f>
        <v>13906</v>
      </c>
      <c r="E17" s="96"/>
    </row>
    <row r="18" spans="1:9" x14ac:dyDescent="0.3">
      <c r="A18" s="45"/>
      <c r="B18" s="45"/>
    </row>
    <row r="19" spans="1:9" x14ac:dyDescent="0.3">
      <c r="A19" s="2" t="s">
        <v>379</v>
      </c>
      <c r="E19" s="5"/>
    </row>
    <row r="20" spans="1:9" x14ac:dyDescent="0.3">
      <c r="A20" s="2" t="s">
        <v>381</v>
      </c>
    </row>
    <row r="21" spans="1:9" x14ac:dyDescent="0.3">
      <c r="A21" s="201"/>
    </row>
    <row r="22" spans="1:9" x14ac:dyDescent="0.3">
      <c r="A22" s="201" t="s">
        <v>380</v>
      </c>
    </row>
    <row r="23" spans="1:9" s="23" customFormat="1" ht="12.75" x14ac:dyDescent="0.2"/>
    <row r="24" spans="1:9" x14ac:dyDescent="0.3">
      <c r="A24" s="69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9"/>
      <c r="B27" s="69" t="s">
        <v>411</v>
      </c>
      <c r="D27" s="12"/>
      <c r="E27"/>
      <c r="F27"/>
      <c r="G27"/>
      <c r="H27"/>
      <c r="I27"/>
    </row>
    <row r="28" spans="1:9" x14ac:dyDescent="0.3">
      <c r="B28" s="2" t="s">
        <v>412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28" zoomScale="80" zoomScaleNormal="100" zoomScaleSheetLayoutView="80" workbookViewId="0">
      <selection activeCell="K70" sqref="K70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4" t="s">
        <v>222</v>
      </c>
      <c r="B1" s="121"/>
      <c r="C1" s="466" t="s">
        <v>196</v>
      </c>
      <c r="D1" s="466"/>
      <c r="E1" s="105"/>
    </row>
    <row r="2" spans="1:5" x14ac:dyDescent="0.3">
      <c r="A2" s="76" t="s">
        <v>140</v>
      </c>
      <c r="B2" s="121"/>
      <c r="C2" s="77" t="s">
        <v>511</v>
      </c>
      <c r="D2" s="212"/>
      <c r="E2" s="105"/>
    </row>
    <row r="3" spans="1:5" x14ac:dyDescent="0.3">
      <c r="A3" s="116"/>
      <c r="B3" s="121"/>
      <c r="C3" s="77"/>
      <c r="D3" s="77"/>
      <c r="E3" s="105"/>
    </row>
    <row r="4" spans="1: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 x14ac:dyDescent="0.3">
      <c r="A5" s="119"/>
      <c r="B5" s="120" t="s">
        <v>510</v>
      </c>
      <c r="C5" s="120"/>
      <c r="D5" s="60"/>
      <c r="E5" s="108"/>
    </row>
    <row r="6" spans="1:5" x14ac:dyDescent="0.3">
      <c r="A6" s="77"/>
      <c r="B6" s="76"/>
      <c r="C6" s="76"/>
      <c r="D6" s="76"/>
      <c r="E6" s="108"/>
    </row>
    <row r="7" spans="1:5" x14ac:dyDescent="0.3">
      <c r="A7" s="115"/>
      <c r="B7" s="122"/>
      <c r="C7" s="123"/>
      <c r="D7" s="123"/>
      <c r="E7" s="105"/>
    </row>
    <row r="8" spans="1:5" ht="45" x14ac:dyDescent="0.3">
      <c r="A8" s="124" t="s">
        <v>113</v>
      </c>
      <c r="B8" s="124" t="s">
        <v>188</v>
      </c>
      <c r="C8" s="124" t="s">
        <v>296</v>
      </c>
      <c r="D8" s="124" t="s">
        <v>250</v>
      </c>
      <c r="E8" s="105"/>
    </row>
    <row r="9" spans="1:5" x14ac:dyDescent="0.3">
      <c r="A9" s="50"/>
      <c r="B9" s="51"/>
      <c r="C9" s="153"/>
      <c r="D9" s="153"/>
      <c r="E9" s="105"/>
    </row>
    <row r="10" spans="1:5" x14ac:dyDescent="0.3">
      <c r="A10" s="52" t="s">
        <v>189</v>
      </c>
      <c r="B10" s="53"/>
      <c r="C10" s="125">
        <f>SUM(C11,C34)</f>
        <v>45126</v>
      </c>
      <c r="D10" s="125">
        <f>SUM(D11,D34)</f>
        <v>120529.8</v>
      </c>
      <c r="E10" s="105"/>
    </row>
    <row r="11" spans="1:5" x14ac:dyDescent="0.3">
      <c r="A11" s="54" t="s">
        <v>190</v>
      </c>
      <c r="B11" s="55"/>
      <c r="C11" s="85">
        <f>SUM(C12:C32)</f>
        <v>171</v>
      </c>
      <c r="D11" s="85">
        <f>SUM(D12:D32)</f>
        <v>75574.8</v>
      </c>
      <c r="E11" s="105"/>
    </row>
    <row r="12" spans="1:5" x14ac:dyDescent="0.3">
      <c r="A12" s="58">
        <v>1110</v>
      </c>
      <c r="B12" s="57" t="s">
        <v>142</v>
      </c>
      <c r="C12" s="8">
        <v>0</v>
      </c>
      <c r="D12" s="8">
        <v>718.85</v>
      </c>
      <c r="E12" s="105"/>
    </row>
    <row r="13" spans="1:5" x14ac:dyDescent="0.3">
      <c r="A13" s="58">
        <v>1120</v>
      </c>
      <c r="B13" s="57" t="s">
        <v>143</v>
      </c>
      <c r="C13" s="8">
        <v>0</v>
      </c>
      <c r="D13" s="8"/>
      <c r="E13" s="105"/>
    </row>
    <row r="14" spans="1:5" x14ac:dyDescent="0.3">
      <c r="A14" s="58">
        <v>1211</v>
      </c>
      <c r="B14" s="57" t="s">
        <v>144</v>
      </c>
      <c r="C14" s="8">
        <v>52</v>
      </c>
      <c r="D14" s="8">
        <v>74435.960000000006</v>
      </c>
      <c r="E14" s="105"/>
    </row>
    <row r="15" spans="1:5" x14ac:dyDescent="0.3">
      <c r="A15" s="58">
        <v>1212</v>
      </c>
      <c r="B15" s="57" t="s">
        <v>145</v>
      </c>
      <c r="C15" s="8"/>
      <c r="D15" s="8"/>
      <c r="E15" s="105"/>
    </row>
    <row r="16" spans="1:5" x14ac:dyDescent="0.3">
      <c r="A16" s="58">
        <v>1213</v>
      </c>
      <c r="B16" s="57" t="s">
        <v>146</v>
      </c>
      <c r="C16" s="8"/>
      <c r="D16" s="8"/>
      <c r="E16" s="105"/>
    </row>
    <row r="17" spans="1:5" x14ac:dyDescent="0.3">
      <c r="A17" s="58">
        <v>1214</v>
      </c>
      <c r="B17" s="57" t="s">
        <v>147</v>
      </c>
      <c r="C17" s="8"/>
      <c r="D17" s="8"/>
      <c r="E17" s="105"/>
    </row>
    <row r="18" spans="1:5" x14ac:dyDescent="0.3">
      <c r="A18" s="58">
        <v>1215</v>
      </c>
      <c r="B18" s="57" t="s">
        <v>785</v>
      </c>
      <c r="C18" s="8">
        <v>118</v>
      </c>
      <c r="D18" s="8">
        <v>419.9</v>
      </c>
      <c r="E18" s="105"/>
    </row>
    <row r="19" spans="1:5" x14ac:dyDescent="0.3">
      <c r="A19" s="58">
        <v>1300</v>
      </c>
      <c r="B19" s="57" t="s">
        <v>786</v>
      </c>
      <c r="C19" s="8">
        <v>1</v>
      </c>
      <c r="D19" s="8">
        <v>0.09</v>
      </c>
      <c r="E19" s="105"/>
    </row>
    <row r="20" spans="1:5" x14ac:dyDescent="0.3">
      <c r="A20" s="58">
        <v>1410</v>
      </c>
      <c r="B20" s="57" t="s">
        <v>148</v>
      </c>
      <c r="C20" s="8"/>
      <c r="D20" s="8"/>
      <c r="E20" s="105"/>
    </row>
    <row r="21" spans="1:5" x14ac:dyDescent="0.3">
      <c r="A21" s="58">
        <v>1421</v>
      </c>
      <c r="B21" s="57" t="s">
        <v>149</v>
      </c>
      <c r="C21" s="8"/>
      <c r="D21" s="8"/>
      <c r="E21" s="105"/>
    </row>
    <row r="22" spans="1:5" x14ac:dyDescent="0.3">
      <c r="A22" s="58">
        <v>1422</v>
      </c>
      <c r="B22" s="57" t="s">
        <v>150</v>
      </c>
      <c r="C22" s="8"/>
      <c r="D22" s="8"/>
      <c r="E22" s="105"/>
    </row>
    <row r="23" spans="1:5" x14ac:dyDescent="0.3">
      <c r="A23" s="58">
        <v>1423</v>
      </c>
      <c r="B23" s="57" t="s">
        <v>151</v>
      </c>
      <c r="C23" s="8"/>
      <c r="D23" s="8"/>
      <c r="E23" s="105"/>
    </row>
    <row r="24" spans="1:5" x14ac:dyDescent="0.3">
      <c r="A24" s="58">
        <v>1431</v>
      </c>
      <c r="B24" s="57" t="s">
        <v>152</v>
      </c>
      <c r="C24" s="8"/>
      <c r="D24" s="8"/>
      <c r="E24" s="105"/>
    </row>
    <row r="25" spans="1:5" x14ac:dyDescent="0.3">
      <c r="A25" s="58">
        <v>1432</v>
      </c>
      <c r="B25" s="57" t="s">
        <v>153</v>
      </c>
      <c r="C25" s="8"/>
      <c r="D25" s="8"/>
      <c r="E25" s="105"/>
    </row>
    <row r="26" spans="1:5" x14ac:dyDescent="0.3">
      <c r="A26" s="58">
        <v>1433</v>
      </c>
      <c r="B26" s="57" t="s">
        <v>154</v>
      </c>
      <c r="C26" s="8"/>
      <c r="D26" s="8"/>
      <c r="E26" s="105"/>
    </row>
    <row r="27" spans="1:5" x14ac:dyDescent="0.3">
      <c r="A27" s="58">
        <v>1441</v>
      </c>
      <c r="B27" s="57" t="s">
        <v>155</v>
      </c>
      <c r="C27" s="8"/>
      <c r="D27" s="8"/>
      <c r="E27" s="105"/>
    </row>
    <row r="28" spans="1:5" x14ac:dyDescent="0.3">
      <c r="A28" s="58">
        <v>1442</v>
      </c>
      <c r="B28" s="57" t="s">
        <v>156</v>
      </c>
      <c r="C28" s="8"/>
      <c r="D28" s="8"/>
      <c r="E28" s="105"/>
    </row>
    <row r="29" spans="1:5" x14ac:dyDescent="0.3">
      <c r="A29" s="58">
        <v>1443</v>
      </c>
      <c r="B29" s="57" t="s">
        <v>157</v>
      </c>
      <c r="C29" s="8"/>
      <c r="D29" s="8"/>
      <c r="E29" s="105"/>
    </row>
    <row r="30" spans="1:5" x14ac:dyDescent="0.3">
      <c r="A30" s="58">
        <v>1444</v>
      </c>
      <c r="B30" s="57" t="s">
        <v>158</v>
      </c>
      <c r="C30" s="8"/>
      <c r="D30" s="8"/>
      <c r="E30" s="105"/>
    </row>
    <row r="31" spans="1:5" x14ac:dyDescent="0.3">
      <c r="A31" s="58">
        <v>1445</v>
      </c>
      <c r="B31" s="57" t="s">
        <v>159</v>
      </c>
      <c r="C31" s="8"/>
      <c r="D31" s="8"/>
      <c r="E31" s="105"/>
    </row>
    <row r="32" spans="1:5" x14ac:dyDescent="0.3">
      <c r="A32" s="58">
        <v>1446</v>
      </c>
      <c r="B32" s="57" t="s">
        <v>160</v>
      </c>
      <c r="C32" s="8"/>
      <c r="D32" s="8"/>
      <c r="E32" s="105"/>
    </row>
    <row r="33" spans="1:5" x14ac:dyDescent="0.3">
      <c r="A33" s="31"/>
      <c r="E33" s="105"/>
    </row>
    <row r="34" spans="1:5" x14ac:dyDescent="0.3">
      <c r="A34" s="59" t="s">
        <v>191</v>
      </c>
      <c r="B34" s="57"/>
      <c r="C34" s="85">
        <f>SUM(C35:C42)</f>
        <v>44955</v>
      </c>
      <c r="D34" s="85">
        <f>SUM(D35:D42)</f>
        <v>44955</v>
      </c>
      <c r="E34" s="105"/>
    </row>
    <row r="35" spans="1:5" x14ac:dyDescent="0.3">
      <c r="A35" s="58">
        <v>2110</v>
      </c>
      <c r="B35" s="57" t="s">
        <v>100</v>
      </c>
      <c r="C35" s="8"/>
      <c r="D35" s="8"/>
      <c r="E35" s="105"/>
    </row>
    <row r="36" spans="1:5" x14ac:dyDescent="0.3">
      <c r="A36" s="58">
        <v>2120</v>
      </c>
      <c r="B36" s="57" t="s">
        <v>161</v>
      </c>
      <c r="C36" s="8">
        <v>44955</v>
      </c>
      <c r="D36" s="8">
        <v>44955</v>
      </c>
      <c r="E36" s="105"/>
    </row>
    <row r="37" spans="1:5" x14ac:dyDescent="0.3">
      <c r="A37" s="58">
        <v>2130</v>
      </c>
      <c r="B37" s="57" t="s">
        <v>101</v>
      </c>
      <c r="C37" s="8"/>
      <c r="D37" s="8"/>
      <c r="E37" s="105"/>
    </row>
    <row r="38" spans="1:5" x14ac:dyDescent="0.3">
      <c r="A38" s="58">
        <v>2140</v>
      </c>
      <c r="B38" s="57" t="s">
        <v>386</v>
      </c>
      <c r="C38" s="8"/>
      <c r="D38" s="8"/>
      <c r="E38" s="105"/>
    </row>
    <row r="39" spans="1:5" x14ac:dyDescent="0.3">
      <c r="A39" s="58">
        <v>2150</v>
      </c>
      <c r="B39" s="57" t="s">
        <v>390</v>
      </c>
      <c r="C39" s="8"/>
      <c r="D39" s="8"/>
      <c r="E39" s="105"/>
    </row>
    <row r="40" spans="1:5" x14ac:dyDescent="0.3">
      <c r="A40" s="58">
        <v>2220</v>
      </c>
      <c r="B40" s="57" t="s">
        <v>102</v>
      </c>
      <c r="C40" s="8"/>
      <c r="D40" s="8"/>
      <c r="E40" s="105"/>
    </row>
    <row r="41" spans="1:5" x14ac:dyDescent="0.3">
      <c r="A41" s="58">
        <v>2300</v>
      </c>
      <c r="B41" s="57" t="s">
        <v>162</v>
      </c>
      <c r="C41" s="8"/>
      <c r="D41" s="8"/>
      <c r="E41" s="105"/>
    </row>
    <row r="42" spans="1:5" x14ac:dyDescent="0.3">
      <c r="A42" s="58">
        <v>2400</v>
      </c>
      <c r="B42" s="57" t="s">
        <v>163</v>
      </c>
      <c r="C42" s="8"/>
      <c r="D42" s="8"/>
      <c r="E42" s="105"/>
    </row>
    <row r="43" spans="1:5" x14ac:dyDescent="0.3">
      <c r="A43" s="32"/>
      <c r="E43" s="105"/>
    </row>
    <row r="44" spans="1:5" x14ac:dyDescent="0.3">
      <c r="A44" s="56" t="s">
        <v>195</v>
      </c>
      <c r="B44" s="57"/>
      <c r="C44" s="85">
        <f>SUM(C45,C64)</f>
        <v>85796</v>
      </c>
      <c r="D44" s="85">
        <f>SUM(D45,D64)</f>
        <v>120529.8</v>
      </c>
      <c r="E44" s="105"/>
    </row>
    <row r="45" spans="1:5" x14ac:dyDescent="0.3">
      <c r="A45" s="59" t="s">
        <v>192</v>
      </c>
      <c r="B45" s="57"/>
      <c r="C45" s="85">
        <f>SUM(C46:C61)</f>
        <v>65461</v>
      </c>
      <c r="D45" s="85">
        <f>SUM(D46:D61)</f>
        <v>22500</v>
      </c>
      <c r="E45" s="105"/>
    </row>
    <row r="46" spans="1:5" x14ac:dyDescent="0.3">
      <c r="A46" s="58">
        <v>3100</v>
      </c>
      <c r="B46" s="57" t="s">
        <v>164</v>
      </c>
      <c r="C46" s="8"/>
      <c r="D46" s="8"/>
      <c r="E46" s="105"/>
    </row>
    <row r="47" spans="1:5" x14ac:dyDescent="0.3">
      <c r="A47" s="58">
        <v>3210</v>
      </c>
      <c r="B47" s="57" t="s">
        <v>165</v>
      </c>
      <c r="C47" s="8"/>
      <c r="D47" s="8">
        <v>22500</v>
      </c>
      <c r="E47" s="105"/>
    </row>
    <row r="48" spans="1:5" x14ac:dyDescent="0.3">
      <c r="A48" s="58">
        <v>3221</v>
      </c>
      <c r="B48" s="57" t="s">
        <v>166</v>
      </c>
      <c r="C48" s="8"/>
      <c r="D48" s="8"/>
      <c r="E48" s="105"/>
    </row>
    <row r="49" spans="1:5" x14ac:dyDescent="0.3">
      <c r="A49" s="58">
        <v>3222</v>
      </c>
      <c r="B49" s="57" t="s">
        <v>167</v>
      </c>
      <c r="C49" s="8">
        <v>65461</v>
      </c>
      <c r="D49" s="8"/>
      <c r="E49" s="105"/>
    </row>
    <row r="50" spans="1:5" x14ac:dyDescent="0.3">
      <c r="A50" s="58">
        <v>3223</v>
      </c>
      <c r="B50" s="57" t="s">
        <v>168</v>
      </c>
      <c r="C50" s="8"/>
      <c r="D50" s="8"/>
      <c r="E50" s="105"/>
    </row>
    <row r="51" spans="1:5" x14ac:dyDescent="0.3">
      <c r="A51" s="58">
        <v>3224</v>
      </c>
      <c r="B51" s="57" t="s">
        <v>169</v>
      </c>
      <c r="C51" s="8"/>
      <c r="D51" s="8"/>
      <c r="E51" s="105"/>
    </row>
    <row r="52" spans="1:5" x14ac:dyDescent="0.3">
      <c r="A52" s="58">
        <v>3231</v>
      </c>
      <c r="B52" s="57" t="s">
        <v>170</v>
      </c>
      <c r="C52" s="8"/>
      <c r="D52" s="8"/>
      <c r="E52" s="105"/>
    </row>
    <row r="53" spans="1:5" x14ac:dyDescent="0.3">
      <c r="A53" s="58">
        <v>3232</v>
      </c>
      <c r="B53" s="57" t="s">
        <v>171</v>
      </c>
      <c r="C53" s="8"/>
      <c r="D53" s="8"/>
      <c r="E53" s="105"/>
    </row>
    <row r="54" spans="1:5" x14ac:dyDescent="0.3">
      <c r="A54" s="58">
        <v>3234</v>
      </c>
      <c r="B54" s="57" t="s">
        <v>172</v>
      </c>
      <c r="C54" s="8"/>
      <c r="D54" s="8"/>
      <c r="E54" s="105"/>
    </row>
    <row r="55" spans="1:5" ht="30" x14ac:dyDescent="0.3">
      <c r="A55" s="58">
        <v>3236</v>
      </c>
      <c r="B55" s="57" t="s">
        <v>187</v>
      </c>
      <c r="C55" s="8"/>
      <c r="D55" s="8"/>
      <c r="E55" s="105"/>
    </row>
    <row r="56" spans="1:5" ht="45" x14ac:dyDescent="0.3">
      <c r="A56" s="58">
        <v>3237</v>
      </c>
      <c r="B56" s="57" t="s">
        <v>173</v>
      </c>
      <c r="C56" s="8"/>
      <c r="D56" s="8"/>
      <c r="E56" s="105"/>
    </row>
    <row r="57" spans="1:5" x14ac:dyDescent="0.3">
      <c r="A57" s="58">
        <v>3241</v>
      </c>
      <c r="B57" s="57" t="s">
        <v>174</v>
      </c>
      <c r="C57" s="8"/>
      <c r="D57" s="8"/>
      <c r="E57" s="105"/>
    </row>
    <row r="58" spans="1:5" x14ac:dyDescent="0.3">
      <c r="A58" s="58">
        <v>3242</v>
      </c>
      <c r="B58" s="57" t="s">
        <v>175</v>
      </c>
      <c r="C58" s="8"/>
      <c r="D58" s="8"/>
      <c r="E58" s="105"/>
    </row>
    <row r="59" spans="1:5" x14ac:dyDescent="0.3">
      <c r="A59" s="58">
        <v>3243</v>
      </c>
      <c r="B59" s="57" t="s">
        <v>176</v>
      </c>
      <c r="C59" s="8"/>
      <c r="D59" s="8"/>
      <c r="E59" s="105"/>
    </row>
    <row r="60" spans="1:5" x14ac:dyDescent="0.3">
      <c r="A60" s="58">
        <v>3245</v>
      </c>
      <c r="B60" s="57" t="s">
        <v>177</v>
      </c>
      <c r="C60" s="8"/>
      <c r="D60" s="8"/>
      <c r="E60" s="105"/>
    </row>
    <row r="61" spans="1:5" x14ac:dyDescent="0.3">
      <c r="A61" s="58">
        <v>3246</v>
      </c>
      <c r="B61" s="57" t="s">
        <v>178</v>
      </c>
      <c r="C61" s="8"/>
      <c r="D61" s="8"/>
      <c r="E61" s="105"/>
    </row>
    <row r="62" spans="1:5" x14ac:dyDescent="0.3">
      <c r="A62" s="32"/>
      <c r="E62" s="105"/>
    </row>
    <row r="63" spans="1:5" x14ac:dyDescent="0.3">
      <c r="A63" s="33"/>
      <c r="E63" s="105"/>
    </row>
    <row r="64" spans="1:5" x14ac:dyDescent="0.3">
      <c r="A64" s="59" t="s">
        <v>193</v>
      </c>
      <c r="B64" s="57"/>
      <c r="C64" s="85">
        <f>SUM(C65:C67)</f>
        <v>20335</v>
      </c>
      <c r="D64" s="85">
        <f>SUM(D65:D67)</f>
        <v>98029.8</v>
      </c>
      <c r="E64" s="105"/>
    </row>
    <row r="65" spans="1:5" x14ac:dyDescent="0.3">
      <c r="A65" s="58">
        <v>5100</v>
      </c>
      <c r="B65" s="57" t="s">
        <v>248</v>
      </c>
      <c r="C65" s="8"/>
      <c r="D65" s="8">
        <v>98029.8</v>
      </c>
      <c r="E65" s="105"/>
    </row>
    <row r="66" spans="1:5" x14ac:dyDescent="0.3">
      <c r="A66" s="58">
        <v>5220</v>
      </c>
      <c r="B66" s="57" t="s">
        <v>399</v>
      </c>
      <c r="C66" s="8"/>
      <c r="D66" s="8"/>
      <c r="E66" s="105"/>
    </row>
    <row r="67" spans="1:5" x14ac:dyDescent="0.3">
      <c r="A67" s="58">
        <v>5230</v>
      </c>
      <c r="B67" s="57" t="s">
        <v>400</v>
      </c>
      <c r="C67" s="8">
        <v>20335</v>
      </c>
      <c r="D67" s="8"/>
      <c r="E67" s="105"/>
    </row>
    <row r="68" spans="1:5" x14ac:dyDescent="0.3">
      <c r="A68" s="32"/>
      <c r="E68" s="105"/>
    </row>
    <row r="69" spans="1:5" x14ac:dyDescent="0.3">
      <c r="A69" s="2"/>
      <c r="E69" s="105"/>
    </row>
    <row r="70" spans="1:5" x14ac:dyDescent="0.3">
      <c r="A70" s="56" t="s">
        <v>194</v>
      </c>
      <c r="B70" s="57"/>
      <c r="C70" s="8"/>
      <c r="D70" s="8"/>
      <c r="E70" s="105"/>
    </row>
    <row r="71" spans="1:5" ht="30" x14ac:dyDescent="0.3">
      <c r="A71" s="58">
        <v>1</v>
      </c>
      <c r="B71" s="57" t="s">
        <v>179</v>
      </c>
      <c r="C71" s="8"/>
      <c r="D71" s="8"/>
      <c r="E71" s="105"/>
    </row>
    <row r="72" spans="1:5" x14ac:dyDescent="0.3">
      <c r="A72" s="58">
        <v>2</v>
      </c>
      <c r="B72" s="57" t="s">
        <v>180</v>
      </c>
      <c r="C72" s="8"/>
      <c r="D72" s="8"/>
      <c r="E72" s="105"/>
    </row>
    <row r="73" spans="1:5" x14ac:dyDescent="0.3">
      <c r="A73" s="58">
        <v>3</v>
      </c>
      <c r="B73" s="57" t="s">
        <v>181</v>
      </c>
      <c r="C73" s="8"/>
      <c r="D73" s="8"/>
      <c r="E73" s="105"/>
    </row>
    <row r="74" spans="1:5" x14ac:dyDescent="0.3">
      <c r="A74" s="58">
        <v>4</v>
      </c>
      <c r="B74" s="57" t="s">
        <v>350</v>
      </c>
      <c r="C74" s="8"/>
      <c r="D74" s="8"/>
      <c r="E74" s="105"/>
    </row>
    <row r="75" spans="1:5" x14ac:dyDescent="0.3">
      <c r="A75" s="58">
        <v>5</v>
      </c>
      <c r="B75" s="57" t="s">
        <v>182</v>
      </c>
      <c r="C75" s="8"/>
      <c r="D75" s="8"/>
      <c r="E75" s="105"/>
    </row>
    <row r="76" spans="1:5" x14ac:dyDescent="0.3">
      <c r="A76" s="58">
        <v>6</v>
      </c>
      <c r="B76" s="57" t="s">
        <v>183</v>
      </c>
      <c r="C76" s="8"/>
      <c r="D76" s="8"/>
      <c r="E76" s="105"/>
    </row>
    <row r="77" spans="1:5" x14ac:dyDescent="0.3">
      <c r="A77" s="58">
        <v>7</v>
      </c>
      <c r="B77" s="57" t="s">
        <v>184</v>
      </c>
      <c r="C77" s="8"/>
      <c r="D77" s="8"/>
      <c r="E77" s="105"/>
    </row>
    <row r="78" spans="1:5" x14ac:dyDescent="0.3">
      <c r="A78" s="58">
        <v>8</v>
      </c>
      <c r="B78" s="57" t="s">
        <v>185</v>
      </c>
      <c r="C78" s="8"/>
      <c r="D78" s="8"/>
      <c r="E78" s="105"/>
    </row>
    <row r="79" spans="1:5" x14ac:dyDescent="0.3">
      <c r="A79" s="58">
        <v>9</v>
      </c>
      <c r="B79" s="57" t="s">
        <v>186</v>
      </c>
      <c r="C79" s="8"/>
      <c r="D79" s="8"/>
      <c r="E79" s="105"/>
    </row>
    <row r="83" spans="1:9" x14ac:dyDescent="0.3">
      <c r="A83" s="2"/>
      <c r="B83" s="2"/>
    </row>
    <row r="84" spans="1:9" x14ac:dyDescent="0.3">
      <c r="A84" s="69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9" t="s">
        <v>411</v>
      </c>
      <c r="D87" s="12"/>
      <c r="E87"/>
      <c r="F87"/>
      <c r="G87"/>
      <c r="H87"/>
      <c r="I87"/>
    </row>
    <row r="88" spans="1:9" x14ac:dyDescent="0.3">
      <c r="A88"/>
      <c r="B88" s="2" t="s">
        <v>412</v>
      </c>
      <c r="D88" s="12"/>
      <c r="E88"/>
      <c r="F88"/>
      <c r="G88"/>
      <c r="H88"/>
      <c r="I88"/>
    </row>
    <row r="89" spans="1:9" customFormat="1" ht="12.75" x14ac:dyDescent="0.2">
      <c r="B89" s="66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N18" sqref="N18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4" t="s">
        <v>417</v>
      </c>
      <c r="B1" s="76"/>
      <c r="C1" s="76"/>
      <c r="D1" s="76"/>
      <c r="E1" s="76"/>
      <c r="F1" s="76"/>
      <c r="G1" s="76"/>
      <c r="H1" s="76"/>
      <c r="I1" s="453" t="s">
        <v>109</v>
      </c>
      <c r="J1" s="453"/>
      <c r="K1" s="105"/>
    </row>
    <row r="2" spans="1:11" x14ac:dyDescent="0.3">
      <c r="A2" s="76" t="s">
        <v>140</v>
      </c>
      <c r="B2" s="76"/>
      <c r="C2" s="76"/>
      <c r="D2" s="76"/>
      <c r="E2" s="76"/>
      <c r="F2" s="76"/>
      <c r="G2" s="76"/>
      <c r="H2" s="76"/>
      <c r="I2" s="451" t="s">
        <v>511</v>
      </c>
      <c r="J2" s="452"/>
      <c r="K2" s="105"/>
    </row>
    <row r="3" spans="1:11" x14ac:dyDescent="0.3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 x14ac:dyDescent="0.3">
      <c r="A5" s="209"/>
      <c r="B5" s="364" t="s">
        <v>510</v>
      </c>
      <c r="C5" s="364"/>
      <c r="D5" s="364"/>
      <c r="E5" s="364"/>
      <c r="F5" s="365"/>
      <c r="G5" s="364"/>
      <c r="H5" s="364"/>
      <c r="I5" s="364"/>
      <c r="J5" s="364"/>
      <c r="K5" s="105"/>
    </row>
    <row r="6" spans="1:11" x14ac:dyDescent="0.3">
      <c r="A6" s="77"/>
      <c r="B6" s="77"/>
      <c r="C6" s="76" t="s">
        <v>510</v>
      </c>
      <c r="D6" s="76"/>
      <c r="E6" s="76"/>
      <c r="F6" s="126"/>
      <c r="G6" s="76"/>
      <c r="H6" s="76"/>
      <c r="I6" s="76"/>
      <c r="J6" s="76"/>
      <c r="K6" s="105"/>
    </row>
    <row r="7" spans="1:11" x14ac:dyDescent="0.3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 x14ac:dyDescent="0.3">
      <c r="A8" s="129" t="s">
        <v>64</v>
      </c>
      <c r="B8" s="129" t="s">
        <v>111</v>
      </c>
      <c r="C8" s="130" t="s">
        <v>113</v>
      </c>
      <c r="D8" s="130" t="s">
        <v>268</v>
      </c>
      <c r="E8" s="130" t="s">
        <v>112</v>
      </c>
      <c r="F8" s="128" t="s">
        <v>249</v>
      </c>
      <c r="G8" s="128" t="s">
        <v>287</v>
      </c>
      <c r="H8" s="128" t="s">
        <v>288</v>
      </c>
      <c r="I8" s="128" t="s">
        <v>250</v>
      </c>
      <c r="J8" s="131" t="s">
        <v>114</v>
      </c>
      <c r="K8" s="105"/>
    </row>
    <row r="9" spans="1:11" s="27" customFormat="1" x14ac:dyDescent="0.3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7" customFormat="1" ht="30" x14ac:dyDescent="0.3">
      <c r="A10" s="154">
        <v>1</v>
      </c>
      <c r="B10" s="64" t="s">
        <v>787</v>
      </c>
      <c r="C10" s="155" t="s">
        <v>788</v>
      </c>
      <c r="D10" s="156"/>
      <c r="E10" s="152"/>
      <c r="F10" s="438">
        <v>118</v>
      </c>
      <c r="G10" s="438">
        <v>169211</v>
      </c>
      <c r="H10" s="28">
        <v>168909.91</v>
      </c>
      <c r="I10" s="28">
        <v>419.09</v>
      </c>
      <c r="J10" s="28"/>
      <c r="K10" s="105"/>
    </row>
    <row r="11" spans="1:11" x14ac:dyDescent="0.3">
      <c r="A11" s="104">
        <v>2</v>
      </c>
      <c r="B11" s="104" t="s">
        <v>787</v>
      </c>
      <c r="C11" s="104" t="s">
        <v>789</v>
      </c>
      <c r="D11" s="104"/>
      <c r="E11" s="104"/>
      <c r="F11" s="439">
        <v>52</v>
      </c>
      <c r="G11" s="439">
        <v>315636.83</v>
      </c>
      <c r="H11" s="104">
        <v>315688.37</v>
      </c>
      <c r="I11" s="104">
        <v>0.09</v>
      </c>
      <c r="J11" s="104"/>
    </row>
    <row r="12" spans="1:11" x14ac:dyDescent="0.3">
      <c r="A12" s="104">
        <v>3</v>
      </c>
      <c r="B12" s="104" t="s">
        <v>787</v>
      </c>
      <c r="C12" s="104" t="s">
        <v>790</v>
      </c>
      <c r="D12" s="104"/>
      <c r="E12" s="104"/>
      <c r="F12" s="439">
        <v>1</v>
      </c>
      <c r="G12" s="439">
        <v>1139176.25</v>
      </c>
      <c r="H12" s="104">
        <v>1064741.1200000001</v>
      </c>
      <c r="I12" s="104">
        <v>74435.960000000006</v>
      </c>
      <c r="J12" s="104"/>
    </row>
    <row r="13" spans="1:11" x14ac:dyDescent="0.3">
      <c r="A13" s="104"/>
      <c r="B13" s="104"/>
      <c r="C13" s="104"/>
      <c r="D13" s="104"/>
      <c r="E13" s="104"/>
      <c r="F13" s="104"/>
      <c r="G13" s="439"/>
      <c r="H13" s="104"/>
      <c r="I13" s="104"/>
      <c r="J13" s="104"/>
    </row>
    <row r="14" spans="1:11" x14ac:dyDescent="0.3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 x14ac:dyDescent="0.3">
      <c r="A15" s="104"/>
      <c r="B15" s="220" t="s">
        <v>107</v>
      </c>
      <c r="C15" s="104"/>
      <c r="D15" s="104"/>
      <c r="E15" s="104"/>
      <c r="F15" s="221"/>
      <c r="G15" s="104"/>
      <c r="H15" s="104"/>
      <c r="I15" s="104"/>
      <c r="J15" s="104"/>
    </row>
    <row r="16" spans="1:11" x14ac:dyDescent="0.3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 x14ac:dyDescent="0.3">
      <c r="A17" s="104"/>
      <c r="B17" s="104"/>
      <c r="C17" s="261"/>
      <c r="D17" s="104"/>
      <c r="E17" s="104"/>
      <c r="F17" s="261"/>
      <c r="G17" s="262"/>
      <c r="H17" s="262"/>
      <c r="I17" s="101"/>
      <c r="J17" s="101"/>
    </row>
    <row r="18" spans="1:10" x14ac:dyDescent="0.3">
      <c r="A18" s="101"/>
      <c r="B18" s="104"/>
      <c r="C18" s="222" t="s">
        <v>261</v>
      </c>
      <c r="D18" s="222"/>
      <c r="E18" s="104"/>
      <c r="F18" s="104" t="s">
        <v>266</v>
      </c>
      <c r="G18" s="101"/>
      <c r="H18" s="101"/>
      <c r="I18" s="101"/>
      <c r="J18" s="101"/>
    </row>
    <row r="19" spans="1:10" x14ac:dyDescent="0.3">
      <c r="A19" s="101"/>
      <c r="B19" s="104"/>
      <c r="C19" s="223" t="s">
        <v>139</v>
      </c>
      <c r="D19" s="104"/>
      <c r="E19" s="104"/>
      <c r="F19" s="104" t="s">
        <v>262</v>
      </c>
      <c r="G19" s="101"/>
      <c r="H19" s="101"/>
      <c r="I19" s="101"/>
      <c r="J19" s="101"/>
    </row>
    <row r="20" spans="1:10" customFormat="1" x14ac:dyDescent="0.3">
      <c r="A20" s="101"/>
      <c r="B20" s="104"/>
      <c r="C20" s="104"/>
      <c r="D20" s="223"/>
      <c r="E20" s="101"/>
      <c r="F20" s="101"/>
      <c r="G20" s="101"/>
      <c r="H20" s="101"/>
      <c r="I20" s="101"/>
      <c r="J20" s="101"/>
    </row>
    <row r="21" spans="1:10" customFormat="1" ht="12.75" x14ac:dyDescent="0.2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H11" sqref="H11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4" t="s">
        <v>294</v>
      </c>
      <c r="B1" s="76"/>
      <c r="C1" s="453" t="s">
        <v>109</v>
      </c>
      <c r="D1" s="453"/>
      <c r="E1" s="108"/>
    </row>
    <row r="2" spans="1:7" x14ac:dyDescent="0.3">
      <c r="A2" s="76" t="s">
        <v>140</v>
      </c>
      <c r="B2" s="76"/>
      <c r="C2" s="451" t="s">
        <v>509</v>
      </c>
      <c r="D2" s="452"/>
      <c r="E2" s="108"/>
    </row>
    <row r="3" spans="1:7" x14ac:dyDescent="0.3">
      <c r="A3" s="74"/>
      <c r="B3" s="76"/>
      <c r="C3" s="75"/>
      <c r="D3" s="75"/>
      <c r="E3" s="108"/>
    </row>
    <row r="4" spans="1:7" x14ac:dyDescent="0.3">
      <c r="A4" s="77" t="s">
        <v>267</v>
      </c>
      <c r="B4" s="102"/>
      <c r="C4" s="103"/>
      <c r="D4" s="76"/>
      <c r="E4" s="108"/>
    </row>
    <row r="5" spans="1:7" x14ac:dyDescent="0.3">
      <c r="A5" s="226" t="s">
        <v>508</v>
      </c>
      <c r="B5" s="12"/>
      <c r="C5" s="12"/>
      <c r="E5" s="108"/>
    </row>
    <row r="6" spans="1:7" x14ac:dyDescent="0.3">
      <c r="A6" s="104"/>
      <c r="B6" s="104"/>
      <c r="C6" s="104"/>
      <c r="D6" s="105"/>
      <c r="E6" s="108"/>
    </row>
    <row r="7" spans="1:7" x14ac:dyDescent="0.3">
      <c r="A7" s="76"/>
      <c r="B7" s="76"/>
      <c r="C7" s="76"/>
      <c r="D7" s="76"/>
      <c r="E7" s="108"/>
    </row>
    <row r="8" spans="1:7" s="6" customFormat="1" ht="39" customHeight="1" x14ac:dyDescent="0.3">
      <c r="A8" s="106" t="s">
        <v>64</v>
      </c>
      <c r="B8" s="79" t="s">
        <v>242</v>
      </c>
      <c r="C8" s="79" t="s">
        <v>66</v>
      </c>
      <c r="D8" s="79" t="s">
        <v>67</v>
      </c>
      <c r="E8" s="108"/>
    </row>
    <row r="9" spans="1:7" s="7" customFormat="1" ht="16.5" customHeight="1" x14ac:dyDescent="0.3">
      <c r="A9" s="227">
        <v>1</v>
      </c>
      <c r="B9" s="227" t="s">
        <v>65</v>
      </c>
      <c r="C9" s="85">
        <f>SUM(C10,C26)</f>
        <v>641833</v>
      </c>
      <c r="D9" s="85">
        <f>SUM(D10,D26)</f>
        <v>640833</v>
      </c>
      <c r="E9" s="108"/>
    </row>
    <row r="10" spans="1:7" s="7" customFormat="1" ht="16.5" customHeight="1" x14ac:dyDescent="0.3">
      <c r="A10" s="87">
        <v>1.1000000000000001</v>
      </c>
      <c r="B10" s="87" t="s">
        <v>80</v>
      </c>
      <c r="C10" s="85">
        <f>SUM(C11,C12,C16,C19,C25,C26)</f>
        <v>641833</v>
      </c>
      <c r="D10" s="85">
        <f>SUM(D11,D12,D16,D19,D24,D25)</f>
        <v>640833</v>
      </c>
      <c r="E10" s="108"/>
    </row>
    <row r="11" spans="1:7" s="9" customFormat="1" ht="16.5" customHeight="1" x14ac:dyDescent="0.3">
      <c r="A11" s="88" t="s">
        <v>30</v>
      </c>
      <c r="B11" s="88" t="s">
        <v>79</v>
      </c>
      <c r="C11" s="8"/>
      <c r="D11" s="8"/>
      <c r="E11" s="108"/>
    </row>
    <row r="12" spans="1:7" s="10" customFormat="1" ht="16.5" customHeight="1" x14ac:dyDescent="0.3">
      <c r="A12" s="88" t="s">
        <v>31</v>
      </c>
      <c r="B12" s="88" t="s">
        <v>300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 x14ac:dyDescent="0.3">
      <c r="A13" s="97" t="s">
        <v>81</v>
      </c>
      <c r="B13" s="97" t="s">
        <v>303</v>
      </c>
      <c r="C13" s="8"/>
      <c r="D13" s="8"/>
      <c r="E13" s="108"/>
    </row>
    <row r="14" spans="1:7" s="3" customFormat="1" ht="16.5" customHeight="1" x14ac:dyDescent="0.3">
      <c r="A14" s="97" t="s">
        <v>467</v>
      </c>
      <c r="B14" s="97" t="s">
        <v>466</v>
      </c>
      <c r="C14" s="8"/>
      <c r="D14" s="8"/>
      <c r="E14" s="108"/>
    </row>
    <row r="15" spans="1:7" s="3" customFormat="1" ht="16.5" customHeight="1" x14ac:dyDescent="0.3">
      <c r="A15" s="97" t="s">
        <v>468</v>
      </c>
      <c r="B15" s="97" t="s">
        <v>97</v>
      </c>
      <c r="C15" s="8"/>
      <c r="D15" s="8"/>
      <c r="E15" s="108"/>
    </row>
    <row r="16" spans="1:7" s="3" customFormat="1" ht="16.5" customHeight="1" x14ac:dyDescent="0.3">
      <c r="A16" s="88" t="s">
        <v>82</v>
      </c>
      <c r="B16" s="88" t="s">
        <v>83</v>
      </c>
      <c r="C16" s="107">
        <f>SUM(C17:C18)</f>
        <v>641833</v>
      </c>
      <c r="D16" s="107">
        <f>SUM(D17:D18)</f>
        <v>640833</v>
      </c>
      <c r="E16" s="108"/>
    </row>
    <row r="17" spans="1:7" s="3" customFormat="1" ht="16.5" customHeight="1" x14ac:dyDescent="0.3">
      <c r="A17" s="97" t="s">
        <v>84</v>
      </c>
      <c r="B17" s="97" t="s">
        <v>86</v>
      </c>
      <c r="C17" s="8">
        <v>472812</v>
      </c>
      <c r="D17" s="8">
        <v>472812</v>
      </c>
      <c r="E17" s="108"/>
    </row>
    <row r="18" spans="1:7" s="3" customFormat="1" ht="30" x14ac:dyDescent="0.3">
      <c r="A18" s="97" t="s">
        <v>85</v>
      </c>
      <c r="B18" s="97" t="s">
        <v>110</v>
      </c>
      <c r="C18" s="8">
        <v>169021</v>
      </c>
      <c r="D18" s="8">
        <v>168021</v>
      </c>
      <c r="E18" s="108"/>
    </row>
    <row r="19" spans="1:7" s="3" customFormat="1" ht="16.5" customHeight="1" x14ac:dyDescent="0.3">
      <c r="A19" s="88" t="s">
        <v>87</v>
      </c>
      <c r="B19" s="88" t="s">
        <v>392</v>
      </c>
      <c r="C19" s="107">
        <f>SUM(C20:C23)</f>
        <v>0</v>
      </c>
      <c r="D19" s="107">
        <f>SUM(D20:D23)</f>
        <v>0</v>
      </c>
      <c r="E19" s="108"/>
    </row>
    <row r="20" spans="1:7" s="3" customFormat="1" ht="16.5" customHeight="1" x14ac:dyDescent="0.3">
      <c r="A20" s="97" t="s">
        <v>88</v>
      </c>
      <c r="B20" s="97" t="s">
        <v>89</v>
      </c>
      <c r="C20" s="8"/>
      <c r="D20" s="8"/>
      <c r="E20" s="108"/>
    </row>
    <row r="21" spans="1:7" s="3" customFormat="1" ht="30" x14ac:dyDescent="0.3">
      <c r="A21" s="97" t="s">
        <v>92</v>
      </c>
      <c r="B21" s="97" t="s">
        <v>90</v>
      </c>
      <c r="C21" s="8"/>
      <c r="D21" s="8"/>
      <c r="E21" s="108"/>
    </row>
    <row r="22" spans="1:7" s="3" customFormat="1" ht="16.5" customHeight="1" x14ac:dyDescent="0.3">
      <c r="A22" s="97" t="s">
        <v>93</v>
      </c>
      <c r="B22" s="97" t="s">
        <v>91</v>
      </c>
      <c r="C22" s="8"/>
      <c r="D22" s="8"/>
      <c r="E22" s="108"/>
    </row>
    <row r="23" spans="1:7" s="3" customFormat="1" ht="16.5" customHeight="1" x14ac:dyDescent="0.3">
      <c r="A23" s="97" t="s">
        <v>94</v>
      </c>
      <c r="B23" s="97" t="s">
        <v>409</v>
      </c>
      <c r="C23" s="8"/>
      <c r="D23" s="8"/>
      <c r="E23" s="108"/>
      <c r="G23" s="3" t="s">
        <v>712</v>
      </c>
    </row>
    <row r="24" spans="1:7" s="3" customFormat="1" ht="16.5" customHeight="1" x14ac:dyDescent="0.3">
      <c r="A24" s="88" t="s">
        <v>95</v>
      </c>
      <c r="B24" s="88" t="s">
        <v>410</v>
      </c>
      <c r="C24" s="252"/>
      <c r="D24" s="8"/>
      <c r="E24" s="108"/>
    </row>
    <row r="25" spans="1:7" s="3" customFormat="1" x14ac:dyDescent="0.3">
      <c r="A25" s="88" t="s">
        <v>244</v>
      </c>
      <c r="B25" s="88" t="s">
        <v>416</v>
      </c>
      <c r="C25" s="8"/>
      <c r="D25" s="8"/>
      <c r="E25" s="108"/>
    </row>
    <row r="26" spans="1:7" ht="16.5" customHeight="1" x14ac:dyDescent="0.3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08"/>
    </row>
    <row r="27" spans="1:7" ht="16.5" customHeight="1" x14ac:dyDescent="0.3">
      <c r="A27" s="88" t="s">
        <v>32</v>
      </c>
      <c r="B27" s="88" t="s">
        <v>303</v>
      </c>
      <c r="C27" s="107">
        <f>SUM(C28:C30)</f>
        <v>0</v>
      </c>
      <c r="D27" s="107">
        <f>SUM(D28:D30)</f>
        <v>0</v>
      </c>
      <c r="E27" s="108"/>
    </row>
    <row r="28" spans="1:7" x14ac:dyDescent="0.3">
      <c r="A28" s="234" t="s">
        <v>98</v>
      </c>
      <c r="B28" s="234" t="s">
        <v>301</v>
      </c>
      <c r="C28" s="8"/>
      <c r="D28" s="8"/>
      <c r="E28" s="108"/>
    </row>
    <row r="29" spans="1:7" x14ac:dyDescent="0.3">
      <c r="A29" s="234" t="s">
        <v>99</v>
      </c>
      <c r="B29" s="234" t="s">
        <v>304</v>
      </c>
      <c r="C29" s="8"/>
      <c r="D29" s="8"/>
      <c r="E29" s="108"/>
    </row>
    <row r="30" spans="1:7" x14ac:dyDescent="0.3">
      <c r="A30" s="234" t="s">
        <v>418</v>
      </c>
      <c r="B30" s="234" t="s">
        <v>302</v>
      </c>
      <c r="C30" s="8"/>
      <c r="D30" s="8"/>
      <c r="E30" s="108"/>
    </row>
    <row r="31" spans="1:7" x14ac:dyDescent="0.3">
      <c r="A31" s="88" t="s">
        <v>33</v>
      </c>
      <c r="B31" s="88" t="s">
        <v>466</v>
      </c>
      <c r="C31" s="107">
        <f>SUM(C32:C34)</f>
        <v>0</v>
      </c>
      <c r="D31" s="107">
        <f>SUM(D32:D34)</f>
        <v>0</v>
      </c>
      <c r="E31" s="108"/>
    </row>
    <row r="32" spans="1:7" x14ac:dyDescent="0.3">
      <c r="A32" s="234" t="s">
        <v>12</v>
      </c>
      <c r="B32" s="234" t="s">
        <v>469</v>
      </c>
      <c r="C32" s="8"/>
      <c r="D32" s="8"/>
      <c r="E32" s="108"/>
    </row>
    <row r="33" spans="1:9" x14ac:dyDescent="0.3">
      <c r="A33" s="234" t="s">
        <v>13</v>
      </c>
      <c r="B33" s="234" t="s">
        <v>470</v>
      </c>
      <c r="C33" s="8"/>
      <c r="D33" s="8"/>
      <c r="E33" s="108"/>
    </row>
    <row r="34" spans="1:9" x14ac:dyDescent="0.3">
      <c r="A34" s="234" t="s">
        <v>274</v>
      </c>
      <c r="B34" s="234" t="s">
        <v>471</v>
      </c>
      <c r="C34" s="8"/>
      <c r="D34" s="8"/>
      <c r="E34" s="108"/>
    </row>
    <row r="35" spans="1:9" x14ac:dyDescent="0.3">
      <c r="A35" s="88" t="s">
        <v>34</v>
      </c>
      <c r="B35" s="248" t="s">
        <v>415</v>
      </c>
      <c r="C35" s="8"/>
      <c r="D35" s="8"/>
      <c r="E35" s="108"/>
    </row>
    <row r="36" spans="1:9" x14ac:dyDescent="0.3">
      <c r="D36" s="27"/>
      <c r="E36" s="109"/>
      <c r="F36" s="27"/>
    </row>
    <row r="37" spans="1:9" x14ac:dyDescent="0.3">
      <c r="A37" s="1"/>
      <c r="D37" s="27"/>
      <c r="E37" s="109"/>
      <c r="F37" s="27"/>
    </row>
    <row r="38" spans="1:9" x14ac:dyDescent="0.3">
      <c r="D38" s="27"/>
      <c r="E38" s="109"/>
      <c r="F38" s="27"/>
    </row>
    <row r="39" spans="1:9" x14ac:dyDescent="0.3">
      <c r="D39" s="27"/>
      <c r="E39" s="109"/>
      <c r="F39" s="27"/>
    </row>
    <row r="40" spans="1:9" x14ac:dyDescent="0.3">
      <c r="A40" s="69" t="s">
        <v>107</v>
      </c>
      <c r="D40" s="27"/>
      <c r="E40" s="109"/>
      <c r="F40" s="27"/>
    </row>
    <row r="41" spans="1:9" x14ac:dyDescent="0.3">
      <c r="D41" s="27"/>
      <c r="E41" s="110"/>
      <c r="F41" s="110"/>
      <c r="G41"/>
      <c r="H41"/>
      <c r="I41"/>
    </row>
    <row r="42" spans="1:9" x14ac:dyDescent="0.3">
      <c r="D42" s="111"/>
      <c r="E42" s="110"/>
      <c r="F42" s="110"/>
      <c r="G42"/>
      <c r="H42"/>
      <c r="I42"/>
    </row>
    <row r="43" spans="1:9" x14ac:dyDescent="0.3">
      <c r="A43"/>
      <c r="B43" s="69" t="s">
        <v>264</v>
      </c>
      <c r="D43" s="111"/>
      <c r="E43" s="110"/>
      <c r="F43" s="110"/>
      <c r="G43"/>
      <c r="H43"/>
      <c r="I43"/>
    </row>
    <row r="44" spans="1:9" x14ac:dyDescent="0.3">
      <c r="A44"/>
      <c r="B44" s="2" t="s">
        <v>263</v>
      </c>
      <c r="D44" s="111"/>
      <c r="E44" s="110"/>
      <c r="F44" s="110"/>
      <c r="G44"/>
      <c r="H44"/>
      <c r="I44"/>
    </row>
    <row r="45" spans="1:9" customFormat="1" ht="12.75" x14ac:dyDescent="0.2">
      <c r="B45" s="66" t="s">
        <v>139</v>
      </c>
      <c r="D45" s="110"/>
      <c r="E45" s="110"/>
      <c r="F45" s="110"/>
    </row>
    <row r="46" spans="1:9" x14ac:dyDescent="0.3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M23" sqref="M23"/>
    </sheetView>
  </sheetViews>
  <sheetFormatPr defaultRowHeight="15" x14ac:dyDescent="0.3"/>
  <cols>
    <col min="1" max="1" width="12" style="184" customWidth="1"/>
    <col min="2" max="2" width="13.28515625" style="184" customWidth="1"/>
    <col min="3" max="3" width="21.42578125" style="184" customWidth="1"/>
    <col min="4" max="4" width="17.85546875" style="184" customWidth="1"/>
    <col min="5" max="5" width="12.7109375" style="184" customWidth="1"/>
    <col min="6" max="6" width="36.85546875" style="184" customWidth="1"/>
    <col min="7" max="7" width="22.28515625" style="184" customWidth="1"/>
    <col min="8" max="8" width="0.5703125" style="184" customWidth="1"/>
    <col min="9" max="16384" width="9.140625" style="184"/>
  </cols>
  <sheetData>
    <row r="1" spans="1:8" x14ac:dyDescent="0.3">
      <c r="A1" s="74" t="s">
        <v>353</v>
      </c>
      <c r="B1" s="76"/>
      <c r="C1" s="76"/>
      <c r="D1" s="76"/>
      <c r="E1" s="76"/>
      <c r="F1" s="76"/>
      <c r="G1" s="163" t="s">
        <v>109</v>
      </c>
      <c r="H1" s="164"/>
    </row>
    <row r="2" spans="1:8" x14ac:dyDescent="0.3">
      <c r="A2" s="76" t="s">
        <v>140</v>
      </c>
      <c r="B2" s="76"/>
      <c r="C2" s="76"/>
      <c r="D2" s="76"/>
      <c r="E2" s="76"/>
      <c r="F2" s="76" t="s">
        <v>515</v>
      </c>
      <c r="G2" s="165"/>
      <c r="H2" s="164"/>
    </row>
    <row r="3" spans="1:8" x14ac:dyDescent="0.3">
      <c r="A3" s="76"/>
      <c r="B3" s="76"/>
      <c r="C3" s="76"/>
      <c r="D3" s="76"/>
      <c r="E3" s="76"/>
      <c r="F3" s="76"/>
      <c r="G3" s="102"/>
      <c r="H3" s="164"/>
    </row>
    <row r="4" spans="1:8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 x14ac:dyDescent="0.3">
      <c r="A5" s="209"/>
      <c r="B5" s="209"/>
      <c r="C5" s="209"/>
      <c r="D5" s="209" t="s">
        <v>510</v>
      </c>
      <c r="E5" s="209"/>
      <c r="F5" s="209"/>
      <c r="G5" s="209"/>
      <c r="H5" s="104"/>
    </row>
    <row r="6" spans="1:8" x14ac:dyDescent="0.3">
      <c r="A6" s="77"/>
      <c r="B6" s="76"/>
      <c r="C6" s="76"/>
      <c r="D6" s="76"/>
      <c r="E6" s="76"/>
      <c r="F6" s="76"/>
      <c r="G6" s="76"/>
      <c r="H6" s="104"/>
    </row>
    <row r="7" spans="1:8" x14ac:dyDescent="0.3">
      <c r="A7" s="76"/>
      <c r="B7" s="76"/>
      <c r="C7" s="76"/>
      <c r="D7" s="76"/>
      <c r="E7" s="76"/>
      <c r="F7" s="76"/>
      <c r="G7" s="76"/>
      <c r="H7" s="105"/>
    </row>
    <row r="8" spans="1:8" ht="45.75" customHeight="1" x14ac:dyDescent="0.3">
      <c r="A8" s="166" t="s">
        <v>305</v>
      </c>
      <c r="B8" s="166" t="s">
        <v>141</v>
      </c>
      <c r="C8" s="167" t="s">
        <v>351</v>
      </c>
      <c r="D8" s="167" t="s">
        <v>352</v>
      </c>
      <c r="E8" s="167" t="s">
        <v>268</v>
      </c>
      <c r="F8" s="166" t="s">
        <v>310</v>
      </c>
      <c r="G8" s="167" t="s">
        <v>306</v>
      </c>
      <c r="H8" s="105"/>
    </row>
    <row r="9" spans="1:8" x14ac:dyDescent="0.3">
      <c r="A9" s="168" t="s">
        <v>307</v>
      </c>
      <c r="B9" s="169"/>
      <c r="C9" s="170"/>
      <c r="D9" s="171"/>
      <c r="E9" s="171"/>
      <c r="F9" s="171"/>
      <c r="G9" s="172">
        <v>0</v>
      </c>
      <c r="H9" s="105"/>
    </row>
    <row r="10" spans="1:8" ht="15.75" x14ac:dyDescent="0.3">
      <c r="A10" s="169">
        <v>1</v>
      </c>
      <c r="B10" s="440">
        <v>42769</v>
      </c>
      <c r="C10" s="169">
        <v>13400</v>
      </c>
      <c r="D10" s="441"/>
      <c r="E10" s="174" t="s">
        <v>219</v>
      </c>
      <c r="F10" s="174" t="s">
        <v>797</v>
      </c>
      <c r="G10" s="175">
        <f>IF(ISBLANK(B10),"",G9+C10-D10)</f>
        <v>13400</v>
      </c>
      <c r="H10" s="105"/>
    </row>
    <row r="11" spans="1:8" ht="15.75" x14ac:dyDescent="0.3">
      <c r="A11" s="169">
        <v>2</v>
      </c>
      <c r="B11" s="440">
        <v>42769</v>
      </c>
      <c r="C11" s="169"/>
      <c r="D11" s="441">
        <v>13400</v>
      </c>
      <c r="E11" s="174" t="s">
        <v>219</v>
      </c>
      <c r="F11" s="174" t="s">
        <v>798</v>
      </c>
      <c r="G11" s="175">
        <f t="shared" ref="G11:G38" si="0">IF(ISBLANK(B11),"",G10+C11-D11)</f>
        <v>0</v>
      </c>
      <c r="H11" s="105"/>
    </row>
    <row r="12" spans="1:8" ht="15.75" x14ac:dyDescent="0.3">
      <c r="A12" s="169">
        <v>3</v>
      </c>
      <c r="B12" s="440">
        <v>42890</v>
      </c>
      <c r="C12" s="169">
        <v>24600</v>
      </c>
      <c r="D12" s="441"/>
      <c r="E12" s="174" t="s">
        <v>219</v>
      </c>
      <c r="F12" s="174" t="s">
        <v>797</v>
      </c>
      <c r="G12" s="175">
        <f t="shared" si="0"/>
        <v>24600</v>
      </c>
      <c r="H12" s="105"/>
    </row>
    <row r="13" spans="1:8" ht="15.75" x14ac:dyDescent="0.3">
      <c r="A13" s="169">
        <v>4</v>
      </c>
      <c r="B13" s="440">
        <v>42890</v>
      </c>
      <c r="C13" s="169"/>
      <c r="D13" s="441">
        <v>24600</v>
      </c>
      <c r="E13" s="174" t="s">
        <v>219</v>
      </c>
      <c r="F13" s="174" t="s">
        <v>798</v>
      </c>
      <c r="G13" s="175">
        <f t="shared" si="0"/>
        <v>0</v>
      </c>
      <c r="H13" s="105"/>
    </row>
    <row r="14" spans="1:8" ht="15.75" x14ac:dyDescent="0.3">
      <c r="A14" s="169">
        <v>5</v>
      </c>
      <c r="B14" s="440" t="s">
        <v>799</v>
      </c>
      <c r="C14" s="169">
        <v>16200</v>
      </c>
      <c r="D14" s="441"/>
      <c r="E14" s="174" t="s">
        <v>219</v>
      </c>
      <c r="F14" s="174" t="s">
        <v>797</v>
      </c>
      <c r="G14" s="175">
        <f t="shared" si="0"/>
        <v>16200</v>
      </c>
      <c r="H14" s="105"/>
    </row>
    <row r="15" spans="1:8" ht="15.75" x14ac:dyDescent="0.3">
      <c r="A15" s="169">
        <v>6</v>
      </c>
      <c r="B15" s="440" t="s">
        <v>799</v>
      </c>
      <c r="C15" s="169"/>
      <c r="D15" s="441">
        <v>16200</v>
      </c>
      <c r="E15" s="174" t="s">
        <v>219</v>
      </c>
      <c r="F15" s="174" t="s">
        <v>798</v>
      </c>
      <c r="G15" s="175">
        <f t="shared" si="0"/>
        <v>0</v>
      </c>
      <c r="H15" s="105"/>
    </row>
    <row r="16" spans="1:8" ht="15.75" x14ac:dyDescent="0.3">
      <c r="A16" s="169">
        <v>7</v>
      </c>
      <c r="B16" s="440" t="s">
        <v>800</v>
      </c>
      <c r="C16" s="169">
        <v>41000</v>
      </c>
      <c r="D16" s="441"/>
      <c r="E16" s="174" t="s">
        <v>219</v>
      </c>
      <c r="F16" s="174" t="s">
        <v>797</v>
      </c>
      <c r="G16" s="175">
        <f t="shared" si="0"/>
        <v>41000</v>
      </c>
      <c r="H16" s="105"/>
    </row>
    <row r="17" spans="1:8" ht="15.75" x14ac:dyDescent="0.3">
      <c r="A17" s="169">
        <v>8</v>
      </c>
      <c r="B17" s="440" t="s">
        <v>801</v>
      </c>
      <c r="C17" s="169"/>
      <c r="D17" s="441">
        <v>41000</v>
      </c>
      <c r="E17" s="174" t="s">
        <v>219</v>
      </c>
      <c r="F17" s="174" t="s">
        <v>798</v>
      </c>
      <c r="G17" s="175">
        <f t="shared" si="0"/>
        <v>0</v>
      </c>
      <c r="H17" s="105"/>
    </row>
    <row r="18" spans="1:8" ht="15.75" x14ac:dyDescent="0.3">
      <c r="A18" s="169">
        <v>9</v>
      </c>
      <c r="B18" s="440" t="s">
        <v>802</v>
      </c>
      <c r="C18" s="169">
        <v>1000</v>
      </c>
      <c r="D18" s="441"/>
      <c r="E18" s="174" t="s">
        <v>219</v>
      </c>
      <c r="F18" s="174" t="s">
        <v>797</v>
      </c>
      <c r="G18" s="175">
        <f t="shared" si="0"/>
        <v>1000</v>
      </c>
      <c r="H18" s="105"/>
    </row>
    <row r="19" spans="1:8" ht="15.75" x14ac:dyDescent="0.3">
      <c r="A19" s="169">
        <v>10</v>
      </c>
      <c r="B19" s="440" t="s">
        <v>802</v>
      </c>
      <c r="C19" s="169"/>
      <c r="D19" s="441">
        <v>1000</v>
      </c>
      <c r="E19" s="174" t="s">
        <v>219</v>
      </c>
      <c r="F19" s="174" t="s">
        <v>803</v>
      </c>
      <c r="G19" s="175">
        <f t="shared" si="0"/>
        <v>0</v>
      </c>
      <c r="H19" s="105"/>
    </row>
    <row r="20" spans="1:8" ht="15.75" x14ac:dyDescent="0.3">
      <c r="A20" s="169">
        <v>11</v>
      </c>
      <c r="B20" s="440">
        <v>42746</v>
      </c>
      <c r="C20" s="169">
        <v>7320</v>
      </c>
      <c r="D20" s="441"/>
      <c r="E20" s="174" t="s">
        <v>219</v>
      </c>
      <c r="F20" s="174" t="s">
        <v>797</v>
      </c>
      <c r="G20" s="175">
        <f t="shared" si="0"/>
        <v>7320</v>
      </c>
      <c r="H20" s="105"/>
    </row>
    <row r="21" spans="1:8" ht="15.75" x14ac:dyDescent="0.3">
      <c r="A21" s="169">
        <v>12</v>
      </c>
      <c r="B21" s="440">
        <v>42746</v>
      </c>
      <c r="C21" s="169"/>
      <c r="D21" s="441">
        <v>7320</v>
      </c>
      <c r="E21" s="174" t="s">
        <v>219</v>
      </c>
      <c r="F21" s="174" t="s">
        <v>804</v>
      </c>
      <c r="G21" s="175">
        <f t="shared" si="0"/>
        <v>0</v>
      </c>
      <c r="H21" s="105"/>
    </row>
    <row r="22" spans="1:8" ht="30" x14ac:dyDescent="0.3">
      <c r="A22" s="169">
        <v>13</v>
      </c>
      <c r="B22" s="440">
        <v>42805</v>
      </c>
      <c r="C22" s="169">
        <v>105</v>
      </c>
      <c r="D22" s="441"/>
      <c r="E22" s="174" t="s">
        <v>219</v>
      </c>
      <c r="F22" s="174" t="s">
        <v>806</v>
      </c>
      <c r="G22" s="175">
        <f t="shared" si="0"/>
        <v>105</v>
      </c>
      <c r="H22" s="105"/>
    </row>
    <row r="23" spans="1:8" ht="30" x14ac:dyDescent="0.3">
      <c r="A23" s="169">
        <v>14</v>
      </c>
      <c r="B23" s="440">
        <v>42805</v>
      </c>
      <c r="C23" s="169">
        <v>300</v>
      </c>
      <c r="D23" s="441"/>
      <c r="E23" s="174" t="s">
        <v>219</v>
      </c>
      <c r="F23" s="174" t="s">
        <v>805</v>
      </c>
      <c r="G23" s="175">
        <f t="shared" si="0"/>
        <v>405</v>
      </c>
      <c r="H23" s="105"/>
    </row>
    <row r="24" spans="1:8" ht="15.75" x14ac:dyDescent="0.3">
      <c r="A24" s="169">
        <v>15</v>
      </c>
      <c r="B24" s="440">
        <v>42837</v>
      </c>
      <c r="C24" s="169">
        <v>60800</v>
      </c>
      <c r="D24" s="441"/>
      <c r="E24" s="174" t="s">
        <v>219</v>
      </c>
      <c r="F24" s="174" t="s">
        <v>797</v>
      </c>
      <c r="G24" s="175">
        <f t="shared" si="0"/>
        <v>61205</v>
      </c>
      <c r="H24" s="105"/>
    </row>
    <row r="25" spans="1:8" ht="15.75" x14ac:dyDescent="0.3">
      <c r="A25" s="169">
        <v>16</v>
      </c>
      <c r="B25" s="440">
        <v>42837</v>
      </c>
      <c r="C25" s="169"/>
      <c r="D25" s="441">
        <v>60800</v>
      </c>
      <c r="E25" s="174" t="s">
        <v>219</v>
      </c>
      <c r="F25" s="174" t="s">
        <v>798</v>
      </c>
      <c r="G25" s="175">
        <f t="shared" si="0"/>
        <v>405</v>
      </c>
      <c r="H25" s="105"/>
    </row>
    <row r="26" spans="1:8" ht="15.75" x14ac:dyDescent="0.3">
      <c r="A26" s="169">
        <v>17</v>
      </c>
      <c r="B26" s="440" t="s">
        <v>807</v>
      </c>
      <c r="C26" s="169">
        <v>1000</v>
      </c>
      <c r="D26" s="441"/>
      <c r="E26" s="174" t="s">
        <v>219</v>
      </c>
      <c r="F26" s="174" t="s">
        <v>797</v>
      </c>
      <c r="G26" s="175">
        <f t="shared" si="0"/>
        <v>1405</v>
      </c>
      <c r="H26" s="105"/>
    </row>
    <row r="27" spans="1:8" ht="15.75" x14ac:dyDescent="0.3">
      <c r="A27" s="169">
        <v>18</v>
      </c>
      <c r="B27" s="440" t="s">
        <v>807</v>
      </c>
      <c r="C27" s="169"/>
      <c r="D27" s="441">
        <v>686.15</v>
      </c>
      <c r="E27" s="174" t="s">
        <v>219</v>
      </c>
      <c r="F27" s="174" t="s">
        <v>803</v>
      </c>
      <c r="G27" s="175">
        <f t="shared" si="0"/>
        <v>718.85</v>
      </c>
      <c r="H27" s="105"/>
    </row>
    <row r="28" spans="1:8" ht="15.75" x14ac:dyDescent="0.3">
      <c r="A28" s="169">
        <v>19</v>
      </c>
      <c r="B28" s="440"/>
      <c r="C28" s="169"/>
      <c r="D28" s="441"/>
      <c r="E28" s="174"/>
      <c r="F28" s="174"/>
      <c r="G28" s="175" t="str">
        <f t="shared" si="0"/>
        <v/>
      </c>
      <c r="H28" s="105"/>
    </row>
    <row r="29" spans="1:8" ht="15.75" x14ac:dyDescent="0.3">
      <c r="A29" s="169">
        <v>20</v>
      </c>
      <c r="B29" s="440"/>
      <c r="C29" s="169"/>
      <c r="D29" s="441"/>
      <c r="E29" s="174"/>
      <c r="F29" s="174"/>
      <c r="G29" s="175" t="str">
        <f t="shared" si="0"/>
        <v/>
      </c>
      <c r="H29" s="105"/>
    </row>
    <row r="30" spans="1:8" ht="15.75" x14ac:dyDescent="0.3">
      <c r="A30" s="169">
        <v>21</v>
      </c>
      <c r="B30" s="440"/>
      <c r="C30" s="176"/>
      <c r="D30" s="177"/>
      <c r="E30" s="177"/>
      <c r="F30" s="177"/>
      <c r="G30" s="175" t="str">
        <f t="shared" si="0"/>
        <v/>
      </c>
      <c r="H30" s="105"/>
    </row>
    <row r="31" spans="1:8" ht="15.75" x14ac:dyDescent="0.3">
      <c r="A31" s="169">
        <v>22</v>
      </c>
      <c r="B31" s="440"/>
      <c r="C31" s="176"/>
      <c r="D31" s="177"/>
      <c r="E31" s="177"/>
      <c r="F31" s="177"/>
      <c r="G31" s="175" t="str">
        <f t="shared" si="0"/>
        <v/>
      </c>
      <c r="H31" s="105"/>
    </row>
    <row r="32" spans="1:8" ht="15.75" x14ac:dyDescent="0.3">
      <c r="A32" s="169">
        <v>23</v>
      </c>
      <c r="B32" s="440"/>
      <c r="C32" s="176"/>
      <c r="D32" s="177"/>
      <c r="E32" s="177"/>
      <c r="F32" s="177"/>
      <c r="G32" s="175" t="str">
        <f t="shared" si="0"/>
        <v/>
      </c>
      <c r="H32" s="105"/>
    </row>
    <row r="33" spans="1:10" ht="15.75" x14ac:dyDescent="0.3">
      <c r="A33" s="169">
        <v>24</v>
      </c>
      <c r="B33" s="440"/>
      <c r="C33" s="176"/>
      <c r="D33" s="177"/>
      <c r="E33" s="177"/>
      <c r="F33" s="177"/>
      <c r="G33" s="175" t="str">
        <f t="shared" si="0"/>
        <v/>
      </c>
      <c r="H33" s="105"/>
    </row>
    <row r="34" spans="1:10" ht="15.75" x14ac:dyDescent="0.3">
      <c r="A34" s="169">
        <v>25</v>
      </c>
      <c r="B34" s="152"/>
      <c r="C34" s="176"/>
      <c r="D34" s="177"/>
      <c r="E34" s="177"/>
      <c r="F34" s="177"/>
      <c r="G34" s="175" t="str">
        <f t="shared" si="0"/>
        <v/>
      </c>
      <c r="H34" s="105"/>
    </row>
    <row r="35" spans="1:10" ht="15.75" x14ac:dyDescent="0.3">
      <c r="A35" s="169">
        <v>26</v>
      </c>
      <c r="B35" s="152"/>
      <c r="C35" s="176"/>
      <c r="D35" s="177"/>
      <c r="E35" s="177"/>
      <c r="F35" s="177"/>
      <c r="G35" s="175" t="str">
        <f t="shared" si="0"/>
        <v/>
      </c>
      <c r="H35" s="105"/>
    </row>
    <row r="36" spans="1:10" ht="15.75" x14ac:dyDescent="0.3">
      <c r="A36" s="169">
        <v>27</v>
      </c>
      <c r="B36" s="152"/>
      <c r="C36" s="176"/>
      <c r="D36" s="177"/>
      <c r="E36" s="177"/>
      <c r="F36" s="177"/>
      <c r="G36" s="175" t="str">
        <f t="shared" si="0"/>
        <v/>
      </c>
      <c r="H36" s="105"/>
    </row>
    <row r="37" spans="1:10" ht="15.75" x14ac:dyDescent="0.3">
      <c r="A37" s="169">
        <v>28</v>
      </c>
      <c r="B37" s="152"/>
      <c r="C37" s="176"/>
      <c r="D37" s="177"/>
      <c r="E37" s="177"/>
      <c r="F37" s="177"/>
      <c r="G37" s="175" t="str">
        <f t="shared" si="0"/>
        <v/>
      </c>
      <c r="H37" s="105"/>
    </row>
    <row r="38" spans="1:10" ht="15.75" x14ac:dyDescent="0.3">
      <c r="A38" s="169">
        <v>29</v>
      </c>
      <c r="B38" s="152"/>
      <c r="C38" s="176"/>
      <c r="D38" s="177"/>
      <c r="E38" s="177"/>
      <c r="F38" s="177"/>
      <c r="G38" s="175" t="str">
        <f t="shared" si="0"/>
        <v/>
      </c>
      <c r="H38" s="105"/>
    </row>
    <row r="39" spans="1:10" ht="15.75" x14ac:dyDescent="0.3">
      <c r="A39" s="169" t="s">
        <v>271</v>
      </c>
      <c r="B39" s="152"/>
      <c r="C39" s="176"/>
      <c r="D39" s="177"/>
      <c r="E39" s="177"/>
      <c r="F39" s="177"/>
      <c r="G39" s="175" t="str">
        <f>IF(ISBLANK(B39),"",#REF!+C39-D39)</f>
        <v/>
      </c>
      <c r="H39" s="105"/>
    </row>
    <row r="40" spans="1:10" x14ac:dyDescent="0.3">
      <c r="A40" s="178" t="s">
        <v>308</v>
      </c>
      <c r="B40" s="179"/>
      <c r="C40" s="180"/>
      <c r="D40" s="181"/>
      <c r="E40" s="181"/>
      <c r="F40" s="182"/>
      <c r="G40" s="183">
        <v>718.85</v>
      </c>
      <c r="H40" s="105"/>
    </row>
    <row r="44" spans="1:10" x14ac:dyDescent="0.3">
      <c r="B44" s="186" t="s">
        <v>107</v>
      </c>
      <c r="F44" s="187"/>
    </row>
    <row r="45" spans="1:10" x14ac:dyDescent="0.3">
      <c r="F45" s="185"/>
      <c r="G45" s="185"/>
      <c r="H45" s="185"/>
      <c r="I45" s="185"/>
      <c r="J45" s="185"/>
    </row>
    <row r="46" spans="1:10" x14ac:dyDescent="0.3">
      <c r="C46" s="188"/>
      <c r="F46" s="188"/>
      <c r="G46" s="189"/>
      <c r="H46" s="185"/>
      <c r="I46" s="185"/>
      <c r="J46" s="185"/>
    </row>
    <row r="47" spans="1:10" x14ac:dyDescent="0.3">
      <c r="A47" s="185"/>
      <c r="C47" s="190" t="s">
        <v>261</v>
      </c>
      <c r="F47" s="191" t="s">
        <v>266</v>
      </c>
      <c r="G47" s="189"/>
      <c r="H47" s="185"/>
      <c r="I47" s="185"/>
      <c r="J47" s="185"/>
    </row>
    <row r="48" spans="1:10" x14ac:dyDescent="0.3">
      <c r="A48" s="185"/>
      <c r="C48" s="192" t="s">
        <v>139</v>
      </c>
      <c r="F48" s="184" t="s">
        <v>262</v>
      </c>
      <c r="G48" s="185"/>
      <c r="H48" s="185"/>
      <c r="I48" s="185"/>
      <c r="J48" s="185"/>
    </row>
    <row r="49" spans="2:2" s="185" customFormat="1" x14ac:dyDescent="0.3">
      <c r="B49" s="184"/>
    </row>
    <row r="50" spans="2:2" s="185" customFormat="1" ht="12.75" x14ac:dyDescent="0.2"/>
    <row r="51" spans="2:2" s="185" customFormat="1" ht="12.75" x14ac:dyDescent="0.2"/>
    <row r="52" spans="2:2" s="185" customFormat="1" ht="12.75" x14ac:dyDescent="0.2"/>
    <row r="53" spans="2:2" s="185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P28" sqref="P28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7" t="s">
        <v>297</v>
      </c>
      <c r="B1" s="138"/>
      <c r="C1" s="138"/>
      <c r="D1" s="138"/>
      <c r="E1" s="138"/>
      <c r="F1" s="78"/>
      <c r="G1" s="78"/>
      <c r="H1" s="78"/>
      <c r="I1" s="465" t="s">
        <v>109</v>
      </c>
      <c r="J1" s="465"/>
      <c r="K1" s="144"/>
    </row>
    <row r="2" spans="1:12" s="23" customFormat="1" ht="15" x14ac:dyDescent="0.3">
      <c r="A2" s="105" t="s">
        <v>140</v>
      </c>
      <c r="B2" s="138"/>
      <c r="C2" s="138"/>
      <c r="D2" s="138"/>
      <c r="E2" s="138"/>
      <c r="F2" s="139"/>
      <c r="G2" s="140"/>
      <c r="H2" s="140"/>
      <c r="I2" s="451" t="s">
        <v>511</v>
      </c>
      <c r="J2" s="452"/>
      <c r="K2" s="144"/>
    </row>
    <row r="3" spans="1:12" s="23" customFormat="1" ht="15" x14ac:dyDescent="0.2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 x14ac:dyDescent="0.3">
      <c r="A5" s="119"/>
      <c r="B5" s="120" t="s">
        <v>510</v>
      </c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 x14ac:dyDescent="0.2">
      <c r="A7" s="133"/>
      <c r="B7" s="467" t="s">
        <v>218</v>
      </c>
      <c r="C7" s="467"/>
      <c r="D7" s="467" t="s">
        <v>285</v>
      </c>
      <c r="E7" s="467"/>
      <c r="F7" s="467" t="s">
        <v>286</v>
      </c>
      <c r="G7" s="467"/>
      <c r="H7" s="151" t="s">
        <v>272</v>
      </c>
      <c r="I7" s="467" t="s">
        <v>221</v>
      </c>
      <c r="J7" s="467"/>
      <c r="K7" s="145"/>
    </row>
    <row r="8" spans="1:12" ht="15" x14ac:dyDescent="0.2">
      <c r="A8" s="134" t="s">
        <v>115</v>
      </c>
      <c r="B8" s="135" t="s">
        <v>220</v>
      </c>
      <c r="C8" s="136" t="s">
        <v>219</v>
      </c>
      <c r="D8" s="135" t="s">
        <v>220</v>
      </c>
      <c r="E8" s="136" t="s">
        <v>219</v>
      </c>
      <c r="F8" s="135" t="s">
        <v>220</v>
      </c>
      <c r="G8" s="136" t="s">
        <v>219</v>
      </c>
      <c r="H8" s="136" t="s">
        <v>219</v>
      </c>
      <c r="I8" s="135" t="s">
        <v>220</v>
      </c>
      <c r="J8" s="136" t="s">
        <v>219</v>
      </c>
      <c r="K8" s="145"/>
    </row>
    <row r="9" spans="1:12" ht="15" x14ac:dyDescent="0.2">
      <c r="A9" s="61" t="s">
        <v>116</v>
      </c>
      <c r="B9" s="82">
        <f>SUM(B10,B14,B17)</f>
        <v>0</v>
      </c>
      <c r="C9" s="82">
        <f>SUM(C10,C14,C17)</f>
        <v>44955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44955</v>
      </c>
      <c r="K9" s="145"/>
    </row>
    <row r="10" spans="1:12" ht="15" x14ac:dyDescent="0.2">
      <c r="A10" s="62" t="s">
        <v>117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 x14ac:dyDescent="0.2">
      <c r="A14" s="62" t="s">
        <v>121</v>
      </c>
      <c r="B14" s="133">
        <f>SUM(B15:B16)</f>
        <v>0</v>
      </c>
      <c r="C14" s="133">
        <f>SUM(C15:C16)</f>
        <v>44955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44955</v>
      </c>
      <c r="K14" s="145"/>
    </row>
    <row r="15" spans="1:12" ht="15" x14ac:dyDescent="0.2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 x14ac:dyDescent="0.2">
      <c r="A16" s="62" t="s">
        <v>123</v>
      </c>
      <c r="B16" s="26"/>
      <c r="C16" s="26">
        <v>44955</v>
      </c>
      <c r="D16" s="26"/>
      <c r="E16" s="26"/>
      <c r="F16" s="26"/>
      <c r="G16" s="26"/>
      <c r="H16" s="26"/>
      <c r="I16" s="26"/>
      <c r="J16" s="26">
        <v>44955</v>
      </c>
      <c r="K16" s="145"/>
    </row>
    <row r="17" spans="1:11" ht="15" x14ac:dyDescent="0.2">
      <c r="A17" s="62" t="s">
        <v>124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" x14ac:dyDescent="0.2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 x14ac:dyDescent="0.2">
      <c r="A19" s="62" t="s">
        <v>126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 x14ac:dyDescent="0.2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 x14ac:dyDescent="0.2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 x14ac:dyDescent="0.2">
      <c r="A24" s="61" t="s">
        <v>131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 x14ac:dyDescent="0.2">
      <c r="A25" s="62" t="s">
        <v>251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 x14ac:dyDescent="0.2">
      <c r="A26" s="62" t="s">
        <v>252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 x14ac:dyDescent="0.2">
      <c r="A27" s="62" t="s">
        <v>253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 x14ac:dyDescent="0.2">
      <c r="A28" s="62" t="s">
        <v>254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 x14ac:dyDescent="0.2">
      <c r="A29" s="62" t="s">
        <v>255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 x14ac:dyDescent="0.2">
      <c r="A30" s="62" t="s">
        <v>256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 x14ac:dyDescent="0.2">
      <c r="A31" s="62" t="s">
        <v>257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 x14ac:dyDescent="0.2">
      <c r="A32" s="61" t="s">
        <v>132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 x14ac:dyDescent="0.2">
      <c r="A33" s="62" t="s">
        <v>258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 x14ac:dyDescent="0.2">
      <c r="A34" s="62" t="s">
        <v>259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 x14ac:dyDescent="0.2">
      <c r="A35" s="62" t="s">
        <v>260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 x14ac:dyDescent="0.2">
      <c r="A36" s="61" t="s">
        <v>133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 x14ac:dyDescent="0.2">
      <c r="A39" s="62" t="s">
        <v>136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 x14ac:dyDescent="0.2">
      <c r="A40" s="62" t="s">
        <v>401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1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0"/>
      <c r="C48" s="70"/>
      <c r="F48" s="70"/>
      <c r="G48" s="73"/>
      <c r="H48" s="70"/>
      <c r="I48"/>
      <c r="J48"/>
    </row>
    <row r="49" spans="1:10" s="2" customFormat="1" ht="15" x14ac:dyDescent="0.3">
      <c r="B49" s="69" t="s">
        <v>261</v>
      </c>
      <c r="F49" s="12" t="s">
        <v>266</v>
      </c>
      <c r="G49" s="72"/>
      <c r="I49"/>
      <c r="J49"/>
    </row>
    <row r="50" spans="1:10" s="2" customFormat="1" ht="15" x14ac:dyDescent="0.3">
      <c r="B50" s="66" t="s">
        <v>139</v>
      </c>
      <c r="F50" s="2" t="s">
        <v>262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I35"/>
  <sheetViews>
    <sheetView view="pageBreakPreview" zoomScale="80" zoomScaleNormal="80" zoomScaleSheetLayoutView="80" workbookViewId="0">
      <selection activeCell="F46" sqref="F46"/>
    </sheetView>
  </sheetViews>
  <sheetFormatPr defaultRowHeight="12.75" x14ac:dyDescent="0.2"/>
  <cols>
    <col min="1" max="1" width="6" style="200" customWidth="1"/>
    <col min="2" max="2" width="21.140625" style="200" customWidth="1"/>
    <col min="3" max="3" width="25.140625" style="200" bestFit="1" customWidth="1"/>
    <col min="4" max="4" width="18.42578125" style="200" customWidth="1"/>
    <col min="5" max="5" width="19.5703125" style="200" customWidth="1"/>
    <col min="6" max="6" width="22" style="200" customWidth="1"/>
    <col min="7" max="7" width="25.28515625" style="200" customWidth="1"/>
    <col min="8" max="8" width="18.28515625" style="200" customWidth="1"/>
    <col min="9" max="9" width="17.140625" style="200" customWidth="1"/>
    <col min="10" max="16384" width="9.140625" style="200"/>
  </cols>
  <sheetData>
    <row r="1" spans="1:9" ht="15" x14ac:dyDescent="0.2">
      <c r="A1" s="193" t="s">
        <v>489</v>
      </c>
      <c r="B1" s="193"/>
      <c r="C1" s="194"/>
      <c r="D1" s="194"/>
      <c r="E1" s="194"/>
      <c r="F1" s="194"/>
      <c r="G1" s="194"/>
      <c r="H1" s="194"/>
      <c r="I1" s="372" t="s">
        <v>109</v>
      </c>
    </row>
    <row r="2" spans="1:9" ht="15" x14ac:dyDescent="0.3">
      <c r="A2" s="148" t="s">
        <v>140</v>
      </c>
      <c r="B2" s="148"/>
      <c r="C2" s="194"/>
      <c r="D2" s="194"/>
      <c r="E2" s="194"/>
      <c r="F2" s="194"/>
      <c r="G2" s="194"/>
      <c r="H2" s="194" t="s">
        <v>517</v>
      </c>
      <c r="I2" s="369"/>
    </row>
    <row r="3" spans="1:9" ht="15" x14ac:dyDescent="0.2">
      <c r="A3" s="194"/>
      <c r="B3" s="194"/>
      <c r="C3" s="194"/>
      <c r="D3" s="194"/>
      <c r="E3" s="194"/>
      <c r="F3" s="194"/>
      <c r="G3" s="194"/>
      <c r="H3" s="194"/>
      <c r="I3" s="141"/>
    </row>
    <row r="4" spans="1:9" ht="15" x14ac:dyDescent="0.3">
      <c r="A4" s="114" t="s">
        <v>267</v>
      </c>
      <c r="B4" s="114"/>
      <c r="C4" s="114"/>
      <c r="D4" s="114"/>
      <c r="E4" s="382"/>
      <c r="F4" s="195"/>
      <c r="G4" s="194"/>
      <c r="H4" s="194"/>
      <c r="I4" s="195"/>
    </row>
    <row r="5" spans="1:9" s="387" customFormat="1" ht="15" x14ac:dyDescent="0.3">
      <c r="A5" s="383"/>
      <c r="B5" s="383" t="s">
        <v>516</v>
      </c>
      <c r="C5" s="384"/>
      <c r="D5" s="384"/>
      <c r="E5" s="384"/>
      <c r="F5" s="385"/>
      <c r="G5" s="386"/>
      <c r="H5" s="386"/>
      <c r="I5" s="385"/>
    </row>
    <row r="6" spans="1:9" ht="13.5" x14ac:dyDescent="0.2">
      <c r="A6" s="142"/>
      <c r="B6" s="142"/>
      <c r="C6" s="388"/>
      <c r="D6" s="388"/>
      <c r="E6" s="388"/>
      <c r="F6" s="194"/>
      <c r="G6" s="194"/>
      <c r="H6" s="194"/>
      <c r="I6" s="194"/>
    </row>
    <row r="7" spans="1:9" ht="60" x14ac:dyDescent="0.2">
      <c r="A7" s="389" t="s">
        <v>64</v>
      </c>
      <c r="B7" s="389" t="s">
        <v>480</v>
      </c>
      <c r="C7" s="390" t="s">
        <v>481</v>
      </c>
      <c r="D7" s="390" t="s">
        <v>482</v>
      </c>
      <c r="E7" s="390" t="s">
        <v>483</v>
      </c>
      <c r="F7" s="390" t="s">
        <v>362</v>
      </c>
      <c r="G7" s="390" t="s">
        <v>484</v>
      </c>
      <c r="H7" s="390" t="s">
        <v>485</v>
      </c>
      <c r="I7" s="390" t="s">
        <v>486</v>
      </c>
    </row>
    <row r="8" spans="1:9" ht="15" x14ac:dyDescent="0.2">
      <c r="A8" s="389">
        <v>1</v>
      </c>
      <c r="B8" s="389">
        <v>2</v>
      </c>
      <c r="C8" s="389">
        <v>3</v>
      </c>
      <c r="D8" s="390">
        <v>4</v>
      </c>
      <c r="E8" s="389">
        <v>5</v>
      </c>
      <c r="F8" s="390">
        <v>6</v>
      </c>
      <c r="G8" s="389">
        <v>7</v>
      </c>
      <c r="H8" s="390">
        <v>8</v>
      </c>
      <c r="I8" s="390">
        <v>9</v>
      </c>
    </row>
    <row r="9" spans="1:9" ht="30" x14ac:dyDescent="0.2">
      <c r="A9" s="391">
        <v>1</v>
      </c>
      <c r="B9" s="391" t="s">
        <v>827</v>
      </c>
      <c r="C9" s="392" t="s">
        <v>828</v>
      </c>
      <c r="D9" s="392"/>
      <c r="E9" s="392" t="s">
        <v>830</v>
      </c>
      <c r="F9" s="392" t="s">
        <v>829</v>
      </c>
      <c r="G9" s="392" t="s">
        <v>831</v>
      </c>
      <c r="H9" s="392">
        <v>1010011415</v>
      </c>
      <c r="I9" s="392" t="s">
        <v>832</v>
      </c>
    </row>
    <row r="10" spans="1:9" ht="15" x14ac:dyDescent="0.2">
      <c r="A10" s="391">
        <v>2</v>
      </c>
      <c r="B10" s="391" t="s">
        <v>827</v>
      </c>
      <c r="C10" s="392" t="s">
        <v>833</v>
      </c>
      <c r="D10" s="392"/>
      <c r="E10" s="392" t="s">
        <v>834</v>
      </c>
      <c r="F10" s="392" t="s">
        <v>835</v>
      </c>
      <c r="G10" s="392">
        <v>438</v>
      </c>
      <c r="H10" s="392">
        <v>16001003970</v>
      </c>
      <c r="I10" s="392" t="s">
        <v>836</v>
      </c>
    </row>
    <row r="11" spans="1:9" ht="30" x14ac:dyDescent="0.2">
      <c r="A11" s="391">
        <v>3</v>
      </c>
      <c r="B11" s="391" t="s">
        <v>827</v>
      </c>
      <c r="C11" s="392" t="s">
        <v>837</v>
      </c>
      <c r="D11" s="392"/>
      <c r="E11" s="392" t="s">
        <v>838</v>
      </c>
      <c r="F11" s="392" t="s">
        <v>839</v>
      </c>
      <c r="G11" s="392">
        <v>500</v>
      </c>
      <c r="H11" s="392">
        <v>31001017637</v>
      </c>
      <c r="I11" s="392" t="s">
        <v>840</v>
      </c>
    </row>
    <row r="12" spans="1:9" ht="15" x14ac:dyDescent="0.2">
      <c r="A12" s="391">
        <v>4</v>
      </c>
      <c r="B12" s="391" t="s">
        <v>827</v>
      </c>
      <c r="C12" s="392" t="s">
        <v>841</v>
      </c>
      <c r="D12" s="392"/>
      <c r="E12" s="392" t="s">
        <v>834</v>
      </c>
      <c r="F12" s="392" t="s">
        <v>842</v>
      </c>
      <c r="G12" s="392">
        <v>125</v>
      </c>
      <c r="H12" s="392">
        <v>57001020576</v>
      </c>
      <c r="I12" s="392" t="s">
        <v>843</v>
      </c>
    </row>
    <row r="13" spans="1:9" ht="15" x14ac:dyDescent="0.2">
      <c r="A13" s="391">
        <v>5</v>
      </c>
      <c r="B13" s="391"/>
      <c r="C13" s="392"/>
      <c r="D13" s="392"/>
      <c r="E13" s="392"/>
      <c r="F13" s="392"/>
      <c r="G13" s="392"/>
      <c r="H13" s="392"/>
      <c r="I13" s="392"/>
    </row>
    <row r="14" spans="1:9" ht="15" x14ac:dyDescent="0.2">
      <c r="A14" s="391">
        <v>6</v>
      </c>
      <c r="B14" s="391"/>
      <c r="C14" s="392"/>
      <c r="D14" s="392"/>
      <c r="E14" s="392"/>
      <c r="F14" s="392"/>
      <c r="G14" s="392"/>
      <c r="H14" s="392"/>
      <c r="I14" s="392"/>
    </row>
    <row r="15" spans="1:9" ht="15" x14ac:dyDescent="0.2">
      <c r="A15" s="391">
        <v>7</v>
      </c>
      <c r="B15" s="391"/>
      <c r="C15" s="392"/>
      <c r="D15" s="392"/>
      <c r="E15" s="392"/>
      <c r="F15" s="392"/>
      <c r="G15" s="392"/>
      <c r="H15" s="392"/>
      <c r="I15" s="392"/>
    </row>
    <row r="16" spans="1:9" ht="15" x14ac:dyDescent="0.2">
      <c r="A16" s="391">
        <v>8</v>
      </c>
      <c r="B16" s="391"/>
      <c r="C16" s="392"/>
      <c r="D16" s="392"/>
      <c r="E16" s="392"/>
      <c r="F16" s="392"/>
      <c r="G16" s="392"/>
      <c r="H16" s="392"/>
      <c r="I16" s="392"/>
    </row>
    <row r="17" spans="1:9" ht="15" x14ac:dyDescent="0.2">
      <c r="A17" s="391">
        <v>9</v>
      </c>
      <c r="B17" s="391"/>
      <c r="C17" s="392"/>
      <c r="D17" s="392"/>
      <c r="E17" s="392"/>
      <c r="F17" s="392"/>
      <c r="G17" s="392"/>
      <c r="H17" s="392"/>
      <c r="I17" s="392"/>
    </row>
    <row r="18" spans="1:9" ht="15" x14ac:dyDescent="0.2">
      <c r="A18" s="391">
        <v>10</v>
      </c>
      <c r="B18" s="391"/>
      <c r="C18" s="392"/>
      <c r="D18" s="392"/>
      <c r="E18" s="392"/>
      <c r="F18" s="392"/>
      <c r="G18" s="392"/>
      <c r="H18" s="392"/>
      <c r="I18" s="392"/>
    </row>
    <row r="19" spans="1:9" ht="15" x14ac:dyDescent="0.2">
      <c r="A19" s="391">
        <v>11</v>
      </c>
      <c r="B19" s="391"/>
      <c r="C19" s="392"/>
      <c r="D19" s="392"/>
      <c r="E19" s="392"/>
      <c r="F19" s="392"/>
      <c r="G19" s="392"/>
      <c r="H19" s="392"/>
      <c r="I19" s="392"/>
    </row>
    <row r="20" spans="1:9" ht="15" x14ac:dyDescent="0.2">
      <c r="A20" s="391">
        <v>12</v>
      </c>
      <c r="B20" s="391"/>
      <c r="C20" s="392"/>
      <c r="D20" s="392"/>
      <c r="E20" s="392"/>
      <c r="F20" s="392"/>
      <c r="G20" s="392"/>
      <c r="H20" s="392"/>
      <c r="I20" s="392"/>
    </row>
    <row r="21" spans="1:9" ht="15" x14ac:dyDescent="0.2">
      <c r="A21" s="391">
        <v>13</v>
      </c>
      <c r="B21" s="391"/>
      <c r="C21" s="392"/>
      <c r="D21" s="392"/>
      <c r="E21" s="392"/>
      <c r="F21" s="392"/>
      <c r="G21" s="392"/>
      <c r="H21" s="392"/>
      <c r="I21" s="392"/>
    </row>
    <row r="22" spans="1:9" ht="15" x14ac:dyDescent="0.2">
      <c r="A22" s="391">
        <v>14</v>
      </c>
      <c r="B22" s="391"/>
      <c r="C22" s="392"/>
      <c r="D22" s="392"/>
      <c r="E22" s="392"/>
      <c r="F22" s="392"/>
      <c r="G22" s="392"/>
      <c r="H22" s="392"/>
      <c r="I22" s="392"/>
    </row>
    <row r="23" spans="1:9" ht="15" x14ac:dyDescent="0.2">
      <c r="A23" s="391">
        <v>15</v>
      </c>
      <c r="B23" s="391"/>
      <c r="C23" s="392"/>
      <c r="D23" s="392"/>
      <c r="E23" s="392"/>
      <c r="F23" s="392"/>
      <c r="G23" s="392"/>
      <c r="H23" s="392"/>
      <c r="I23" s="392"/>
    </row>
    <row r="24" spans="1:9" ht="15" x14ac:dyDescent="0.2">
      <c r="A24" s="391">
        <v>16</v>
      </c>
      <c r="B24" s="391"/>
      <c r="C24" s="392"/>
      <c r="D24" s="392"/>
      <c r="E24" s="392"/>
      <c r="F24" s="392"/>
      <c r="G24" s="392"/>
      <c r="H24" s="392"/>
      <c r="I24" s="392"/>
    </row>
    <row r="25" spans="1:9" ht="15" x14ac:dyDescent="0.2">
      <c r="A25" s="391">
        <v>17</v>
      </c>
      <c r="B25" s="391"/>
      <c r="C25" s="392"/>
      <c r="D25" s="392"/>
      <c r="E25" s="392"/>
      <c r="F25" s="392"/>
      <c r="G25" s="392"/>
      <c r="H25" s="392"/>
      <c r="I25" s="392"/>
    </row>
    <row r="26" spans="1:9" ht="15" x14ac:dyDescent="0.2">
      <c r="A26" s="391">
        <v>18</v>
      </c>
      <c r="B26" s="391"/>
      <c r="C26" s="392"/>
      <c r="D26" s="392"/>
      <c r="E26" s="392"/>
      <c r="F26" s="392"/>
      <c r="G26" s="392"/>
      <c r="H26" s="392"/>
      <c r="I26" s="392"/>
    </row>
    <row r="27" spans="1:9" ht="15" x14ac:dyDescent="0.2">
      <c r="A27" s="391" t="s">
        <v>271</v>
      </c>
      <c r="B27" s="391"/>
      <c r="C27" s="392"/>
      <c r="D27" s="392"/>
      <c r="E27" s="392"/>
      <c r="F27" s="392"/>
      <c r="G27" s="392"/>
      <c r="H27" s="392"/>
      <c r="I27" s="392"/>
    </row>
    <row r="28" spans="1:9" x14ac:dyDescent="0.2">
      <c r="A28" s="196"/>
      <c r="B28" s="196"/>
      <c r="C28" s="196"/>
      <c r="D28" s="196"/>
      <c r="E28" s="196"/>
      <c r="F28" s="196"/>
      <c r="G28" s="196"/>
      <c r="H28" s="196"/>
      <c r="I28" s="196"/>
    </row>
    <row r="29" spans="1:9" x14ac:dyDescent="0.2">
      <c r="A29" s="196"/>
      <c r="B29" s="196"/>
      <c r="C29" s="196"/>
      <c r="D29" s="196"/>
      <c r="E29" s="196"/>
      <c r="F29" s="196"/>
      <c r="G29" s="196"/>
      <c r="H29" s="196"/>
      <c r="I29" s="196"/>
    </row>
    <row r="30" spans="1:9" x14ac:dyDescent="0.2">
      <c r="A30" s="393"/>
      <c r="B30" s="393"/>
      <c r="C30" s="196"/>
      <c r="D30" s="196"/>
      <c r="E30" s="196"/>
      <c r="F30" s="196"/>
      <c r="G30" s="196"/>
      <c r="H30" s="196"/>
      <c r="I30" s="196"/>
    </row>
    <row r="31" spans="1:9" ht="15" x14ac:dyDescent="0.3">
      <c r="A31" s="21"/>
      <c r="B31" s="21"/>
      <c r="C31" s="394" t="s">
        <v>107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468"/>
      <c r="E32" s="468"/>
      <c r="G32" s="199"/>
      <c r="H32" s="395"/>
    </row>
    <row r="33" spans="3:8" ht="15" x14ac:dyDescent="0.3">
      <c r="C33" s="21"/>
      <c r="D33" s="469" t="s">
        <v>261</v>
      </c>
      <c r="E33" s="469"/>
      <c r="G33" s="470" t="s">
        <v>487</v>
      </c>
      <c r="H33" s="470"/>
    </row>
    <row r="34" spans="3:8" ht="15" x14ac:dyDescent="0.3">
      <c r="C34" s="21"/>
      <c r="D34" s="21"/>
      <c r="E34" s="21"/>
      <c r="G34" s="471"/>
      <c r="H34" s="471"/>
    </row>
    <row r="35" spans="3:8" ht="15" x14ac:dyDescent="0.3">
      <c r="C35" s="21"/>
      <c r="D35" s="472" t="s">
        <v>139</v>
      </c>
      <c r="E35" s="472"/>
      <c r="G35" s="471"/>
      <c r="H35" s="471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M13" sqref="M13"/>
    </sheetView>
  </sheetViews>
  <sheetFormatPr defaultRowHeight="12.75" x14ac:dyDescent="0.2"/>
  <cols>
    <col min="1" max="1" width="6.85546875" style="387" customWidth="1"/>
    <col min="2" max="2" width="14.85546875" style="387" customWidth="1"/>
    <col min="3" max="3" width="21.140625" style="387" customWidth="1"/>
    <col min="4" max="5" width="12.7109375" style="387" customWidth="1"/>
    <col min="6" max="6" width="13.42578125" style="387" bestFit="1" customWidth="1"/>
    <col min="7" max="7" width="15.28515625" style="387" customWidth="1"/>
    <col min="8" max="8" width="23.85546875" style="387" customWidth="1"/>
    <col min="9" max="9" width="12.140625" style="387" bestFit="1" customWidth="1"/>
    <col min="10" max="10" width="19" style="387" customWidth="1"/>
    <col min="11" max="11" width="17.7109375" style="387" customWidth="1"/>
    <col min="12" max="16384" width="9.140625" style="387"/>
  </cols>
  <sheetData>
    <row r="1" spans="1:12" s="200" customFormat="1" ht="15" x14ac:dyDescent="0.2">
      <c r="A1" s="193" t="s">
        <v>298</v>
      </c>
      <c r="B1" s="193"/>
      <c r="C1" s="193"/>
      <c r="D1" s="194"/>
      <c r="E1" s="194"/>
      <c r="F1" s="194"/>
      <c r="G1" s="194"/>
      <c r="H1" s="194"/>
      <c r="I1" s="194"/>
      <c r="J1" s="194"/>
      <c r="K1" s="372" t="s">
        <v>109</v>
      </c>
    </row>
    <row r="2" spans="1:12" s="200" customFormat="1" ht="15" x14ac:dyDescent="0.3">
      <c r="A2" s="148" t="s">
        <v>140</v>
      </c>
      <c r="B2" s="148"/>
      <c r="C2" s="148"/>
      <c r="D2" s="194"/>
      <c r="E2" s="194"/>
      <c r="F2" s="194"/>
      <c r="G2" s="194"/>
      <c r="H2" s="194"/>
      <c r="I2" s="194"/>
      <c r="J2" s="194"/>
      <c r="K2" s="369" t="s">
        <v>511</v>
      </c>
    </row>
    <row r="3" spans="1:12" s="200" customFormat="1" ht="15" x14ac:dyDescent="0.2">
      <c r="A3" s="194"/>
      <c r="B3" s="194"/>
      <c r="C3" s="194"/>
      <c r="D3" s="194"/>
      <c r="E3" s="194"/>
      <c r="F3" s="194"/>
      <c r="G3" s="194"/>
      <c r="H3" s="194"/>
      <c r="I3" s="194"/>
      <c r="J3" s="194"/>
      <c r="K3" s="141"/>
      <c r="L3" s="387"/>
    </row>
    <row r="4" spans="1:12" s="200" customFormat="1" ht="15" x14ac:dyDescent="0.3">
      <c r="A4" s="114" t="s">
        <v>267</v>
      </c>
      <c r="B4" s="114"/>
      <c r="C4" s="114"/>
      <c r="D4" s="114"/>
      <c r="E4" s="114"/>
      <c r="F4" s="382"/>
      <c r="G4" s="195"/>
      <c r="H4" s="194"/>
      <c r="I4" s="194"/>
      <c r="J4" s="194"/>
      <c r="K4" s="194"/>
    </row>
    <row r="5" spans="1:12" ht="15" x14ac:dyDescent="0.3">
      <c r="A5" s="383"/>
      <c r="B5" s="383"/>
      <c r="C5" s="383"/>
      <c r="D5" s="384" t="s">
        <v>510</v>
      </c>
      <c r="E5" s="384"/>
      <c r="F5" s="384"/>
      <c r="G5" s="385"/>
      <c r="H5" s="386"/>
      <c r="I5" s="386"/>
      <c r="J5" s="386"/>
      <c r="K5" s="385"/>
    </row>
    <row r="6" spans="1:12" s="200" customFormat="1" ht="13.5" x14ac:dyDescent="0.2">
      <c r="A6" s="142"/>
      <c r="B6" s="142"/>
      <c r="C6" s="142"/>
      <c r="D6" s="388"/>
      <c r="E6" s="388"/>
      <c r="F6" s="388"/>
      <c r="G6" s="194"/>
      <c r="H6" s="194"/>
      <c r="I6" s="194"/>
      <c r="J6" s="194"/>
      <c r="K6" s="194"/>
    </row>
    <row r="7" spans="1:12" s="200" customFormat="1" ht="60" x14ac:dyDescent="0.2">
      <c r="A7" s="389" t="s">
        <v>64</v>
      </c>
      <c r="B7" s="389" t="s">
        <v>480</v>
      </c>
      <c r="C7" s="389" t="s">
        <v>241</v>
      </c>
      <c r="D7" s="390" t="s">
        <v>238</v>
      </c>
      <c r="E7" s="390" t="s">
        <v>239</v>
      </c>
      <c r="F7" s="390" t="s">
        <v>338</v>
      </c>
      <c r="G7" s="390" t="s">
        <v>240</v>
      </c>
      <c r="H7" s="390" t="s">
        <v>488</v>
      </c>
      <c r="I7" s="390" t="s">
        <v>237</v>
      </c>
      <c r="J7" s="390" t="s">
        <v>485</v>
      </c>
      <c r="K7" s="390" t="s">
        <v>486</v>
      </c>
    </row>
    <row r="8" spans="1:12" s="200" customFormat="1" ht="15" x14ac:dyDescent="0.2">
      <c r="A8" s="389">
        <v>1</v>
      </c>
      <c r="B8" s="389">
        <v>2</v>
      </c>
      <c r="C8" s="389">
        <v>3</v>
      </c>
      <c r="D8" s="390">
        <v>4</v>
      </c>
      <c r="E8" s="389">
        <v>5</v>
      </c>
      <c r="F8" s="390">
        <v>6</v>
      </c>
      <c r="G8" s="389">
        <v>7</v>
      </c>
      <c r="H8" s="390">
        <v>8</v>
      </c>
      <c r="I8" s="389">
        <v>9</v>
      </c>
      <c r="J8" s="389">
        <v>10</v>
      </c>
      <c r="K8" s="390">
        <v>11</v>
      </c>
    </row>
    <row r="9" spans="1:12" s="200" customFormat="1" ht="15" x14ac:dyDescent="0.2">
      <c r="A9" s="391">
        <v>1</v>
      </c>
      <c r="B9" s="391"/>
      <c r="C9" s="391"/>
      <c r="D9" s="392"/>
      <c r="E9" s="392"/>
      <c r="F9" s="392"/>
      <c r="G9" s="392"/>
      <c r="H9" s="392"/>
      <c r="I9" s="392"/>
      <c r="J9" s="392"/>
      <c r="K9" s="392"/>
    </row>
    <row r="10" spans="1:12" s="200" customFormat="1" ht="15" x14ac:dyDescent="0.2">
      <c r="A10" s="391">
        <v>2</v>
      </c>
      <c r="B10" s="391"/>
      <c r="C10" s="391"/>
      <c r="D10" s="392"/>
      <c r="E10" s="392"/>
      <c r="F10" s="392"/>
      <c r="G10" s="392"/>
      <c r="H10" s="392"/>
      <c r="I10" s="392"/>
      <c r="J10" s="392"/>
      <c r="K10" s="392"/>
    </row>
    <row r="11" spans="1:12" s="200" customFormat="1" ht="15" x14ac:dyDescent="0.2">
      <c r="A11" s="391">
        <v>3</v>
      </c>
      <c r="B11" s="391"/>
      <c r="C11" s="391"/>
      <c r="D11" s="392"/>
      <c r="E11" s="392"/>
      <c r="F11" s="392"/>
      <c r="G11" s="392"/>
      <c r="H11" s="392"/>
      <c r="I11" s="392"/>
      <c r="J11" s="392"/>
      <c r="K11" s="392"/>
    </row>
    <row r="12" spans="1:12" s="200" customFormat="1" ht="15" x14ac:dyDescent="0.2">
      <c r="A12" s="391">
        <v>4</v>
      </c>
      <c r="B12" s="391"/>
      <c r="C12" s="391"/>
      <c r="D12" s="392"/>
      <c r="E12" s="392"/>
      <c r="F12" s="392"/>
      <c r="G12" s="392"/>
      <c r="H12" s="392"/>
      <c r="I12" s="392"/>
      <c r="J12" s="392"/>
      <c r="K12" s="392"/>
    </row>
    <row r="13" spans="1:12" s="200" customFormat="1" ht="15" x14ac:dyDescent="0.2">
      <c r="A13" s="391">
        <v>5</v>
      </c>
      <c r="B13" s="391"/>
      <c r="C13" s="391"/>
      <c r="D13" s="392"/>
      <c r="E13" s="392"/>
      <c r="F13" s="392"/>
      <c r="G13" s="392"/>
      <c r="H13" s="392"/>
      <c r="I13" s="392"/>
      <c r="J13" s="392"/>
      <c r="K13" s="392"/>
    </row>
    <row r="14" spans="1:12" s="200" customFormat="1" ht="15" x14ac:dyDescent="0.2">
      <c r="A14" s="391">
        <v>6</v>
      </c>
      <c r="B14" s="391"/>
      <c r="C14" s="391"/>
      <c r="D14" s="392"/>
      <c r="E14" s="392"/>
      <c r="F14" s="392"/>
      <c r="G14" s="392"/>
      <c r="H14" s="392"/>
      <c r="I14" s="392"/>
      <c r="J14" s="392"/>
      <c r="K14" s="392"/>
    </row>
    <row r="15" spans="1:12" s="200" customFormat="1" ht="15" x14ac:dyDescent="0.2">
      <c r="A15" s="391">
        <v>7</v>
      </c>
      <c r="B15" s="391"/>
      <c r="C15" s="391"/>
      <c r="D15" s="392"/>
      <c r="E15" s="392"/>
      <c r="F15" s="392"/>
      <c r="G15" s="392"/>
      <c r="H15" s="392"/>
      <c r="I15" s="392"/>
      <c r="J15" s="392"/>
      <c r="K15" s="392"/>
    </row>
    <row r="16" spans="1:12" s="200" customFormat="1" ht="15" x14ac:dyDescent="0.2">
      <c r="A16" s="391">
        <v>8</v>
      </c>
      <c r="B16" s="391"/>
      <c r="C16" s="391"/>
      <c r="D16" s="392"/>
      <c r="E16" s="392"/>
      <c r="F16" s="392"/>
      <c r="G16" s="392"/>
      <c r="H16" s="392"/>
      <c r="I16" s="392"/>
      <c r="J16" s="392"/>
      <c r="K16" s="392"/>
    </row>
    <row r="17" spans="1:11" s="200" customFormat="1" ht="15" x14ac:dyDescent="0.2">
      <c r="A17" s="391">
        <v>9</v>
      </c>
      <c r="B17" s="391"/>
      <c r="C17" s="391"/>
      <c r="D17" s="392"/>
      <c r="E17" s="392"/>
      <c r="F17" s="392"/>
      <c r="G17" s="392"/>
      <c r="H17" s="392"/>
      <c r="I17" s="392"/>
      <c r="J17" s="392"/>
      <c r="K17" s="392"/>
    </row>
    <row r="18" spans="1:11" s="200" customFormat="1" ht="15" x14ac:dyDescent="0.2">
      <c r="A18" s="391">
        <v>10</v>
      </c>
      <c r="B18" s="391"/>
      <c r="C18" s="391"/>
      <c r="D18" s="392"/>
      <c r="E18" s="392"/>
      <c r="F18" s="392"/>
      <c r="G18" s="392"/>
      <c r="H18" s="392"/>
      <c r="I18" s="392"/>
      <c r="J18" s="392"/>
      <c r="K18" s="392"/>
    </row>
    <row r="19" spans="1:11" s="200" customFormat="1" ht="15" x14ac:dyDescent="0.2">
      <c r="A19" s="391">
        <v>11</v>
      </c>
      <c r="B19" s="391"/>
      <c r="C19" s="391"/>
      <c r="D19" s="392"/>
      <c r="E19" s="392"/>
      <c r="F19" s="392"/>
      <c r="G19" s="392"/>
      <c r="H19" s="392"/>
      <c r="I19" s="392"/>
      <c r="J19" s="392"/>
      <c r="K19" s="392"/>
    </row>
    <row r="20" spans="1:11" s="200" customFormat="1" ht="15" x14ac:dyDescent="0.2">
      <c r="A20" s="391">
        <v>12</v>
      </c>
      <c r="B20" s="391"/>
      <c r="C20" s="391"/>
      <c r="D20" s="392"/>
      <c r="E20" s="392"/>
      <c r="F20" s="392"/>
      <c r="G20" s="392"/>
      <c r="H20" s="392"/>
      <c r="I20" s="392"/>
      <c r="J20" s="392"/>
      <c r="K20" s="392"/>
    </row>
    <row r="21" spans="1:11" s="200" customFormat="1" ht="15" x14ac:dyDescent="0.2">
      <c r="A21" s="391">
        <v>13</v>
      </c>
      <c r="B21" s="391"/>
      <c r="C21" s="391"/>
      <c r="D21" s="392"/>
      <c r="E21" s="392"/>
      <c r="F21" s="392"/>
      <c r="G21" s="392"/>
      <c r="H21" s="392"/>
      <c r="I21" s="392"/>
      <c r="J21" s="392"/>
      <c r="K21" s="392"/>
    </row>
    <row r="22" spans="1:11" s="200" customFormat="1" ht="15" x14ac:dyDescent="0.2">
      <c r="A22" s="391">
        <v>14</v>
      </c>
      <c r="B22" s="391"/>
      <c r="C22" s="391"/>
      <c r="D22" s="392"/>
      <c r="E22" s="392"/>
      <c r="F22" s="392"/>
      <c r="G22" s="392"/>
      <c r="H22" s="392"/>
      <c r="I22" s="392"/>
      <c r="J22" s="392"/>
      <c r="K22" s="392"/>
    </row>
    <row r="23" spans="1:11" s="200" customFormat="1" ht="15" x14ac:dyDescent="0.2">
      <c r="A23" s="391">
        <v>15</v>
      </c>
      <c r="B23" s="391"/>
      <c r="C23" s="391"/>
      <c r="D23" s="392"/>
      <c r="E23" s="392"/>
      <c r="F23" s="392"/>
      <c r="G23" s="392"/>
      <c r="H23" s="392"/>
      <c r="I23" s="392"/>
      <c r="J23" s="392"/>
      <c r="K23" s="392"/>
    </row>
    <row r="24" spans="1:11" s="200" customFormat="1" ht="15" x14ac:dyDescent="0.2">
      <c r="A24" s="391">
        <v>16</v>
      </c>
      <c r="B24" s="391"/>
      <c r="C24" s="391"/>
      <c r="D24" s="392"/>
      <c r="E24" s="392"/>
      <c r="F24" s="392"/>
      <c r="G24" s="392"/>
      <c r="H24" s="392"/>
      <c r="I24" s="392"/>
      <c r="J24" s="392"/>
      <c r="K24" s="392"/>
    </row>
    <row r="25" spans="1:11" s="200" customFormat="1" ht="15" x14ac:dyDescent="0.2">
      <c r="A25" s="391">
        <v>17</v>
      </c>
      <c r="B25" s="391"/>
      <c r="C25" s="391"/>
      <c r="D25" s="392"/>
      <c r="E25" s="392"/>
      <c r="F25" s="392"/>
      <c r="G25" s="392"/>
      <c r="H25" s="392"/>
      <c r="I25" s="392"/>
      <c r="J25" s="392"/>
      <c r="K25" s="392"/>
    </row>
    <row r="26" spans="1:11" s="200" customFormat="1" ht="15" x14ac:dyDescent="0.2">
      <c r="A26" s="391">
        <v>18</v>
      </c>
      <c r="B26" s="391"/>
      <c r="C26" s="391"/>
      <c r="D26" s="392"/>
      <c r="E26" s="392"/>
      <c r="F26" s="392"/>
      <c r="G26" s="392"/>
      <c r="H26" s="392"/>
      <c r="I26" s="392"/>
      <c r="J26" s="392"/>
      <c r="K26" s="392"/>
    </row>
    <row r="27" spans="1:11" s="200" customFormat="1" ht="15" x14ac:dyDescent="0.2">
      <c r="A27" s="391" t="s">
        <v>271</v>
      </c>
      <c r="B27" s="391"/>
      <c r="C27" s="391"/>
      <c r="D27" s="392"/>
      <c r="E27" s="392"/>
      <c r="F27" s="392"/>
      <c r="G27" s="392"/>
      <c r="H27" s="392"/>
      <c r="I27" s="392"/>
      <c r="J27" s="392"/>
      <c r="K27" s="392"/>
    </row>
    <row r="28" spans="1:11" x14ac:dyDescent="0.2">
      <c r="A28" s="396"/>
      <c r="B28" s="396"/>
      <c r="C28" s="396"/>
      <c r="D28" s="396"/>
      <c r="E28" s="396"/>
      <c r="F28" s="396"/>
      <c r="G28" s="396"/>
      <c r="H28" s="396"/>
      <c r="I28" s="396"/>
      <c r="J28" s="396"/>
      <c r="K28" s="396"/>
    </row>
    <row r="29" spans="1:11" x14ac:dyDescent="0.2">
      <c r="A29" s="396"/>
      <c r="B29" s="396"/>
      <c r="C29" s="396"/>
      <c r="D29" s="396"/>
      <c r="E29" s="396"/>
      <c r="F29" s="396"/>
      <c r="G29" s="396"/>
      <c r="H29" s="396"/>
      <c r="I29" s="396"/>
      <c r="J29" s="396"/>
      <c r="K29" s="396"/>
    </row>
    <row r="30" spans="1:11" x14ac:dyDescent="0.2">
      <c r="A30" s="397"/>
      <c r="B30" s="397"/>
      <c r="C30" s="397"/>
      <c r="D30" s="396"/>
      <c r="E30" s="396"/>
      <c r="F30" s="396"/>
      <c r="G30" s="396"/>
      <c r="H30" s="396"/>
      <c r="I30" s="396"/>
      <c r="J30" s="396"/>
      <c r="K30" s="396"/>
    </row>
    <row r="31" spans="1:11" ht="15" x14ac:dyDescent="0.3">
      <c r="A31" s="398"/>
      <c r="B31" s="398"/>
      <c r="C31" s="398"/>
      <c r="D31" s="399" t="s">
        <v>107</v>
      </c>
      <c r="E31" s="398"/>
      <c r="F31" s="398"/>
      <c r="G31" s="400"/>
      <c r="H31" s="398"/>
      <c r="I31" s="398"/>
      <c r="J31" s="398"/>
      <c r="K31" s="398"/>
    </row>
    <row r="32" spans="1:11" ht="15" x14ac:dyDescent="0.3">
      <c r="A32" s="398"/>
      <c r="B32" s="398"/>
      <c r="C32" s="398"/>
      <c r="D32" s="398"/>
      <c r="E32" s="401"/>
      <c r="F32" s="398"/>
      <c r="H32" s="401"/>
      <c r="I32" s="401"/>
      <c r="J32" s="402"/>
    </row>
    <row r="33" spans="4:9" ht="15" x14ac:dyDescent="0.3">
      <c r="D33" s="398"/>
      <c r="E33" s="403" t="s">
        <v>261</v>
      </c>
      <c r="F33" s="398"/>
      <c r="H33" s="404" t="s">
        <v>266</v>
      </c>
      <c r="I33" s="404"/>
    </row>
    <row r="34" spans="4:9" ht="15" x14ac:dyDescent="0.3">
      <c r="D34" s="398"/>
      <c r="E34" s="405" t="s">
        <v>139</v>
      </c>
      <c r="F34" s="398"/>
      <c r="H34" s="398" t="s">
        <v>262</v>
      </c>
      <c r="I34" s="398"/>
    </row>
    <row r="35" spans="4:9" ht="15" x14ac:dyDescent="0.3">
      <c r="D35" s="398"/>
      <c r="E35" s="405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K18" sqref="K18"/>
    </sheetView>
  </sheetViews>
  <sheetFormatPr defaultRowHeight="12.75" x14ac:dyDescent="0.2"/>
  <cols>
    <col min="1" max="1" width="11.7109375" style="185" customWidth="1"/>
    <col min="2" max="2" width="21.5703125" style="185" customWidth="1"/>
    <col min="3" max="3" width="19.140625" style="185" customWidth="1"/>
    <col min="4" max="4" width="23.7109375" style="185" customWidth="1"/>
    <col min="5" max="6" width="16.5703125" style="185" bestFit="1" customWidth="1"/>
    <col min="7" max="7" width="17" style="185" customWidth="1"/>
    <col min="8" max="8" width="19" style="185" customWidth="1"/>
    <col min="9" max="9" width="24.42578125" style="185" customWidth="1"/>
    <col min="10" max="16384" width="9.140625" style="185"/>
  </cols>
  <sheetData>
    <row r="1" spans="1:13" customFormat="1" ht="15" x14ac:dyDescent="0.2">
      <c r="A1" s="137" t="s">
        <v>424</v>
      </c>
      <c r="B1" s="138"/>
      <c r="C1" s="138"/>
      <c r="D1" s="138"/>
      <c r="E1" s="138"/>
      <c r="F1" s="138"/>
      <c r="G1" s="138"/>
      <c r="H1" s="144"/>
      <c r="I1" s="78" t="s">
        <v>109</v>
      </c>
    </row>
    <row r="2" spans="1:13" customFormat="1" ht="15" x14ac:dyDescent="0.3">
      <c r="A2" s="105" t="s">
        <v>140</v>
      </c>
      <c r="B2" s="138"/>
      <c r="C2" s="138"/>
      <c r="D2" s="138"/>
      <c r="E2" s="138"/>
      <c r="F2" s="138"/>
      <c r="G2" s="138"/>
      <c r="H2" s="144"/>
      <c r="I2" s="207" t="s">
        <v>511</v>
      </c>
    </row>
    <row r="3" spans="1:13" customFormat="1" ht="15" x14ac:dyDescent="0.2">
      <c r="A3" s="138"/>
      <c r="B3" s="138"/>
      <c r="C3" s="138"/>
      <c r="D3" s="138"/>
      <c r="E3" s="138"/>
      <c r="F3" s="138"/>
      <c r="G3" s="138"/>
      <c r="H3" s="141"/>
      <c r="I3" s="141"/>
      <c r="M3" s="185"/>
    </row>
    <row r="4" spans="1:13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 x14ac:dyDescent="0.3">
      <c r="A5" s="209"/>
      <c r="B5" s="80"/>
      <c r="C5" s="80"/>
      <c r="D5" s="211" t="s">
        <v>518</v>
      </c>
      <c r="E5" s="211"/>
      <c r="F5" s="211"/>
      <c r="G5" s="211"/>
      <c r="H5" s="211"/>
      <c r="I5" s="210"/>
    </row>
    <row r="6" spans="1:1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 x14ac:dyDescent="0.2">
      <c r="A7" s="147" t="s">
        <v>64</v>
      </c>
      <c r="B7" s="136" t="s">
        <v>363</v>
      </c>
      <c r="C7" s="136" t="s">
        <v>364</v>
      </c>
      <c r="D7" s="136" t="s">
        <v>369</v>
      </c>
      <c r="E7" s="136" t="s">
        <v>370</v>
      </c>
      <c r="F7" s="136" t="s">
        <v>365</v>
      </c>
      <c r="G7" s="136" t="s">
        <v>366</v>
      </c>
      <c r="H7" s="136" t="s">
        <v>377</v>
      </c>
      <c r="I7" s="136" t="s">
        <v>367</v>
      </c>
    </row>
    <row r="8" spans="1:13" customFormat="1" ht="15" x14ac:dyDescent="0.2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30" x14ac:dyDescent="0.2">
      <c r="A9" s="67">
        <v>1</v>
      </c>
      <c r="B9" s="26" t="s">
        <v>844</v>
      </c>
      <c r="C9" s="26"/>
      <c r="D9" s="26">
        <v>500</v>
      </c>
      <c r="E9" s="26">
        <v>1001060855</v>
      </c>
      <c r="F9" s="206" t="s">
        <v>615</v>
      </c>
      <c r="G9" s="206" t="s">
        <v>591</v>
      </c>
      <c r="H9" s="206"/>
      <c r="I9" s="26"/>
    </row>
    <row r="10" spans="1:13" customFormat="1" ht="30" x14ac:dyDescent="0.2">
      <c r="A10" s="67">
        <v>2</v>
      </c>
      <c r="B10" s="26" t="s">
        <v>844</v>
      </c>
      <c r="C10" s="26"/>
      <c r="D10" s="26">
        <v>500</v>
      </c>
      <c r="E10" s="26">
        <v>1006011079</v>
      </c>
      <c r="F10" s="206" t="s">
        <v>611</v>
      </c>
      <c r="G10" s="206" t="s">
        <v>584</v>
      </c>
      <c r="H10" s="206"/>
      <c r="I10" s="26"/>
    </row>
    <row r="11" spans="1:13" customFormat="1" ht="30" x14ac:dyDescent="0.2">
      <c r="A11" s="67">
        <v>3</v>
      </c>
      <c r="B11" s="26" t="s">
        <v>844</v>
      </c>
      <c r="C11" s="26"/>
      <c r="D11" s="26">
        <v>500</v>
      </c>
      <c r="E11" s="26">
        <v>1010011415</v>
      </c>
      <c r="F11" s="206" t="s">
        <v>616</v>
      </c>
      <c r="G11" s="206" t="s">
        <v>589</v>
      </c>
      <c r="H11" s="206"/>
      <c r="I11" s="26"/>
    </row>
    <row r="12" spans="1:13" customFormat="1" ht="30" x14ac:dyDescent="0.2">
      <c r="A12" s="67">
        <v>4</v>
      </c>
      <c r="B12" s="26" t="s">
        <v>844</v>
      </c>
      <c r="C12" s="26"/>
      <c r="D12" s="26">
        <v>500</v>
      </c>
      <c r="E12" s="26">
        <v>1001068148</v>
      </c>
      <c r="F12" s="206" t="s">
        <v>606</v>
      </c>
      <c r="G12" s="206" t="s">
        <v>569</v>
      </c>
      <c r="H12" s="206"/>
      <c r="I12" s="26"/>
    </row>
    <row r="13" spans="1:13" customFormat="1" ht="15" x14ac:dyDescent="0.2">
      <c r="A13" s="67">
        <v>5</v>
      </c>
      <c r="B13" s="26"/>
      <c r="C13" s="26"/>
      <c r="D13" s="26"/>
      <c r="E13" s="26"/>
      <c r="F13" s="206"/>
      <c r="G13" s="206"/>
      <c r="H13" s="206"/>
      <c r="I13" s="26"/>
    </row>
    <row r="14" spans="1:13" customFormat="1" ht="15" x14ac:dyDescent="0.2">
      <c r="A14" s="67">
        <v>6</v>
      </c>
      <c r="B14" s="26"/>
      <c r="C14" s="26"/>
      <c r="D14" s="26"/>
      <c r="E14" s="26"/>
      <c r="F14" s="206"/>
      <c r="G14" s="206"/>
      <c r="H14" s="206"/>
      <c r="I14" s="26"/>
    </row>
    <row r="15" spans="1:13" customFormat="1" ht="15" x14ac:dyDescent="0.2">
      <c r="A15" s="67">
        <v>7</v>
      </c>
      <c r="B15" s="26"/>
      <c r="C15" s="26"/>
      <c r="D15" s="26"/>
      <c r="E15" s="26"/>
      <c r="F15" s="206"/>
      <c r="G15" s="206"/>
      <c r="H15" s="206"/>
      <c r="I15" s="26"/>
    </row>
    <row r="16" spans="1:13" customFormat="1" ht="15" x14ac:dyDescent="0.2">
      <c r="A16" s="67">
        <v>8</v>
      </c>
      <c r="B16" s="26"/>
      <c r="C16" s="26"/>
      <c r="D16" s="26"/>
      <c r="E16" s="26"/>
      <c r="F16" s="206"/>
      <c r="G16" s="206"/>
      <c r="H16" s="206"/>
      <c r="I16" s="26"/>
    </row>
    <row r="17" spans="1:9" customFormat="1" ht="15" x14ac:dyDescent="0.2">
      <c r="A17" s="67">
        <v>9</v>
      </c>
      <c r="B17" s="26"/>
      <c r="C17" s="26"/>
      <c r="D17" s="26"/>
      <c r="E17" s="26"/>
      <c r="F17" s="206"/>
      <c r="G17" s="206"/>
      <c r="H17" s="206"/>
      <c r="I17" s="26"/>
    </row>
    <row r="18" spans="1:9" customFormat="1" ht="15" x14ac:dyDescent="0.2">
      <c r="A18" s="67">
        <v>10</v>
      </c>
      <c r="B18" s="26"/>
      <c r="C18" s="26"/>
      <c r="D18" s="26"/>
      <c r="E18" s="26"/>
      <c r="F18" s="206"/>
      <c r="G18" s="206"/>
      <c r="H18" s="206"/>
      <c r="I18" s="26"/>
    </row>
    <row r="19" spans="1:9" customFormat="1" ht="15" x14ac:dyDescent="0.2">
      <c r="A19" s="67">
        <v>11</v>
      </c>
      <c r="B19" s="26"/>
      <c r="C19" s="26"/>
      <c r="D19" s="26"/>
      <c r="E19" s="26"/>
      <c r="F19" s="206"/>
      <c r="G19" s="206"/>
      <c r="H19" s="206"/>
      <c r="I19" s="26"/>
    </row>
    <row r="20" spans="1:9" customFormat="1" ht="15" x14ac:dyDescent="0.2">
      <c r="A20" s="67">
        <v>12</v>
      </c>
      <c r="B20" s="26"/>
      <c r="C20" s="26"/>
      <c r="D20" s="26"/>
      <c r="E20" s="26"/>
      <c r="F20" s="206"/>
      <c r="G20" s="206"/>
      <c r="H20" s="206"/>
      <c r="I20" s="26"/>
    </row>
    <row r="21" spans="1:9" customFormat="1" ht="15" x14ac:dyDescent="0.2">
      <c r="A21" s="67">
        <v>13</v>
      </c>
      <c r="B21" s="26"/>
      <c r="C21" s="26"/>
      <c r="D21" s="26"/>
      <c r="E21" s="26"/>
      <c r="F21" s="206"/>
      <c r="G21" s="206"/>
      <c r="H21" s="206"/>
      <c r="I21" s="26"/>
    </row>
    <row r="22" spans="1:9" customFormat="1" ht="15" x14ac:dyDescent="0.2">
      <c r="A22" s="67">
        <v>14</v>
      </c>
      <c r="B22" s="26"/>
      <c r="C22" s="26"/>
      <c r="D22" s="26"/>
      <c r="E22" s="26"/>
      <c r="F22" s="206"/>
      <c r="G22" s="206"/>
      <c r="H22" s="206"/>
      <c r="I22" s="26"/>
    </row>
    <row r="23" spans="1:9" customFormat="1" ht="15" x14ac:dyDescent="0.2">
      <c r="A23" s="67">
        <v>15</v>
      </c>
      <c r="B23" s="26"/>
      <c r="C23" s="26"/>
      <c r="D23" s="26"/>
      <c r="E23" s="26"/>
      <c r="F23" s="206"/>
      <c r="G23" s="206"/>
      <c r="H23" s="206"/>
      <c r="I23" s="26"/>
    </row>
    <row r="24" spans="1:9" customFormat="1" ht="15" x14ac:dyDescent="0.2">
      <c r="A24" s="67">
        <v>16</v>
      </c>
      <c r="B24" s="26"/>
      <c r="C24" s="26"/>
      <c r="D24" s="26"/>
      <c r="E24" s="26"/>
      <c r="F24" s="206"/>
      <c r="G24" s="206"/>
      <c r="H24" s="206"/>
      <c r="I24" s="26"/>
    </row>
    <row r="25" spans="1:9" customFormat="1" ht="15" x14ac:dyDescent="0.2">
      <c r="A25" s="67">
        <v>17</v>
      </c>
      <c r="B25" s="26"/>
      <c r="C25" s="26"/>
      <c r="D25" s="26"/>
      <c r="E25" s="26"/>
      <c r="F25" s="206"/>
      <c r="G25" s="206"/>
      <c r="H25" s="206"/>
      <c r="I25" s="26"/>
    </row>
    <row r="26" spans="1:9" customFormat="1" ht="15" x14ac:dyDescent="0.2">
      <c r="A26" s="67">
        <v>18</v>
      </c>
      <c r="B26" s="26"/>
      <c r="C26" s="26"/>
      <c r="D26" s="26"/>
      <c r="E26" s="26"/>
      <c r="F26" s="206"/>
      <c r="G26" s="206"/>
      <c r="H26" s="206"/>
      <c r="I26" s="26"/>
    </row>
    <row r="27" spans="1:9" customFormat="1" ht="15" x14ac:dyDescent="0.2">
      <c r="A27" s="67" t="s">
        <v>271</v>
      </c>
      <c r="B27" s="26"/>
      <c r="C27" s="26"/>
      <c r="D27" s="26"/>
      <c r="E27" s="26"/>
      <c r="F27" s="206"/>
      <c r="G27" s="206"/>
      <c r="H27" s="206"/>
      <c r="I27" s="26"/>
    </row>
    <row r="28" spans="1:9" x14ac:dyDescent="0.2">
      <c r="A28" s="213"/>
      <c r="B28" s="213"/>
      <c r="C28" s="213"/>
      <c r="D28" s="213"/>
      <c r="E28" s="213"/>
      <c r="F28" s="213"/>
      <c r="G28" s="213"/>
      <c r="H28" s="213"/>
      <c r="I28" s="213"/>
    </row>
    <row r="29" spans="1:9" x14ac:dyDescent="0.2">
      <c r="A29" s="213"/>
      <c r="B29" s="213"/>
      <c r="C29" s="213"/>
      <c r="D29" s="213"/>
      <c r="E29" s="213"/>
      <c r="F29" s="213"/>
      <c r="G29" s="213"/>
      <c r="H29" s="213"/>
      <c r="I29" s="213"/>
    </row>
    <row r="30" spans="1:9" x14ac:dyDescent="0.2">
      <c r="A30" s="214"/>
      <c r="B30" s="213"/>
      <c r="C30" s="213"/>
      <c r="D30" s="213"/>
      <c r="E30" s="213"/>
      <c r="F30" s="213"/>
      <c r="G30" s="213"/>
      <c r="H30" s="213"/>
      <c r="I30" s="213"/>
    </row>
    <row r="31" spans="1:9" ht="15" x14ac:dyDescent="0.3">
      <c r="A31" s="184"/>
      <c r="B31" s="186" t="s">
        <v>107</v>
      </c>
      <c r="C31" s="184"/>
      <c r="D31" s="184"/>
      <c r="E31" s="187"/>
      <c r="F31" s="184"/>
      <c r="G31" s="184"/>
      <c r="H31" s="184"/>
      <c r="I31" s="184"/>
    </row>
    <row r="32" spans="1:9" ht="15" x14ac:dyDescent="0.3">
      <c r="A32" s="184"/>
      <c r="B32" s="184"/>
      <c r="C32" s="188"/>
      <c r="D32" s="184"/>
      <c r="F32" s="188"/>
      <c r="G32" s="219"/>
    </row>
    <row r="33" spans="2:6" ht="15" x14ac:dyDescent="0.3">
      <c r="B33" s="184"/>
      <c r="C33" s="190" t="s">
        <v>261</v>
      </c>
      <c r="D33" s="184"/>
      <c r="F33" s="191" t="s">
        <v>266</v>
      </c>
    </row>
    <row r="34" spans="2:6" ht="15" x14ac:dyDescent="0.3">
      <c r="B34" s="184"/>
      <c r="C34" s="192" t="s">
        <v>139</v>
      </c>
      <c r="D34" s="184"/>
      <c r="F34" s="184" t="s">
        <v>262</v>
      </c>
    </row>
    <row r="35" spans="2:6" ht="15" x14ac:dyDescent="0.3">
      <c r="B35" s="184"/>
      <c r="C35" s="192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D27" sqref="D27"/>
    </sheetView>
  </sheetViews>
  <sheetFormatPr defaultRowHeight="15" x14ac:dyDescent="0.3"/>
  <cols>
    <col min="1" max="1" width="10" style="184" customWidth="1"/>
    <col min="2" max="2" width="20.28515625" style="184" customWidth="1"/>
    <col min="3" max="3" width="30" style="184" customWidth="1"/>
    <col min="4" max="4" width="29" style="184" customWidth="1"/>
    <col min="5" max="5" width="22.5703125" style="184" customWidth="1"/>
    <col min="6" max="6" width="20" style="184" customWidth="1"/>
    <col min="7" max="7" width="29.28515625" style="184" customWidth="1"/>
    <col min="8" max="8" width="27.140625" style="184" customWidth="1"/>
    <col min="9" max="9" width="26.42578125" style="184" customWidth="1"/>
    <col min="10" max="10" width="0.5703125" style="184" customWidth="1"/>
    <col min="11" max="16384" width="9.140625" style="184"/>
  </cols>
  <sheetData>
    <row r="1" spans="1:10" x14ac:dyDescent="0.3">
      <c r="A1" s="74" t="s">
        <v>382</v>
      </c>
      <c r="B1" s="76"/>
      <c r="C1" s="76"/>
      <c r="D1" s="76"/>
      <c r="E1" s="76"/>
      <c r="F1" s="76"/>
      <c r="G1" s="76"/>
      <c r="H1" s="76"/>
      <c r="I1" s="163" t="s">
        <v>196</v>
      </c>
      <c r="J1" s="164"/>
    </row>
    <row r="2" spans="1:10" x14ac:dyDescent="0.3">
      <c r="A2" s="76" t="s">
        <v>140</v>
      </c>
      <c r="B2" s="76"/>
      <c r="C2" s="76"/>
      <c r="D2" s="76"/>
      <c r="E2" s="76"/>
      <c r="F2" s="76"/>
      <c r="G2" s="76"/>
      <c r="H2" s="76" t="s">
        <v>519</v>
      </c>
      <c r="I2" s="165"/>
      <c r="J2" s="164"/>
    </row>
    <row r="3" spans="1:10" x14ac:dyDescent="0.3">
      <c r="A3" s="76"/>
      <c r="B3" s="76"/>
      <c r="C3" s="76"/>
      <c r="D3" s="76"/>
      <c r="E3" s="76"/>
      <c r="F3" s="76"/>
      <c r="G3" s="76"/>
      <c r="H3" s="76"/>
      <c r="I3" s="102"/>
      <c r="J3" s="164"/>
    </row>
    <row r="4" spans="1:10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 x14ac:dyDescent="0.3">
      <c r="A5" s="209"/>
      <c r="B5" s="209"/>
      <c r="C5" s="209"/>
      <c r="D5" s="209" t="s">
        <v>510</v>
      </c>
      <c r="E5" s="209"/>
      <c r="F5" s="209"/>
      <c r="G5" s="209"/>
      <c r="H5" s="209"/>
      <c r="I5" s="209"/>
      <c r="J5" s="191"/>
    </row>
    <row r="6" spans="1:10" x14ac:dyDescent="0.3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 x14ac:dyDescent="0.3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 x14ac:dyDescent="0.3">
      <c r="A8" s="166" t="s">
        <v>64</v>
      </c>
      <c r="B8" s="362" t="s">
        <v>360</v>
      </c>
      <c r="C8" s="363" t="s">
        <v>402</v>
      </c>
      <c r="D8" s="363" t="s">
        <v>403</v>
      </c>
      <c r="E8" s="363" t="s">
        <v>361</v>
      </c>
      <c r="F8" s="363" t="s">
        <v>374</v>
      </c>
      <c r="G8" s="363" t="s">
        <v>375</v>
      </c>
      <c r="H8" s="363" t="s">
        <v>407</v>
      </c>
      <c r="I8" s="167" t="s">
        <v>376</v>
      </c>
      <c r="J8" s="105"/>
    </row>
    <row r="9" spans="1:10" ht="30" x14ac:dyDescent="0.3">
      <c r="A9" s="169">
        <v>1</v>
      </c>
      <c r="B9" s="197"/>
      <c r="C9" s="174" t="s">
        <v>694</v>
      </c>
      <c r="D9" s="174">
        <v>1006015070</v>
      </c>
      <c r="E9" s="173" t="s">
        <v>695</v>
      </c>
      <c r="F9" s="173"/>
      <c r="G9" s="173">
        <v>25000</v>
      </c>
      <c r="H9" s="173">
        <v>10500</v>
      </c>
      <c r="I9" s="173">
        <v>14500</v>
      </c>
      <c r="J9" s="105"/>
    </row>
    <row r="10" spans="1:10" ht="30" x14ac:dyDescent="0.3">
      <c r="A10" s="169">
        <v>2</v>
      </c>
      <c r="B10" s="197"/>
      <c r="C10" s="174" t="s">
        <v>696</v>
      </c>
      <c r="D10" s="174">
        <v>405047079</v>
      </c>
      <c r="E10" s="173" t="s">
        <v>697</v>
      </c>
      <c r="F10" s="173"/>
      <c r="G10" s="173">
        <v>8000</v>
      </c>
      <c r="H10" s="173">
        <v>4000</v>
      </c>
      <c r="I10" s="173">
        <v>4000</v>
      </c>
      <c r="J10" s="105"/>
    </row>
    <row r="11" spans="1:10" ht="30" x14ac:dyDescent="0.3">
      <c r="A11" s="169">
        <v>3</v>
      </c>
      <c r="B11" s="197" t="s">
        <v>698</v>
      </c>
      <c r="C11" s="174" t="s">
        <v>699</v>
      </c>
      <c r="D11" s="174">
        <v>1001060855</v>
      </c>
      <c r="E11" s="173" t="s">
        <v>701</v>
      </c>
      <c r="F11" s="173"/>
      <c r="G11" s="173">
        <v>1000</v>
      </c>
      <c r="H11" s="173"/>
      <c r="I11" s="173">
        <v>1000</v>
      </c>
      <c r="J11" s="105"/>
    </row>
    <row r="12" spans="1:10" ht="30" x14ac:dyDescent="0.3">
      <c r="A12" s="169">
        <v>4</v>
      </c>
      <c r="B12" s="197" t="s">
        <v>700</v>
      </c>
      <c r="C12" s="174" t="s">
        <v>539</v>
      </c>
      <c r="D12" s="174">
        <v>1006011079</v>
      </c>
      <c r="E12" s="173" t="s">
        <v>701</v>
      </c>
      <c r="F12" s="173"/>
      <c r="G12" s="173">
        <v>1000</v>
      </c>
      <c r="H12" s="173"/>
      <c r="I12" s="173">
        <v>1000</v>
      </c>
      <c r="J12" s="105"/>
    </row>
    <row r="13" spans="1:10" ht="30" x14ac:dyDescent="0.3">
      <c r="A13" s="169">
        <v>5</v>
      </c>
      <c r="B13" s="197" t="s">
        <v>845</v>
      </c>
      <c r="C13" s="174" t="s">
        <v>774</v>
      </c>
      <c r="D13" s="174">
        <v>1010011415</v>
      </c>
      <c r="E13" s="173" t="s">
        <v>701</v>
      </c>
      <c r="F13" s="173"/>
      <c r="G13" s="173">
        <v>1000</v>
      </c>
      <c r="H13" s="173"/>
      <c r="I13" s="173">
        <v>1000</v>
      </c>
      <c r="J13" s="105"/>
    </row>
    <row r="14" spans="1:10" ht="30" x14ac:dyDescent="0.3">
      <c r="A14" s="169">
        <v>6</v>
      </c>
      <c r="B14" s="197" t="s">
        <v>698</v>
      </c>
      <c r="C14" s="174" t="s">
        <v>775</v>
      </c>
      <c r="D14" s="174">
        <v>1001068148</v>
      </c>
      <c r="E14" s="173" t="s">
        <v>701</v>
      </c>
      <c r="F14" s="173"/>
      <c r="G14" s="173">
        <v>1000</v>
      </c>
      <c r="H14" s="173"/>
      <c r="I14" s="173">
        <v>1000</v>
      </c>
      <c r="J14" s="105"/>
    </row>
    <row r="15" spans="1:10" x14ac:dyDescent="0.3">
      <c r="A15" s="169">
        <v>7</v>
      </c>
      <c r="B15" s="197"/>
      <c r="C15" s="174"/>
      <c r="D15" s="174"/>
      <c r="E15" s="173"/>
      <c r="F15" s="173"/>
      <c r="G15" s="173"/>
      <c r="H15" s="173"/>
      <c r="I15" s="173"/>
      <c r="J15" s="105"/>
    </row>
    <row r="16" spans="1:10" x14ac:dyDescent="0.3">
      <c r="A16" s="169">
        <v>8</v>
      </c>
      <c r="B16" s="197"/>
      <c r="C16" s="174"/>
      <c r="D16" s="174"/>
      <c r="E16" s="173"/>
      <c r="F16" s="173"/>
      <c r="G16" s="173"/>
      <c r="H16" s="173"/>
      <c r="I16" s="173"/>
      <c r="J16" s="105"/>
    </row>
    <row r="17" spans="1:10" x14ac:dyDescent="0.3">
      <c r="A17" s="169">
        <v>9</v>
      </c>
      <c r="B17" s="197"/>
      <c r="C17" s="174"/>
      <c r="D17" s="174"/>
      <c r="E17" s="173"/>
      <c r="F17" s="173"/>
      <c r="G17" s="173"/>
      <c r="H17" s="173"/>
      <c r="I17" s="173"/>
      <c r="J17" s="105"/>
    </row>
    <row r="18" spans="1:10" x14ac:dyDescent="0.3">
      <c r="A18" s="169">
        <v>10</v>
      </c>
      <c r="B18" s="197"/>
      <c r="C18" s="174"/>
      <c r="D18" s="174"/>
      <c r="E18" s="173"/>
      <c r="F18" s="173"/>
      <c r="G18" s="173"/>
      <c r="H18" s="173"/>
      <c r="I18" s="173"/>
      <c r="J18" s="105"/>
    </row>
    <row r="19" spans="1:10" x14ac:dyDescent="0.3">
      <c r="A19" s="169">
        <v>11</v>
      </c>
      <c r="B19" s="197"/>
      <c r="C19" s="174"/>
      <c r="D19" s="174"/>
      <c r="E19" s="173"/>
      <c r="F19" s="173"/>
      <c r="G19" s="173"/>
      <c r="H19" s="173"/>
      <c r="I19" s="173"/>
      <c r="J19" s="105"/>
    </row>
    <row r="20" spans="1:10" x14ac:dyDescent="0.3">
      <c r="A20" s="169">
        <v>12</v>
      </c>
      <c r="B20" s="197"/>
      <c r="C20" s="174"/>
      <c r="D20" s="174"/>
      <c r="E20" s="173"/>
      <c r="F20" s="173"/>
      <c r="G20" s="173"/>
      <c r="H20" s="173"/>
      <c r="I20" s="173"/>
      <c r="J20" s="105"/>
    </row>
    <row r="21" spans="1:10" x14ac:dyDescent="0.3">
      <c r="A21" s="169">
        <v>13</v>
      </c>
      <c r="B21" s="197"/>
      <c r="C21" s="174"/>
      <c r="D21" s="174"/>
      <c r="E21" s="173"/>
      <c r="F21" s="173"/>
      <c r="G21" s="173"/>
      <c r="H21" s="173"/>
      <c r="I21" s="173"/>
      <c r="J21" s="105"/>
    </row>
    <row r="22" spans="1:10" x14ac:dyDescent="0.3">
      <c r="A22" s="169">
        <v>14</v>
      </c>
      <c r="B22" s="197"/>
      <c r="C22" s="174"/>
      <c r="D22" s="174"/>
      <c r="E22" s="173"/>
      <c r="F22" s="173"/>
      <c r="G22" s="173"/>
      <c r="H22" s="173"/>
      <c r="I22" s="173"/>
      <c r="J22" s="105"/>
    </row>
    <row r="23" spans="1:10" x14ac:dyDescent="0.3">
      <c r="A23" s="169">
        <v>15</v>
      </c>
      <c r="B23" s="197"/>
      <c r="C23" s="174"/>
      <c r="D23" s="174"/>
      <c r="E23" s="173"/>
      <c r="F23" s="173"/>
      <c r="G23" s="173"/>
      <c r="H23" s="173"/>
      <c r="I23" s="173"/>
      <c r="J23" s="105"/>
    </row>
    <row r="24" spans="1:10" x14ac:dyDescent="0.3">
      <c r="A24" s="169">
        <v>16</v>
      </c>
      <c r="B24" s="197"/>
      <c r="C24" s="174"/>
      <c r="D24" s="174"/>
      <c r="E24" s="173"/>
      <c r="F24" s="173"/>
      <c r="G24" s="173"/>
      <c r="H24" s="173"/>
      <c r="I24" s="173"/>
      <c r="J24" s="105"/>
    </row>
    <row r="25" spans="1:10" x14ac:dyDescent="0.3">
      <c r="A25" s="169">
        <v>17</v>
      </c>
      <c r="B25" s="197"/>
      <c r="C25" s="174"/>
      <c r="D25" s="174"/>
      <c r="E25" s="173"/>
      <c r="F25" s="173"/>
      <c r="G25" s="173"/>
      <c r="H25" s="173"/>
      <c r="I25" s="173"/>
      <c r="J25" s="105"/>
    </row>
    <row r="26" spans="1:10" x14ac:dyDescent="0.3">
      <c r="A26" s="169">
        <v>18</v>
      </c>
      <c r="B26" s="197"/>
      <c r="C26" s="174"/>
      <c r="D26" s="174"/>
      <c r="E26" s="173"/>
      <c r="F26" s="173"/>
      <c r="G26" s="173"/>
      <c r="H26" s="173"/>
      <c r="I26" s="173"/>
      <c r="J26" s="105"/>
    </row>
    <row r="27" spans="1:10" x14ac:dyDescent="0.3">
      <c r="A27" s="169">
        <v>19</v>
      </c>
      <c r="B27" s="197"/>
      <c r="C27" s="174"/>
      <c r="D27" s="174"/>
      <c r="E27" s="173"/>
      <c r="F27" s="173"/>
      <c r="G27" s="173"/>
      <c r="H27" s="173"/>
      <c r="I27" s="173"/>
      <c r="J27" s="105"/>
    </row>
    <row r="28" spans="1:10" x14ac:dyDescent="0.3">
      <c r="A28" s="169">
        <v>20</v>
      </c>
      <c r="B28" s="197"/>
      <c r="C28" s="174"/>
      <c r="D28" s="174"/>
      <c r="E28" s="173"/>
      <c r="F28" s="173"/>
      <c r="G28" s="173"/>
      <c r="H28" s="173"/>
      <c r="I28" s="173"/>
      <c r="J28" s="105"/>
    </row>
    <row r="29" spans="1:10" x14ac:dyDescent="0.3">
      <c r="A29" s="169">
        <v>21</v>
      </c>
      <c r="B29" s="197"/>
      <c r="C29" s="177"/>
      <c r="D29" s="177"/>
      <c r="E29" s="176"/>
      <c r="F29" s="176"/>
      <c r="G29" s="176"/>
      <c r="H29" s="250"/>
      <c r="I29" s="173"/>
      <c r="J29" s="105"/>
    </row>
    <row r="30" spans="1:10" x14ac:dyDescent="0.3">
      <c r="A30" s="169">
        <v>22</v>
      </c>
      <c r="B30" s="197"/>
      <c r="C30" s="177"/>
      <c r="D30" s="177"/>
      <c r="E30" s="176"/>
      <c r="F30" s="176"/>
      <c r="G30" s="176"/>
      <c r="H30" s="250"/>
      <c r="I30" s="173"/>
      <c r="J30" s="105"/>
    </row>
    <row r="31" spans="1:10" x14ac:dyDescent="0.3">
      <c r="A31" s="169">
        <v>23</v>
      </c>
      <c r="B31" s="197"/>
      <c r="C31" s="177"/>
      <c r="D31" s="177"/>
      <c r="E31" s="176"/>
      <c r="F31" s="176"/>
      <c r="G31" s="176"/>
      <c r="H31" s="250"/>
      <c r="I31" s="173"/>
      <c r="J31" s="105"/>
    </row>
    <row r="32" spans="1:10" x14ac:dyDescent="0.3">
      <c r="A32" s="169">
        <v>24</v>
      </c>
      <c r="B32" s="197"/>
      <c r="C32" s="177"/>
      <c r="D32" s="177"/>
      <c r="E32" s="176"/>
      <c r="F32" s="176"/>
      <c r="G32" s="176"/>
      <c r="H32" s="250"/>
      <c r="I32" s="173"/>
      <c r="J32" s="105"/>
    </row>
    <row r="33" spans="1:12" x14ac:dyDescent="0.3">
      <c r="A33" s="169">
        <v>25</v>
      </c>
      <c r="B33" s="197"/>
      <c r="C33" s="177"/>
      <c r="D33" s="177"/>
      <c r="E33" s="176"/>
      <c r="F33" s="176"/>
      <c r="G33" s="176"/>
      <c r="H33" s="250"/>
      <c r="I33" s="173"/>
      <c r="J33" s="105"/>
    </row>
    <row r="34" spans="1:12" x14ac:dyDescent="0.3">
      <c r="A34" s="169">
        <v>26</v>
      </c>
      <c r="B34" s="197"/>
      <c r="C34" s="177"/>
      <c r="D34" s="177"/>
      <c r="E34" s="176"/>
      <c r="F34" s="176"/>
      <c r="G34" s="176"/>
      <c r="H34" s="250"/>
      <c r="I34" s="173"/>
      <c r="J34" s="105"/>
    </row>
    <row r="35" spans="1:12" x14ac:dyDescent="0.3">
      <c r="A35" s="169">
        <v>27</v>
      </c>
      <c r="B35" s="197"/>
      <c r="C35" s="177"/>
      <c r="D35" s="177"/>
      <c r="E35" s="176"/>
      <c r="F35" s="176"/>
      <c r="G35" s="176"/>
      <c r="H35" s="250"/>
      <c r="I35" s="173"/>
      <c r="J35" s="105"/>
    </row>
    <row r="36" spans="1:12" x14ac:dyDescent="0.3">
      <c r="A36" s="169">
        <v>28</v>
      </c>
      <c r="B36" s="197"/>
      <c r="C36" s="177"/>
      <c r="D36" s="177"/>
      <c r="E36" s="176"/>
      <c r="F36" s="176"/>
      <c r="G36" s="176"/>
      <c r="H36" s="250"/>
      <c r="I36" s="173"/>
      <c r="J36" s="105"/>
    </row>
    <row r="37" spans="1:12" x14ac:dyDescent="0.3">
      <c r="A37" s="169">
        <v>29</v>
      </c>
      <c r="B37" s="197"/>
      <c r="C37" s="177"/>
      <c r="D37" s="177"/>
      <c r="E37" s="176"/>
      <c r="F37" s="176"/>
      <c r="G37" s="176"/>
      <c r="H37" s="250"/>
      <c r="I37" s="173"/>
      <c r="J37" s="105"/>
    </row>
    <row r="38" spans="1:12" x14ac:dyDescent="0.3">
      <c r="A38" s="169" t="s">
        <v>271</v>
      </c>
      <c r="B38" s="197"/>
      <c r="C38" s="177"/>
      <c r="D38" s="177"/>
      <c r="E38" s="176"/>
      <c r="F38" s="176"/>
      <c r="G38" s="251"/>
      <c r="H38" s="260" t="s">
        <v>395</v>
      </c>
      <c r="I38" s="367">
        <f>SUM(I9:I37)</f>
        <v>22500</v>
      </c>
      <c r="J38" s="105"/>
    </row>
    <row r="40" spans="1:12" x14ac:dyDescent="0.3">
      <c r="A40" s="184" t="s">
        <v>425</v>
      </c>
    </row>
    <row r="42" spans="1:12" x14ac:dyDescent="0.3">
      <c r="B42" s="186" t="s">
        <v>107</v>
      </c>
      <c r="F42" s="187"/>
    </row>
    <row r="43" spans="1:12" x14ac:dyDescent="0.3">
      <c r="F43" s="185"/>
      <c r="I43" s="185"/>
      <c r="J43" s="185"/>
      <c r="K43" s="185"/>
      <c r="L43" s="185"/>
    </row>
    <row r="44" spans="1:12" x14ac:dyDescent="0.3">
      <c r="C44" s="188"/>
      <c r="F44" s="188"/>
      <c r="G44" s="188"/>
      <c r="H44" s="191"/>
      <c r="I44" s="189"/>
      <c r="J44" s="185"/>
      <c r="K44" s="185"/>
      <c r="L44" s="185"/>
    </row>
    <row r="45" spans="1:12" x14ac:dyDescent="0.3">
      <c r="A45" s="185"/>
      <c r="C45" s="190" t="s">
        <v>261</v>
      </c>
      <c r="F45" s="191" t="s">
        <v>266</v>
      </c>
      <c r="G45" s="190"/>
      <c r="H45" s="190"/>
      <c r="I45" s="189"/>
      <c r="J45" s="185"/>
      <c r="K45" s="185"/>
      <c r="L45" s="185"/>
    </row>
    <row r="46" spans="1:12" x14ac:dyDescent="0.3">
      <c r="A46" s="185"/>
      <c r="C46" s="192" t="s">
        <v>139</v>
      </c>
      <c r="F46" s="184" t="s">
        <v>262</v>
      </c>
      <c r="I46" s="185"/>
      <c r="J46" s="185"/>
      <c r="K46" s="185"/>
      <c r="L46" s="185"/>
    </row>
    <row r="47" spans="1:12" s="185" customFormat="1" x14ac:dyDescent="0.3">
      <c r="B47" s="184"/>
      <c r="C47" s="192"/>
      <c r="G47" s="192"/>
      <c r="H47" s="192"/>
    </row>
    <row r="48" spans="1:12" s="185" customFormat="1" ht="12.75" x14ac:dyDescent="0.2"/>
    <row r="49" s="185" customFormat="1" ht="12.75" x14ac:dyDescent="0.2"/>
    <row r="50" s="185" customFormat="1" ht="12.75" x14ac:dyDescent="0.2"/>
    <row r="51" s="185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F8" sqref="F8"/>
    </sheetView>
  </sheetViews>
  <sheetFormatPr defaultRowHeight="12.75" x14ac:dyDescent="0.2"/>
  <cols>
    <col min="1" max="1" width="7.28515625" style="200" customWidth="1"/>
    <col min="2" max="2" width="57.28515625" style="200" customWidth="1"/>
    <col min="3" max="3" width="24.140625" style="200" customWidth="1"/>
    <col min="4" max="16384" width="9.140625" style="200"/>
  </cols>
  <sheetData>
    <row r="1" spans="1:3" s="6" customFormat="1" ht="18.75" customHeight="1" x14ac:dyDescent="0.3">
      <c r="A1" s="474" t="s">
        <v>490</v>
      </c>
      <c r="B1" s="474"/>
      <c r="C1" s="372" t="s">
        <v>109</v>
      </c>
    </row>
    <row r="2" spans="1:3" s="6" customFormat="1" ht="15" x14ac:dyDescent="0.3">
      <c r="A2" s="474"/>
      <c r="B2" s="474"/>
      <c r="C2" s="369" t="s">
        <v>511</v>
      </c>
    </row>
    <row r="3" spans="1:3" s="6" customFormat="1" ht="15" x14ac:dyDescent="0.3">
      <c r="A3" s="406" t="s">
        <v>140</v>
      </c>
      <c r="B3" s="370"/>
      <c r="C3" s="371"/>
    </row>
    <row r="4" spans="1:3" s="6" customFormat="1" ht="15" x14ac:dyDescent="0.3">
      <c r="A4" s="114"/>
      <c r="B4" s="370"/>
      <c r="C4" s="371"/>
    </row>
    <row r="5" spans="1:3" s="21" customFormat="1" ht="15" x14ac:dyDescent="0.3">
      <c r="A5" s="475" t="s">
        <v>267</v>
      </c>
      <c r="B5" s="475"/>
      <c r="C5" s="114"/>
    </row>
    <row r="6" spans="1:3" s="21" customFormat="1" ht="15" x14ac:dyDescent="0.3">
      <c r="A6" s="476" t="s">
        <v>520</v>
      </c>
      <c r="B6" s="476"/>
      <c r="C6" s="114"/>
    </row>
    <row r="7" spans="1:3" x14ac:dyDescent="0.2">
      <c r="A7" s="407"/>
      <c r="B7" s="407"/>
      <c r="C7" s="407"/>
    </row>
    <row r="8" spans="1:3" x14ac:dyDescent="0.2">
      <c r="A8" s="407"/>
      <c r="B8" s="407"/>
      <c r="C8" s="407"/>
    </row>
    <row r="9" spans="1:3" ht="30" customHeight="1" x14ac:dyDescent="0.2">
      <c r="A9" s="408" t="s">
        <v>64</v>
      </c>
      <c r="B9" s="408" t="s">
        <v>11</v>
      </c>
      <c r="C9" s="409" t="s">
        <v>9</v>
      </c>
    </row>
    <row r="10" spans="1:3" ht="15" x14ac:dyDescent="0.3">
      <c r="A10" s="410">
        <v>1</v>
      </c>
      <c r="B10" s="411" t="s">
        <v>57</v>
      </c>
      <c r="C10" s="426">
        <f>'ფორმა N4'!D11+'ფორმა N5'!D9+'ფორმა N6'!D10</f>
        <v>1353020.17</v>
      </c>
    </row>
    <row r="11" spans="1:3" ht="15" x14ac:dyDescent="0.3">
      <c r="A11" s="413">
        <v>1.1000000000000001</v>
      </c>
      <c r="B11" s="411" t="s">
        <v>491</v>
      </c>
      <c r="C11" s="427">
        <f>'ფორმა N4'!D39+'ფორმა N5'!D37</f>
        <v>50392</v>
      </c>
    </row>
    <row r="12" spans="1:3" ht="15" x14ac:dyDescent="0.3">
      <c r="A12" s="414" t="s">
        <v>30</v>
      </c>
      <c r="B12" s="411" t="s">
        <v>492</v>
      </c>
      <c r="C12" s="427">
        <f>'ფორმა N4'!D40+'ფორმა N5'!D38</f>
        <v>0</v>
      </c>
    </row>
    <row r="13" spans="1:3" ht="15" x14ac:dyDescent="0.3">
      <c r="A13" s="413">
        <v>1.2</v>
      </c>
      <c r="B13" s="411" t="s">
        <v>58</v>
      </c>
      <c r="C13" s="427">
        <f>'ფორმა N4'!D12+'ფორმა N5'!D10</f>
        <v>760423.5</v>
      </c>
    </row>
    <row r="14" spans="1:3" ht="15" x14ac:dyDescent="0.3">
      <c r="A14" s="413">
        <v>1.3</v>
      </c>
      <c r="B14" s="411" t="s">
        <v>493</v>
      </c>
      <c r="C14" s="427">
        <f>'ფორმა N4'!D17+'ფორმა N5'!D15+'ფორმა N6'!D17</f>
        <v>371135</v>
      </c>
    </row>
    <row r="15" spans="1:3" ht="15" x14ac:dyDescent="0.2">
      <c r="A15" s="473"/>
      <c r="B15" s="473"/>
      <c r="C15" s="473"/>
    </row>
    <row r="16" spans="1:3" ht="30" customHeight="1" x14ac:dyDescent="0.2">
      <c r="A16" s="408" t="s">
        <v>64</v>
      </c>
      <c r="B16" s="408" t="s">
        <v>242</v>
      </c>
      <c r="C16" s="409" t="s">
        <v>67</v>
      </c>
    </row>
    <row r="17" spans="1:4" ht="15" x14ac:dyDescent="0.3">
      <c r="A17" s="410">
        <v>2</v>
      </c>
      <c r="B17" s="411" t="s">
        <v>494</v>
      </c>
      <c r="C17" s="412">
        <f>'ფორმა N2'!D9+'ფორმა N2'!C26+'ფორმა N3'!D9+'ფორმა N3'!C26</f>
        <v>1235228.7</v>
      </c>
    </row>
    <row r="18" spans="1:4" ht="15" x14ac:dyDescent="0.3">
      <c r="A18" s="415">
        <v>2.1</v>
      </c>
      <c r="B18" s="411" t="s">
        <v>495</v>
      </c>
      <c r="C18" s="411">
        <f>'ფორმა N2'!D17+'ფორმა N3'!D17</f>
        <v>691857.7</v>
      </c>
    </row>
    <row r="19" spans="1:4" ht="15" x14ac:dyDescent="0.3">
      <c r="A19" s="415">
        <v>2.2000000000000002</v>
      </c>
      <c r="B19" s="411" t="s">
        <v>496</v>
      </c>
      <c r="C19" s="411">
        <f>'ფორმა N2'!D18+'ფორმა N3'!D18</f>
        <v>168021</v>
      </c>
    </row>
    <row r="20" spans="1:4" ht="15" x14ac:dyDescent="0.3">
      <c r="A20" s="415">
        <v>2.2999999999999998</v>
      </c>
      <c r="B20" s="411" t="s">
        <v>497</v>
      </c>
      <c r="C20" s="416">
        <f>SUM(C21:C25)</f>
        <v>23193</v>
      </c>
    </row>
    <row r="21" spans="1:4" ht="15" x14ac:dyDescent="0.3">
      <c r="A21" s="414" t="s">
        <v>498</v>
      </c>
      <c r="B21" s="417" t="s">
        <v>499</v>
      </c>
      <c r="C21" s="411">
        <f>'ფორმა N2'!D13+'ფორმა N3'!D13</f>
        <v>23193</v>
      </c>
    </row>
    <row r="22" spans="1:4" ht="15" x14ac:dyDescent="0.3">
      <c r="A22" s="414" t="s">
        <v>500</v>
      </c>
      <c r="B22" s="417" t="s">
        <v>501</v>
      </c>
      <c r="C22" s="411">
        <f>'ფორმა N2'!C27+'ფორმა N3'!C27</f>
        <v>0</v>
      </c>
    </row>
    <row r="23" spans="1:4" ht="15" x14ac:dyDescent="0.3">
      <c r="A23" s="414" t="s">
        <v>502</v>
      </c>
      <c r="B23" s="417" t="s">
        <v>503</v>
      </c>
      <c r="C23" s="411">
        <f>'ფორმა N2'!D14+'ფორმა N3'!D14</f>
        <v>0</v>
      </c>
    </row>
    <row r="24" spans="1:4" ht="15" x14ac:dyDescent="0.3">
      <c r="A24" s="414" t="s">
        <v>504</v>
      </c>
      <c r="B24" s="417" t="s">
        <v>505</v>
      </c>
      <c r="C24" s="411">
        <f>'ფორმა N2'!C31+'ფორმა N3'!C31</f>
        <v>0</v>
      </c>
    </row>
    <row r="25" spans="1:4" ht="15" x14ac:dyDescent="0.3">
      <c r="A25" s="414" t="s">
        <v>506</v>
      </c>
      <c r="B25" s="417" t="s">
        <v>507</v>
      </c>
      <c r="C25" s="411">
        <f>'ფორმა N2'!D11+'ფორმა N3'!D11</f>
        <v>0</v>
      </c>
    </row>
    <row r="26" spans="1:4" ht="15" x14ac:dyDescent="0.3">
      <c r="A26" s="424"/>
      <c r="B26" s="423"/>
      <c r="C26" s="422"/>
    </row>
    <row r="27" spans="1:4" ht="15" x14ac:dyDescent="0.3">
      <c r="A27" s="424"/>
      <c r="B27" s="423"/>
      <c r="C27" s="422"/>
    </row>
    <row r="28" spans="1:4" ht="15" x14ac:dyDescent="0.3">
      <c r="A28" s="21"/>
      <c r="B28" s="21"/>
      <c r="C28" s="21"/>
      <c r="D28" s="421"/>
    </row>
    <row r="29" spans="1:4" ht="15" x14ac:dyDescent="0.3">
      <c r="A29" s="198" t="s">
        <v>107</v>
      </c>
      <c r="B29" s="21"/>
      <c r="C29" s="21"/>
      <c r="D29" s="421"/>
    </row>
    <row r="30" spans="1:4" ht="15" x14ac:dyDescent="0.3">
      <c r="A30" s="21"/>
      <c r="B30" s="21"/>
      <c r="C30" s="21"/>
      <c r="D30" s="421"/>
    </row>
    <row r="31" spans="1:4" ht="15" x14ac:dyDescent="0.3">
      <c r="A31" s="21"/>
      <c r="B31" s="21"/>
      <c r="C31" s="21"/>
      <c r="D31" s="420"/>
    </row>
    <row r="32" spans="1:4" ht="15" x14ac:dyDescent="0.3">
      <c r="B32" s="198" t="s">
        <v>264</v>
      </c>
      <c r="C32" s="21"/>
      <c r="D32" s="420"/>
    </row>
    <row r="33" spans="2:4" ht="15" x14ac:dyDescent="0.3">
      <c r="B33" s="21" t="s">
        <v>263</v>
      </c>
      <c r="C33" s="21"/>
      <c r="D33" s="420"/>
    </row>
    <row r="34" spans="2:4" x14ac:dyDescent="0.2">
      <c r="B34" s="419" t="s">
        <v>139</v>
      </c>
      <c r="D34" s="418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217</v>
      </c>
      <c r="C1" t="s">
        <v>197</v>
      </c>
      <c r="E1" t="s">
        <v>224</v>
      </c>
      <c r="G1" t="s">
        <v>233</v>
      </c>
    </row>
    <row r="2" spans="1:7" ht="15" x14ac:dyDescent="0.2">
      <c r="A2" s="63">
        <v>40907</v>
      </c>
      <c r="C2" t="s">
        <v>198</v>
      </c>
      <c r="E2" t="s">
        <v>229</v>
      </c>
      <c r="G2" s="65" t="s">
        <v>234</v>
      </c>
    </row>
    <row r="3" spans="1:7" ht="15" x14ac:dyDescent="0.2">
      <c r="A3" s="63">
        <v>40908</v>
      </c>
      <c r="C3" t="s">
        <v>199</v>
      </c>
      <c r="E3" t="s">
        <v>230</v>
      </c>
      <c r="G3" s="65" t="s">
        <v>235</v>
      </c>
    </row>
    <row r="4" spans="1:7" ht="15" x14ac:dyDescent="0.2">
      <c r="A4" s="63">
        <v>40909</v>
      </c>
      <c r="C4" t="s">
        <v>200</v>
      </c>
      <c r="E4" t="s">
        <v>231</v>
      </c>
      <c r="G4" s="65" t="s">
        <v>236</v>
      </c>
    </row>
    <row r="5" spans="1:7" x14ac:dyDescent="0.2">
      <c r="A5" s="63">
        <v>40910</v>
      </c>
      <c r="C5" t="s">
        <v>201</v>
      </c>
      <c r="E5" t="s">
        <v>232</v>
      </c>
    </row>
    <row r="6" spans="1:7" x14ac:dyDescent="0.2">
      <c r="A6" s="63">
        <v>40911</v>
      </c>
      <c r="C6" t="s">
        <v>202</v>
      </c>
    </row>
    <row r="7" spans="1:7" x14ac:dyDescent="0.2">
      <c r="A7" s="63">
        <v>40912</v>
      </c>
      <c r="C7" t="s">
        <v>203</v>
      </c>
    </row>
    <row r="8" spans="1:7" x14ac:dyDescent="0.2">
      <c r="A8" s="63">
        <v>40913</v>
      </c>
      <c r="C8" t="s">
        <v>204</v>
      </c>
    </row>
    <row r="9" spans="1:7" x14ac:dyDescent="0.2">
      <c r="A9" s="63">
        <v>40914</v>
      </c>
      <c r="C9" t="s">
        <v>205</v>
      </c>
    </row>
    <row r="10" spans="1:7" x14ac:dyDescent="0.2">
      <c r="A10" s="63">
        <v>40915</v>
      </c>
      <c r="C10" t="s">
        <v>206</v>
      </c>
    </row>
    <row r="11" spans="1:7" x14ac:dyDescent="0.2">
      <c r="A11" s="63">
        <v>40916</v>
      </c>
      <c r="C11" t="s">
        <v>207</v>
      </c>
    </row>
    <row r="12" spans="1:7" x14ac:dyDescent="0.2">
      <c r="A12" s="63">
        <v>40917</v>
      </c>
      <c r="C12" t="s">
        <v>208</v>
      </c>
    </row>
    <row r="13" spans="1:7" x14ac:dyDescent="0.2">
      <c r="A13" s="63">
        <v>40918</v>
      </c>
      <c r="C13" t="s">
        <v>209</v>
      </c>
    </row>
    <row r="14" spans="1:7" x14ac:dyDescent="0.2">
      <c r="A14" s="63">
        <v>40919</v>
      </c>
      <c r="C14" t="s">
        <v>210</v>
      </c>
    </row>
    <row r="15" spans="1:7" x14ac:dyDescent="0.2">
      <c r="A15" s="63">
        <v>40920</v>
      </c>
      <c r="C15" t="s">
        <v>211</v>
      </c>
    </row>
    <row r="16" spans="1:7" x14ac:dyDescent="0.2">
      <c r="A16" s="63">
        <v>40921</v>
      </c>
      <c r="C16" t="s">
        <v>212</v>
      </c>
    </row>
    <row r="17" spans="1:3" x14ac:dyDescent="0.2">
      <c r="A17" s="63">
        <v>40922</v>
      </c>
      <c r="C17" t="s">
        <v>213</v>
      </c>
    </row>
    <row r="18" spans="1:3" x14ac:dyDescent="0.2">
      <c r="A18" s="63">
        <v>40923</v>
      </c>
      <c r="C18" t="s">
        <v>214</v>
      </c>
    </row>
    <row r="19" spans="1:3" x14ac:dyDescent="0.2">
      <c r="A19" s="63">
        <v>40924</v>
      </c>
      <c r="C19" t="s">
        <v>215</v>
      </c>
    </row>
    <row r="20" spans="1:3" x14ac:dyDescent="0.2">
      <c r="A20" s="63">
        <v>40925</v>
      </c>
      <c r="C20" t="s">
        <v>216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K37" sqref="K37"/>
    </sheetView>
  </sheetViews>
  <sheetFormatPr defaultRowHeight="15" x14ac:dyDescent="0.3"/>
  <cols>
    <col min="1" max="1" width="14.28515625" style="21" bestFit="1" customWidth="1"/>
    <col min="2" max="2" width="80" style="24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4" t="s">
        <v>265</v>
      </c>
      <c r="B1" s="239"/>
      <c r="C1" s="453" t="s">
        <v>109</v>
      </c>
      <c r="D1" s="453"/>
      <c r="E1" s="113"/>
    </row>
    <row r="2" spans="1:12" s="6" customFormat="1" x14ac:dyDescent="0.3">
      <c r="A2" s="76" t="s">
        <v>140</v>
      </c>
      <c r="B2" s="239"/>
      <c r="C2" s="454" t="s">
        <v>511</v>
      </c>
      <c r="D2" s="455"/>
      <c r="E2" s="113"/>
    </row>
    <row r="3" spans="1:12" s="6" customFormat="1" x14ac:dyDescent="0.3">
      <c r="A3" s="76"/>
      <c r="B3" s="239"/>
      <c r="C3" s="75"/>
      <c r="D3" s="75"/>
      <c r="E3" s="113"/>
    </row>
    <row r="4" spans="1:12" s="2" customFormat="1" x14ac:dyDescent="0.3">
      <c r="A4" s="77" t="str">
        <f>'ფორმა N2'!A4</f>
        <v>ანგარიშვალდებული პირის დასახელება:</v>
      </c>
      <c r="B4" s="240"/>
      <c r="C4" s="76"/>
      <c r="D4" s="76"/>
      <c r="E4" s="108"/>
      <c r="L4" s="6"/>
    </row>
    <row r="5" spans="1:12" s="2" customFormat="1" x14ac:dyDescent="0.3">
      <c r="A5" s="119"/>
      <c r="B5" s="241" t="s">
        <v>510</v>
      </c>
      <c r="C5" s="60"/>
      <c r="D5" s="60"/>
      <c r="E5" s="108"/>
    </row>
    <row r="6" spans="1:12" s="2" customFormat="1" x14ac:dyDescent="0.3">
      <c r="A6" s="77"/>
      <c r="B6" s="240"/>
      <c r="C6" s="76"/>
      <c r="D6" s="76"/>
      <c r="E6" s="108"/>
    </row>
    <row r="7" spans="1:12" s="6" customFormat="1" ht="18" x14ac:dyDescent="0.3">
      <c r="A7" s="100"/>
      <c r="B7" s="112"/>
      <c r="C7" s="78"/>
      <c r="D7" s="78"/>
      <c r="E7" s="113"/>
    </row>
    <row r="8" spans="1:12" s="6" customFormat="1" ht="30" x14ac:dyDescent="0.3">
      <c r="A8" s="106" t="s">
        <v>64</v>
      </c>
      <c r="B8" s="79" t="s">
        <v>242</v>
      </c>
      <c r="C8" s="79" t="s">
        <v>66</v>
      </c>
      <c r="D8" s="79" t="s">
        <v>67</v>
      </c>
      <c r="E8" s="113"/>
      <c r="F8" s="20"/>
    </row>
    <row r="9" spans="1:12" s="7" customFormat="1" x14ac:dyDescent="0.3">
      <c r="A9" s="227">
        <v>1</v>
      </c>
      <c r="B9" s="227" t="s">
        <v>65</v>
      </c>
      <c r="C9" s="85">
        <f>SUM(C10,C26)</f>
        <v>594395.69999999995</v>
      </c>
      <c r="D9" s="85">
        <f>SUM(D10,D26)</f>
        <v>594395.69999999995</v>
      </c>
      <c r="E9" s="113"/>
    </row>
    <row r="10" spans="1:12" s="7" customFormat="1" x14ac:dyDescent="0.3">
      <c r="A10" s="87">
        <v>1.1000000000000001</v>
      </c>
      <c r="B10" s="87" t="s">
        <v>80</v>
      </c>
      <c r="C10" s="85">
        <f>SUM(C11,C12,C16,C19,C25,C26)</f>
        <v>594395.69999999995</v>
      </c>
      <c r="D10" s="85">
        <f>SUM(D11,D12,D16,D19,D24,D25)</f>
        <v>594395.69999999995</v>
      </c>
      <c r="E10" s="113"/>
    </row>
    <row r="11" spans="1:12" s="9" customFormat="1" ht="18" x14ac:dyDescent="0.3">
      <c r="A11" s="88" t="s">
        <v>30</v>
      </c>
      <c r="B11" s="88" t="s">
        <v>79</v>
      </c>
      <c r="C11" s="8"/>
      <c r="D11" s="8"/>
      <c r="E11" s="113"/>
    </row>
    <row r="12" spans="1:12" s="10" customFormat="1" x14ac:dyDescent="0.3">
      <c r="A12" s="88" t="s">
        <v>31</v>
      </c>
      <c r="B12" s="88" t="s">
        <v>300</v>
      </c>
      <c r="C12" s="107">
        <f>SUM(C14:C15)</f>
        <v>0</v>
      </c>
      <c r="D12" s="107">
        <f>SUM(D14:D15)</f>
        <v>0</v>
      </c>
      <c r="E12" s="113"/>
    </row>
    <row r="13" spans="1:12" s="3" customFormat="1" x14ac:dyDescent="0.3">
      <c r="A13" s="97" t="s">
        <v>81</v>
      </c>
      <c r="B13" s="97" t="s">
        <v>303</v>
      </c>
      <c r="C13" s="8">
        <v>23193</v>
      </c>
      <c r="D13" s="8">
        <v>23193</v>
      </c>
      <c r="E13" s="113"/>
    </row>
    <row r="14" spans="1:12" s="3" customFormat="1" x14ac:dyDescent="0.3">
      <c r="A14" s="97" t="s">
        <v>467</v>
      </c>
      <c r="B14" s="97" t="s">
        <v>466</v>
      </c>
      <c r="C14" s="8"/>
      <c r="D14" s="8"/>
      <c r="E14" s="113"/>
    </row>
    <row r="15" spans="1:12" s="3" customFormat="1" x14ac:dyDescent="0.3">
      <c r="A15" s="97" t="s">
        <v>468</v>
      </c>
      <c r="B15" s="97" t="s">
        <v>97</v>
      </c>
      <c r="C15" s="8"/>
      <c r="D15" s="8"/>
      <c r="E15" s="113"/>
    </row>
    <row r="16" spans="1:12" s="3" customFormat="1" x14ac:dyDescent="0.3">
      <c r="A16" s="88" t="s">
        <v>82</v>
      </c>
      <c r="B16" s="88" t="s">
        <v>83</v>
      </c>
      <c r="C16" s="107">
        <f>SUM(C17:C18)</f>
        <v>219045.7</v>
      </c>
      <c r="D16" s="107">
        <f>SUM(D17:D18)</f>
        <v>219045.7</v>
      </c>
      <c r="E16" s="113"/>
    </row>
    <row r="17" spans="1:5" s="3" customFormat="1" x14ac:dyDescent="0.3">
      <c r="A17" s="97" t="s">
        <v>84</v>
      </c>
      <c r="B17" s="97" t="s">
        <v>713</v>
      </c>
      <c r="C17" s="8">
        <v>219045.7</v>
      </c>
      <c r="D17" s="8">
        <v>219045.7</v>
      </c>
      <c r="E17" s="113"/>
    </row>
    <row r="18" spans="1:5" s="3" customFormat="1" ht="30" x14ac:dyDescent="0.3">
      <c r="A18" s="97" t="s">
        <v>85</v>
      </c>
      <c r="B18" s="97" t="s">
        <v>110</v>
      </c>
      <c r="C18" s="8"/>
      <c r="D18" s="8"/>
      <c r="E18" s="113"/>
    </row>
    <row r="19" spans="1:5" s="3" customFormat="1" x14ac:dyDescent="0.3">
      <c r="A19" s="88" t="s">
        <v>87</v>
      </c>
      <c r="B19" s="88" t="s">
        <v>392</v>
      </c>
      <c r="C19" s="107">
        <f>SUM(C20:C23)</f>
        <v>0</v>
      </c>
      <c r="D19" s="107">
        <f>SUM(D20:D23)</f>
        <v>0</v>
      </c>
      <c r="E19" s="113"/>
    </row>
    <row r="20" spans="1:5" s="3" customFormat="1" x14ac:dyDescent="0.3">
      <c r="A20" s="97" t="s">
        <v>88</v>
      </c>
      <c r="B20" s="97" t="s">
        <v>89</v>
      </c>
      <c r="C20" s="8"/>
      <c r="D20" s="8"/>
      <c r="E20" s="113"/>
    </row>
    <row r="21" spans="1:5" s="3" customFormat="1" ht="30" x14ac:dyDescent="0.3">
      <c r="A21" s="97" t="s">
        <v>92</v>
      </c>
      <c r="B21" s="97" t="s">
        <v>90</v>
      </c>
      <c r="C21" s="8"/>
      <c r="D21" s="8"/>
      <c r="E21" s="113"/>
    </row>
    <row r="22" spans="1:5" s="3" customFormat="1" x14ac:dyDescent="0.3">
      <c r="A22" s="97" t="s">
        <v>93</v>
      </c>
      <c r="B22" s="97" t="s">
        <v>91</v>
      </c>
      <c r="C22" s="8"/>
      <c r="D22" s="8"/>
      <c r="E22" s="113"/>
    </row>
    <row r="23" spans="1:5" s="3" customFormat="1" x14ac:dyDescent="0.3">
      <c r="A23" s="97" t="s">
        <v>94</v>
      </c>
      <c r="B23" s="97" t="s">
        <v>409</v>
      </c>
      <c r="C23" s="8"/>
      <c r="D23" s="8"/>
      <c r="E23" s="113"/>
    </row>
    <row r="24" spans="1:5" s="3" customFormat="1" x14ac:dyDescent="0.3">
      <c r="A24" s="88" t="s">
        <v>95</v>
      </c>
      <c r="B24" s="88" t="s">
        <v>410</v>
      </c>
      <c r="C24" s="252"/>
      <c r="D24" s="8"/>
      <c r="E24" s="113"/>
    </row>
    <row r="25" spans="1:5" s="3" customFormat="1" x14ac:dyDescent="0.3">
      <c r="A25" s="88" t="s">
        <v>244</v>
      </c>
      <c r="B25" s="88" t="s">
        <v>714</v>
      </c>
      <c r="C25" s="8">
        <v>375350</v>
      </c>
      <c r="D25" s="8">
        <v>375350</v>
      </c>
      <c r="E25" s="113"/>
    </row>
    <row r="26" spans="1:5" x14ac:dyDescent="0.3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13"/>
    </row>
    <row r="27" spans="1:5" x14ac:dyDescent="0.3">
      <c r="A27" s="88" t="s">
        <v>32</v>
      </c>
      <c r="B27" s="88" t="s">
        <v>303</v>
      </c>
      <c r="C27" s="107">
        <f>SUM(C28:C30)</f>
        <v>0</v>
      </c>
      <c r="D27" s="107">
        <f>SUM(D28:D30)</f>
        <v>0</v>
      </c>
      <c r="E27" s="113"/>
    </row>
    <row r="28" spans="1:5" x14ac:dyDescent="0.3">
      <c r="A28" s="234" t="s">
        <v>98</v>
      </c>
      <c r="B28" s="234" t="s">
        <v>301</v>
      </c>
      <c r="C28" s="8"/>
      <c r="D28" s="8"/>
      <c r="E28" s="113"/>
    </row>
    <row r="29" spans="1:5" x14ac:dyDescent="0.3">
      <c r="A29" s="234" t="s">
        <v>99</v>
      </c>
      <c r="B29" s="234" t="s">
        <v>304</v>
      </c>
      <c r="C29" s="8"/>
      <c r="D29" s="8"/>
      <c r="E29" s="113"/>
    </row>
    <row r="30" spans="1:5" x14ac:dyDescent="0.3">
      <c r="A30" s="234" t="s">
        <v>418</v>
      </c>
      <c r="B30" s="234" t="s">
        <v>302</v>
      </c>
      <c r="C30" s="8"/>
      <c r="D30" s="8"/>
      <c r="E30" s="113"/>
    </row>
    <row r="31" spans="1:5" x14ac:dyDescent="0.3">
      <c r="A31" s="88" t="s">
        <v>33</v>
      </c>
      <c r="B31" s="88" t="s">
        <v>466</v>
      </c>
      <c r="C31" s="107">
        <f>SUM(C32:C34)</f>
        <v>0</v>
      </c>
      <c r="D31" s="107">
        <f>SUM(D32:D34)</f>
        <v>0</v>
      </c>
      <c r="E31" s="113"/>
    </row>
    <row r="32" spans="1:5" x14ac:dyDescent="0.3">
      <c r="A32" s="234" t="s">
        <v>12</v>
      </c>
      <c r="B32" s="234" t="s">
        <v>469</v>
      </c>
      <c r="C32" s="8"/>
      <c r="D32" s="8"/>
      <c r="E32" s="113"/>
    </row>
    <row r="33" spans="1:9" x14ac:dyDescent="0.3">
      <c r="A33" s="234" t="s">
        <v>13</v>
      </c>
      <c r="B33" s="234" t="s">
        <v>470</v>
      </c>
      <c r="C33" s="8"/>
      <c r="D33" s="8"/>
      <c r="E33" s="113"/>
    </row>
    <row r="34" spans="1:9" x14ac:dyDescent="0.3">
      <c r="A34" s="234" t="s">
        <v>274</v>
      </c>
      <c r="B34" s="234" t="s">
        <v>471</v>
      </c>
      <c r="C34" s="8"/>
      <c r="D34" s="8"/>
      <c r="E34" s="113"/>
    </row>
    <row r="35" spans="1:9" s="23" customFormat="1" x14ac:dyDescent="0.3">
      <c r="A35" s="88" t="s">
        <v>34</v>
      </c>
      <c r="B35" s="248" t="s">
        <v>415</v>
      </c>
      <c r="C35" s="8"/>
      <c r="D35" s="8"/>
    </row>
    <row r="36" spans="1:9" s="2" customFormat="1" x14ac:dyDescent="0.3">
      <c r="A36" s="1"/>
      <c r="B36" s="242"/>
      <c r="E36" s="5"/>
    </row>
    <row r="37" spans="1:9" s="2" customFormat="1" x14ac:dyDescent="0.3">
      <c r="B37" s="242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9" t="s">
        <v>107</v>
      </c>
      <c r="B40" s="242"/>
      <c r="E40" s="5"/>
    </row>
    <row r="41" spans="1:9" s="2" customFormat="1" x14ac:dyDescent="0.3">
      <c r="B41" s="242"/>
      <c r="E41"/>
      <c r="F41"/>
      <c r="G41"/>
      <c r="H41"/>
      <c r="I41"/>
    </row>
    <row r="42" spans="1:9" s="2" customFormat="1" x14ac:dyDescent="0.3">
      <c r="B42" s="242"/>
      <c r="D42" s="12"/>
      <c r="E42"/>
      <c r="F42"/>
      <c r="G42"/>
      <c r="H42"/>
      <c r="I42"/>
    </row>
    <row r="43" spans="1:9" s="2" customFormat="1" x14ac:dyDescent="0.3">
      <c r="A43"/>
      <c r="B43" s="244" t="s">
        <v>413</v>
      </c>
      <c r="D43" s="12"/>
      <c r="E43"/>
      <c r="F43"/>
      <c r="G43"/>
      <c r="H43"/>
      <c r="I43"/>
    </row>
    <row r="44" spans="1:9" s="2" customFormat="1" x14ac:dyDescent="0.3">
      <c r="A44"/>
      <c r="B44" s="242" t="s">
        <v>263</v>
      </c>
      <c r="D44" s="12"/>
      <c r="E44"/>
      <c r="F44"/>
      <c r="G44"/>
      <c r="H44"/>
      <c r="I44"/>
    </row>
    <row r="45" spans="1:9" customFormat="1" ht="12.75" x14ac:dyDescent="0.2">
      <c r="B45" s="245" t="s">
        <v>139</v>
      </c>
    </row>
    <row r="46" spans="1:9" customFormat="1" ht="12.75" x14ac:dyDescent="0.2">
      <c r="B46" s="24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Normal="100" zoomScaleSheetLayoutView="80" workbookViewId="0">
      <selection activeCell="I39" sqref="I39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475</v>
      </c>
      <c r="B1" s="224"/>
      <c r="C1" s="453" t="s">
        <v>109</v>
      </c>
      <c r="D1" s="453"/>
      <c r="E1" s="91"/>
    </row>
    <row r="2" spans="1:5" s="6" customFormat="1" x14ac:dyDescent="0.3">
      <c r="A2" s="376" t="s">
        <v>477</v>
      </c>
      <c r="B2" s="224"/>
      <c r="C2" s="451" t="s">
        <v>511</v>
      </c>
      <c r="D2" s="452"/>
      <c r="E2" s="91"/>
    </row>
    <row r="3" spans="1:5" s="6" customFormat="1" x14ac:dyDescent="0.3">
      <c r="A3" s="376" t="s">
        <v>476</v>
      </c>
      <c r="B3" s="224"/>
      <c r="C3" s="225"/>
      <c r="D3" s="225"/>
      <c r="E3" s="91"/>
    </row>
    <row r="4" spans="1:5" s="6" customFormat="1" x14ac:dyDescent="0.3">
      <c r="A4" s="76" t="s">
        <v>140</v>
      </c>
      <c r="B4" s="224"/>
      <c r="C4" s="225"/>
      <c r="D4" s="225"/>
      <c r="E4" s="91"/>
    </row>
    <row r="5" spans="1:5" s="6" customFormat="1" x14ac:dyDescent="0.3">
      <c r="A5" s="76"/>
      <c r="B5" s="224"/>
      <c r="C5" s="225"/>
      <c r="D5" s="225"/>
      <c r="E5" s="91"/>
    </row>
    <row r="6" spans="1:5" x14ac:dyDescent="0.3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 x14ac:dyDescent="0.3">
      <c r="A7" s="226"/>
      <c r="B7" s="80" t="s">
        <v>510</v>
      </c>
      <c r="C7" s="81"/>
      <c r="D7" s="81"/>
      <c r="E7" s="92"/>
    </row>
    <row r="8" spans="1:5" x14ac:dyDescent="0.3">
      <c r="A8" s="77"/>
      <c r="B8" s="77"/>
      <c r="C8" s="76"/>
      <c r="D8" s="76"/>
      <c r="E8" s="92"/>
    </row>
    <row r="9" spans="1:5" s="6" customFormat="1" x14ac:dyDescent="0.3">
      <c r="A9" s="224"/>
      <c r="B9" s="224"/>
      <c r="C9" s="78"/>
      <c r="D9" s="78"/>
      <c r="E9" s="91"/>
    </row>
    <row r="10" spans="1:5" s="6" customFormat="1" ht="30" x14ac:dyDescent="0.3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 x14ac:dyDescent="0.2">
      <c r="A11" s="227">
        <v>1</v>
      </c>
      <c r="B11" s="227" t="s">
        <v>57</v>
      </c>
      <c r="C11" s="432">
        <f>SUM(C12,C16,C56,C59,C60,C61,C79)</f>
        <v>790042</v>
      </c>
      <c r="D11" s="82">
        <f>SUM(D12,D16,D56,D59,D60,D61,D67,D75,D76)</f>
        <v>891691.17</v>
      </c>
      <c r="E11" s="228"/>
    </row>
    <row r="12" spans="1:5" s="9" customFormat="1" ht="18" x14ac:dyDescent="0.2">
      <c r="A12" s="87">
        <v>1.1000000000000001</v>
      </c>
      <c r="B12" s="87" t="s">
        <v>58</v>
      </c>
      <c r="C12" s="433">
        <f>SUM(C13:C15)</f>
        <v>493476</v>
      </c>
      <c r="D12" s="83">
        <f>SUM(D13:D15)</f>
        <v>550656.5</v>
      </c>
      <c r="E12" s="93"/>
    </row>
    <row r="13" spans="1:5" s="10" customFormat="1" x14ac:dyDescent="0.2">
      <c r="A13" s="88" t="s">
        <v>30</v>
      </c>
      <c r="B13" s="88" t="s">
        <v>59</v>
      </c>
      <c r="C13" s="4">
        <v>303950</v>
      </c>
      <c r="D13" s="4">
        <v>361130.5</v>
      </c>
      <c r="E13" s="94"/>
    </row>
    <row r="14" spans="1:5" s="3" customFormat="1" x14ac:dyDescent="0.2">
      <c r="A14" s="88" t="s">
        <v>31</v>
      </c>
      <c r="B14" s="88" t="s">
        <v>0</v>
      </c>
      <c r="C14" s="4"/>
      <c r="D14" s="4"/>
      <c r="E14" s="95"/>
    </row>
    <row r="15" spans="1:5" s="3" customFormat="1" x14ac:dyDescent="0.3">
      <c r="A15" s="380" t="s">
        <v>479</v>
      </c>
      <c r="B15" s="381" t="s">
        <v>684</v>
      </c>
      <c r="C15" s="434">
        <v>189526</v>
      </c>
      <c r="D15" s="381">
        <v>189526</v>
      </c>
      <c r="E15" s="95"/>
    </row>
    <row r="16" spans="1:5" s="7" customFormat="1" x14ac:dyDescent="0.2">
      <c r="A16" s="87">
        <v>1.2</v>
      </c>
      <c r="B16" s="87" t="s">
        <v>60</v>
      </c>
      <c r="C16" s="79">
        <f>SUM(C17,C20,C32,C33,C34,C35,C38,C39,C46:C50,C54,C55)</f>
        <v>240901</v>
      </c>
      <c r="D16" s="84">
        <f>SUM(D17,D20,D32,D33,D34,D35,D38,D39,D46:D50,D54,D55)</f>
        <v>285369.67000000004</v>
      </c>
      <c r="E16" s="228"/>
    </row>
    <row r="17" spans="1:6" s="3" customFormat="1" x14ac:dyDescent="0.2">
      <c r="A17" s="88" t="s">
        <v>32</v>
      </c>
      <c r="B17" s="88" t="s">
        <v>1</v>
      </c>
      <c r="C17" s="433">
        <f>SUM(C18:C19)</f>
        <v>178335</v>
      </c>
      <c r="D17" s="83">
        <f>SUM(D18:D19)</f>
        <v>178335</v>
      </c>
      <c r="E17" s="95"/>
    </row>
    <row r="18" spans="1:6" s="3" customFormat="1" x14ac:dyDescent="0.2">
      <c r="A18" s="97" t="s">
        <v>98</v>
      </c>
      <c r="B18" s="97" t="s">
        <v>61</v>
      </c>
      <c r="C18" s="4">
        <v>22335</v>
      </c>
      <c r="D18" s="229">
        <v>22335</v>
      </c>
      <c r="E18" s="95"/>
    </row>
    <row r="19" spans="1:6" s="3" customFormat="1" x14ac:dyDescent="0.2">
      <c r="A19" s="97" t="s">
        <v>99</v>
      </c>
      <c r="B19" s="97" t="s">
        <v>62</v>
      </c>
      <c r="C19" s="4">
        <v>156000</v>
      </c>
      <c r="D19" s="229">
        <v>156000</v>
      </c>
      <c r="E19" s="95"/>
    </row>
    <row r="20" spans="1:6" s="3" customFormat="1" x14ac:dyDescent="0.2">
      <c r="A20" s="88" t="s">
        <v>33</v>
      </c>
      <c r="B20" s="88" t="s">
        <v>2</v>
      </c>
      <c r="C20" s="433">
        <f>SUM(C21:C26,C31)</f>
        <v>16956</v>
      </c>
      <c r="D20" s="83">
        <f>SUM(D21:D26,D31)</f>
        <v>16956</v>
      </c>
      <c r="E20" s="230"/>
      <c r="F20" s="231"/>
    </row>
    <row r="21" spans="1:6" s="233" customFormat="1" ht="30" x14ac:dyDescent="0.2">
      <c r="A21" s="97" t="s">
        <v>12</v>
      </c>
      <c r="B21" s="97" t="s">
        <v>243</v>
      </c>
      <c r="C21" s="435">
        <v>3979</v>
      </c>
      <c r="D21" s="39">
        <v>3979</v>
      </c>
      <c r="E21" s="232"/>
    </row>
    <row r="22" spans="1:6" s="233" customFormat="1" x14ac:dyDescent="0.2">
      <c r="A22" s="97" t="s">
        <v>13</v>
      </c>
      <c r="B22" s="97" t="s">
        <v>14</v>
      </c>
      <c r="C22" s="435"/>
      <c r="D22" s="40"/>
      <c r="E22" s="232"/>
    </row>
    <row r="23" spans="1:6" s="233" customFormat="1" ht="30" x14ac:dyDescent="0.2">
      <c r="A23" s="97" t="s">
        <v>274</v>
      </c>
      <c r="B23" s="97" t="s">
        <v>22</v>
      </c>
      <c r="C23" s="435"/>
      <c r="D23" s="41"/>
      <c r="E23" s="232"/>
    </row>
    <row r="24" spans="1:6" s="233" customFormat="1" ht="16.5" customHeight="1" x14ac:dyDescent="0.2">
      <c r="A24" s="97" t="s">
        <v>275</v>
      </c>
      <c r="B24" s="97" t="s">
        <v>15</v>
      </c>
      <c r="C24" s="435">
        <v>3415</v>
      </c>
      <c r="D24" s="41">
        <v>3415</v>
      </c>
      <c r="E24" s="232"/>
    </row>
    <row r="25" spans="1:6" s="233" customFormat="1" ht="16.5" customHeight="1" x14ac:dyDescent="0.2">
      <c r="A25" s="97" t="s">
        <v>276</v>
      </c>
      <c r="B25" s="97" t="s">
        <v>16</v>
      </c>
      <c r="C25" s="435"/>
      <c r="D25" s="41"/>
      <c r="E25" s="232"/>
    </row>
    <row r="26" spans="1:6" s="233" customFormat="1" ht="16.5" customHeight="1" x14ac:dyDescent="0.2">
      <c r="A26" s="97" t="s">
        <v>277</v>
      </c>
      <c r="B26" s="97" t="s">
        <v>17</v>
      </c>
      <c r="C26" s="433">
        <f>SUM(C27:C30)</f>
        <v>9562</v>
      </c>
      <c r="D26" s="83">
        <f>SUM(D27:D30)</f>
        <v>9562</v>
      </c>
      <c r="E26" s="232"/>
    </row>
    <row r="27" spans="1:6" s="233" customFormat="1" ht="16.5" customHeight="1" x14ac:dyDescent="0.2">
      <c r="A27" s="234" t="s">
        <v>278</v>
      </c>
      <c r="B27" s="234" t="s">
        <v>18</v>
      </c>
      <c r="C27" s="435">
        <v>7491</v>
      </c>
      <c r="D27" s="41">
        <v>7491</v>
      </c>
      <c r="E27" s="232"/>
    </row>
    <row r="28" spans="1:6" s="233" customFormat="1" ht="16.5" customHeight="1" x14ac:dyDescent="0.2">
      <c r="A28" s="234" t="s">
        <v>279</v>
      </c>
      <c r="B28" s="234" t="s">
        <v>19</v>
      </c>
      <c r="C28" s="435">
        <v>1671</v>
      </c>
      <c r="D28" s="41">
        <v>1671</v>
      </c>
      <c r="E28" s="232"/>
    </row>
    <row r="29" spans="1:6" s="233" customFormat="1" ht="16.5" customHeight="1" x14ac:dyDescent="0.2">
      <c r="A29" s="234" t="s">
        <v>280</v>
      </c>
      <c r="B29" s="234" t="s">
        <v>20</v>
      </c>
      <c r="C29" s="435"/>
      <c r="D29" s="41"/>
      <c r="E29" s="232"/>
    </row>
    <row r="30" spans="1:6" s="233" customFormat="1" ht="16.5" customHeight="1" x14ac:dyDescent="0.2">
      <c r="A30" s="234" t="s">
        <v>281</v>
      </c>
      <c r="B30" s="234" t="s">
        <v>23</v>
      </c>
      <c r="C30" s="435">
        <v>400</v>
      </c>
      <c r="D30" s="42">
        <v>400</v>
      </c>
      <c r="E30" s="232"/>
    </row>
    <row r="31" spans="1:6" s="233" customFormat="1" ht="16.5" customHeight="1" x14ac:dyDescent="0.2">
      <c r="A31" s="97" t="s">
        <v>282</v>
      </c>
      <c r="B31" s="97" t="s">
        <v>21</v>
      </c>
      <c r="C31" s="435"/>
      <c r="D31" s="42"/>
      <c r="E31" s="232"/>
    </row>
    <row r="32" spans="1:6" s="3" customFormat="1" ht="16.5" customHeight="1" x14ac:dyDescent="0.2">
      <c r="A32" s="88" t="s">
        <v>34</v>
      </c>
      <c r="B32" s="88" t="s">
        <v>3</v>
      </c>
      <c r="C32" s="4"/>
      <c r="D32" s="229"/>
      <c r="E32" s="230"/>
    </row>
    <row r="33" spans="1:5" s="3" customFormat="1" ht="16.5" customHeight="1" x14ac:dyDescent="0.2">
      <c r="A33" s="88" t="s">
        <v>35</v>
      </c>
      <c r="B33" s="88" t="s">
        <v>4</v>
      </c>
      <c r="C33" s="4">
        <v>2258</v>
      </c>
      <c r="D33" s="229">
        <v>2258</v>
      </c>
      <c r="E33" s="95"/>
    </row>
    <row r="34" spans="1:5" s="3" customFormat="1" ht="16.5" customHeight="1" x14ac:dyDescent="0.2">
      <c r="A34" s="88" t="s">
        <v>36</v>
      </c>
      <c r="B34" s="88" t="s">
        <v>5</v>
      </c>
      <c r="C34" s="4"/>
      <c r="D34" s="229"/>
      <c r="E34" s="95"/>
    </row>
    <row r="35" spans="1:5" s="3" customFormat="1" x14ac:dyDescent="0.2">
      <c r="A35" s="88" t="s">
        <v>37</v>
      </c>
      <c r="B35" s="88" t="s">
        <v>63</v>
      </c>
      <c r="C35" s="433">
        <f>SUM(C36:C37)</f>
        <v>31400</v>
      </c>
      <c r="D35" s="83">
        <f>SUM(D36:D37)</f>
        <v>31400</v>
      </c>
      <c r="E35" s="95"/>
    </row>
    <row r="36" spans="1:5" s="3" customFormat="1" ht="16.5" customHeight="1" x14ac:dyDescent="0.2">
      <c r="A36" s="97" t="s">
        <v>283</v>
      </c>
      <c r="B36" s="97" t="s">
        <v>56</v>
      </c>
      <c r="C36" s="4">
        <v>31400</v>
      </c>
      <c r="D36" s="229">
        <v>31400</v>
      </c>
      <c r="E36" s="95"/>
    </row>
    <row r="37" spans="1:5" s="3" customFormat="1" ht="16.5" customHeight="1" x14ac:dyDescent="0.2">
      <c r="A37" s="97" t="s">
        <v>284</v>
      </c>
      <c r="B37" s="97" t="s">
        <v>55</v>
      </c>
      <c r="C37" s="4"/>
      <c r="D37" s="229"/>
      <c r="E37" s="95"/>
    </row>
    <row r="38" spans="1:5" s="3" customFormat="1" ht="16.5" customHeight="1" x14ac:dyDescent="0.2">
      <c r="A38" s="88" t="s">
        <v>38</v>
      </c>
      <c r="B38" s="88" t="s">
        <v>49</v>
      </c>
      <c r="C38" s="4">
        <v>1848</v>
      </c>
      <c r="D38" s="229">
        <v>1847.92</v>
      </c>
      <c r="E38" s="95"/>
    </row>
    <row r="39" spans="1:5" s="3" customFormat="1" ht="16.5" customHeight="1" x14ac:dyDescent="0.2">
      <c r="A39" s="88" t="s">
        <v>39</v>
      </c>
      <c r="B39" s="88" t="s">
        <v>383</v>
      </c>
      <c r="C39" s="433">
        <f>SUM(C40:C45)</f>
        <v>3817</v>
      </c>
      <c r="D39" s="83">
        <f>SUM(D40:D45)</f>
        <v>33121</v>
      </c>
      <c r="E39" s="95"/>
    </row>
    <row r="40" spans="1:5" s="3" customFormat="1" ht="16.5" customHeight="1" x14ac:dyDescent="0.2">
      <c r="A40" s="17" t="s">
        <v>339</v>
      </c>
      <c r="B40" s="17" t="s">
        <v>343</v>
      </c>
      <c r="C40" s="4"/>
      <c r="D40" s="229"/>
      <c r="E40" s="95"/>
    </row>
    <row r="41" spans="1:5" s="3" customFormat="1" ht="16.5" customHeight="1" x14ac:dyDescent="0.2">
      <c r="A41" s="17" t="s">
        <v>340</v>
      </c>
      <c r="B41" s="17" t="s">
        <v>344</v>
      </c>
      <c r="C41" s="4"/>
      <c r="D41" s="229"/>
      <c r="E41" s="95"/>
    </row>
    <row r="42" spans="1:5" s="3" customFormat="1" ht="16.5" customHeight="1" x14ac:dyDescent="0.2">
      <c r="A42" s="17" t="s">
        <v>341</v>
      </c>
      <c r="B42" s="17" t="s">
        <v>346</v>
      </c>
      <c r="C42" s="4">
        <v>2650</v>
      </c>
      <c r="D42" s="229">
        <v>2650</v>
      </c>
      <c r="E42" s="95"/>
    </row>
    <row r="43" spans="1:5" s="3" customFormat="1" ht="16.5" customHeight="1" x14ac:dyDescent="0.2">
      <c r="A43" s="17" t="s">
        <v>345</v>
      </c>
      <c r="B43" s="17" t="s">
        <v>347</v>
      </c>
      <c r="C43" s="4">
        <v>0</v>
      </c>
      <c r="D43" s="229">
        <v>600</v>
      </c>
      <c r="E43" s="95"/>
    </row>
    <row r="44" spans="1:5" s="3" customFormat="1" ht="16.5" customHeight="1" x14ac:dyDescent="0.2">
      <c r="A44" s="17" t="s">
        <v>348</v>
      </c>
      <c r="B44" s="17" t="s">
        <v>459</v>
      </c>
      <c r="C44" s="4">
        <v>1167</v>
      </c>
      <c r="D44" s="229">
        <v>27246</v>
      </c>
      <c r="E44" s="95"/>
    </row>
    <row r="45" spans="1:5" s="3" customFormat="1" ht="16.5" customHeight="1" x14ac:dyDescent="0.2">
      <c r="A45" s="17" t="s">
        <v>460</v>
      </c>
      <c r="B45" s="17" t="s">
        <v>693</v>
      </c>
      <c r="C45" s="4">
        <v>0</v>
      </c>
      <c r="D45" s="229">
        <v>2625</v>
      </c>
      <c r="E45" s="95"/>
    </row>
    <row r="46" spans="1:5" s="3" customFormat="1" ht="30" x14ac:dyDescent="0.2">
      <c r="A46" s="88" t="s">
        <v>40</v>
      </c>
      <c r="B46" s="88" t="s">
        <v>28</v>
      </c>
      <c r="C46" s="4">
        <v>2901</v>
      </c>
      <c r="D46" s="229">
        <v>2954</v>
      </c>
      <c r="E46" s="95"/>
    </row>
    <row r="47" spans="1:5" s="3" customFormat="1" ht="16.5" customHeight="1" x14ac:dyDescent="0.2">
      <c r="A47" s="88" t="s">
        <v>41</v>
      </c>
      <c r="B47" s="88" t="s">
        <v>24</v>
      </c>
      <c r="C47" s="4"/>
      <c r="D47" s="229"/>
      <c r="E47" s="95"/>
    </row>
    <row r="48" spans="1:5" s="3" customFormat="1" ht="16.5" customHeight="1" x14ac:dyDescent="0.2">
      <c r="A48" s="88" t="s">
        <v>42</v>
      </c>
      <c r="B48" s="88" t="s">
        <v>25</v>
      </c>
      <c r="C48" s="4">
        <v>1500</v>
      </c>
      <c r="D48" s="229">
        <v>2081</v>
      </c>
      <c r="E48" s="95"/>
    </row>
    <row r="49" spans="1:6" s="3" customFormat="1" ht="16.5" customHeight="1" x14ac:dyDescent="0.2">
      <c r="A49" s="88" t="s">
        <v>43</v>
      </c>
      <c r="B49" s="88" t="s">
        <v>26</v>
      </c>
      <c r="C49" s="4"/>
      <c r="D49" s="229"/>
      <c r="E49" s="95"/>
    </row>
    <row r="50" spans="1:6" s="3" customFormat="1" ht="16.5" customHeight="1" x14ac:dyDescent="0.2">
      <c r="A50" s="88" t="s">
        <v>44</v>
      </c>
      <c r="B50" s="88" t="s">
        <v>384</v>
      </c>
      <c r="C50" s="433">
        <f>SUM(C51:C53)</f>
        <v>0</v>
      </c>
      <c r="D50" s="83">
        <f>SUM(D51:D53)</f>
        <v>2030.75</v>
      </c>
      <c r="E50" s="95"/>
    </row>
    <row r="51" spans="1:6" s="3" customFormat="1" ht="16.5" customHeight="1" x14ac:dyDescent="0.2">
      <c r="A51" s="97" t="s">
        <v>354</v>
      </c>
      <c r="B51" s="97" t="s">
        <v>357</v>
      </c>
      <c r="C51" s="4">
        <v>0</v>
      </c>
      <c r="D51" s="229">
        <v>1874.5</v>
      </c>
      <c r="E51" s="95"/>
    </row>
    <row r="52" spans="1:6" s="3" customFormat="1" ht="16.5" customHeight="1" x14ac:dyDescent="0.2">
      <c r="A52" s="97" t="s">
        <v>355</v>
      </c>
      <c r="B52" s="97" t="s">
        <v>356</v>
      </c>
      <c r="C52" s="4">
        <v>0</v>
      </c>
      <c r="D52" s="229">
        <v>156.25</v>
      </c>
      <c r="E52" s="95"/>
    </row>
    <row r="53" spans="1:6" s="3" customFormat="1" ht="16.5" customHeight="1" x14ac:dyDescent="0.2">
      <c r="A53" s="97" t="s">
        <v>358</v>
      </c>
      <c r="B53" s="97" t="s">
        <v>359</v>
      </c>
      <c r="C53" s="4"/>
      <c r="D53" s="229"/>
      <c r="E53" s="95"/>
    </row>
    <row r="54" spans="1:6" s="3" customFormat="1" x14ac:dyDescent="0.2">
      <c r="A54" s="88" t="s">
        <v>45</v>
      </c>
      <c r="B54" s="88" t="s">
        <v>29</v>
      </c>
      <c r="C54" s="4"/>
      <c r="D54" s="229"/>
      <c r="E54" s="95"/>
    </row>
    <row r="55" spans="1:6" s="3" customFormat="1" ht="16.5" customHeight="1" x14ac:dyDescent="0.2">
      <c r="A55" s="88" t="s">
        <v>46</v>
      </c>
      <c r="B55" s="88" t="s">
        <v>6</v>
      </c>
      <c r="C55" s="4">
        <v>1886</v>
      </c>
      <c r="D55" s="229">
        <v>14386</v>
      </c>
      <c r="E55" s="230"/>
      <c r="F55" s="231"/>
    </row>
    <row r="56" spans="1:6" s="3" customFormat="1" ht="30" x14ac:dyDescent="0.2">
      <c r="A56" s="87">
        <v>1.3</v>
      </c>
      <c r="B56" s="87" t="s">
        <v>389</v>
      </c>
      <c r="C56" s="79">
        <f>SUM(C57:C58)</f>
        <v>0</v>
      </c>
      <c r="D56" s="84">
        <f>SUM(D57:D58)</f>
        <v>0</v>
      </c>
      <c r="E56" s="230"/>
      <c r="F56" s="231"/>
    </row>
    <row r="57" spans="1:6" s="3" customFormat="1" ht="30" x14ac:dyDescent="0.2">
      <c r="A57" s="88" t="s">
        <v>50</v>
      </c>
      <c r="B57" s="88" t="s">
        <v>48</v>
      </c>
      <c r="C57" s="4"/>
      <c r="D57" s="229"/>
      <c r="E57" s="230"/>
      <c r="F57" s="231"/>
    </row>
    <row r="58" spans="1:6" s="3" customFormat="1" ht="16.5" customHeight="1" x14ac:dyDescent="0.2">
      <c r="A58" s="88" t="s">
        <v>51</v>
      </c>
      <c r="B58" s="88" t="s">
        <v>47</v>
      </c>
      <c r="C58" s="4"/>
      <c r="D58" s="229"/>
      <c r="E58" s="230"/>
      <c r="F58" s="231"/>
    </row>
    <row r="59" spans="1:6" s="3" customFormat="1" x14ac:dyDescent="0.2">
      <c r="A59" s="87">
        <v>1.4</v>
      </c>
      <c r="B59" s="87" t="s">
        <v>391</v>
      </c>
      <c r="C59" s="4"/>
      <c r="D59" s="229"/>
      <c r="E59" s="230"/>
      <c r="F59" s="231"/>
    </row>
    <row r="60" spans="1:6" s="233" customFormat="1" x14ac:dyDescent="0.2">
      <c r="A60" s="87">
        <v>1.5</v>
      </c>
      <c r="B60" s="87" t="s">
        <v>7</v>
      </c>
      <c r="C60" s="435">
        <v>125</v>
      </c>
      <c r="D60" s="41">
        <v>125</v>
      </c>
      <c r="E60" s="232"/>
    </row>
    <row r="61" spans="1:6" s="233" customFormat="1" x14ac:dyDescent="0.3">
      <c r="A61" s="87">
        <v>1.6</v>
      </c>
      <c r="B61" s="46" t="s">
        <v>8</v>
      </c>
      <c r="C61" s="436">
        <f>SUM(C62:C66)</f>
        <v>55540</v>
      </c>
      <c r="D61" s="86">
        <f>SUM(D62:D66)</f>
        <v>55540</v>
      </c>
      <c r="E61" s="232"/>
    </row>
    <row r="62" spans="1:6" s="233" customFormat="1" x14ac:dyDescent="0.2">
      <c r="A62" s="88" t="s">
        <v>290</v>
      </c>
      <c r="B62" s="47" t="s">
        <v>52</v>
      </c>
      <c r="C62" s="435"/>
      <c r="D62" s="41"/>
      <c r="E62" s="232"/>
    </row>
    <row r="63" spans="1:6" s="233" customFormat="1" ht="30" x14ac:dyDescent="0.2">
      <c r="A63" s="88" t="s">
        <v>291</v>
      </c>
      <c r="B63" s="47" t="s">
        <v>54</v>
      </c>
      <c r="C63" s="435"/>
      <c r="D63" s="41"/>
      <c r="E63" s="232"/>
    </row>
    <row r="64" spans="1:6" s="233" customFormat="1" x14ac:dyDescent="0.2">
      <c r="A64" s="88" t="s">
        <v>292</v>
      </c>
      <c r="B64" s="47" t="s">
        <v>53</v>
      </c>
      <c r="C64" s="437">
        <v>190</v>
      </c>
      <c r="D64" s="41">
        <v>190</v>
      </c>
      <c r="E64" s="232"/>
    </row>
    <row r="65" spans="1:5" s="233" customFormat="1" x14ac:dyDescent="0.2">
      <c r="A65" s="88" t="s">
        <v>293</v>
      </c>
      <c r="B65" s="47" t="s">
        <v>685</v>
      </c>
      <c r="C65" s="435">
        <v>55350</v>
      </c>
      <c r="D65" s="41">
        <v>55350</v>
      </c>
      <c r="E65" s="232"/>
    </row>
    <row r="66" spans="1:5" s="233" customFormat="1" x14ac:dyDescent="0.2">
      <c r="A66" s="88" t="s">
        <v>321</v>
      </c>
      <c r="B66" s="47" t="s">
        <v>322</v>
      </c>
      <c r="C66" s="435"/>
      <c r="D66" s="41"/>
      <c r="E66" s="232"/>
    </row>
    <row r="67" spans="1:5" x14ac:dyDescent="0.3">
      <c r="A67" s="227">
        <v>2</v>
      </c>
      <c r="B67" s="227" t="s">
        <v>385</v>
      </c>
      <c r="C67" s="235"/>
      <c r="D67" s="85">
        <f>SUM(D68:D74)</f>
        <v>0</v>
      </c>
      <c r="E67" s="96"/>
    </row>
    <row r="68" spans="1:5" x14ac:dyDescent="0.3">
      <c r="A68" s="98">
        <v>2.1</v>
      </c>
      <c r="B68" s="236" t="s">
        <v>100</v>
      </c>
      <c r="C68" s="237"/>
      <c r="D68" s="22"/>
      <c r="E68" s="96"/>
    </row>
    <row r="69" spans="1:5" x14ac:dyDescent="0.3">
      <c r="A69" s="98">
        <v>2.2000000000000002</v>
      </c>
      <c r="B69" s="236" t="s">
        <v>386</v>
      </c>
      <c r="C69" s="237"/>
      <c r="D69" s="22"/>
      <c r="E69" s="96"/>
    </row>
    <row r="70" spans="1:5" x14ac:dyDescent="0.3">
      <c r="A70" s="98">
        <v>2.2999999999999998</v>
      </c>
      <c r="B70" s="236" t="s">
        <v>104</v>
      </c>
      <c r="C70" s="237"/>
      <c r="D70" s="22"/>
      <c r="E70" s="96"/>
    </row>
    <row r="71" spans="1:5" x14ac:dyDescent="0.3">
      <c r="A71" s="98">
        <v>2.4</v>
      </c>
      <c r="B71" s="236" t="s">
        <v>103</v>
      </c>
      <c r="C71" s="237"/>
      <c r="D71" s="22"/>
      <c r="E71" s="96"/>
    </row>
    <row r="72" spans="1:5" x14ac:dyDescent="0.3">
      <c r="A72" s="98">
        <v>2.5</v>
      </c>
      <c r="B72" s="236" t="s">
        <v>387</v>
      </c>
      <c r="C72" s="237"/>
      <c r="D72" s="22"/>
      <c r="E72" s="96"/>
    </row>
    <row r="73" spans="1:5" x14ac:dyDescent="0.3">
      <c r="A73" s="98">
        <v>2.6</v>
      </c>
      <c r="B73" s="236" t="s">
        <v>101</v>
      </c>
      <c r="C73" s="237"/>
      <c r="D73" s="22"/>
      <c r="E73" s="96"/>
    </row>
    <row r="74" spans="1:5" x14ac:dyDescent="0.3">
      <c r="A74" s="98">
        <v>2.7</v>
      </c>
      <c r="B74" s="236" t="s">
        <v>102</v>
      </c>
      <c r="C74" s="238"/>
      <c r="D74" s="22"/>
      <c r="E74" s="96"/>
    </row>
    <row r="75" spans="1:5" x14ac:dyDescent="0.3">
      <c r="A75" s="227">
        <v>3</v>
      </c>
      <c r="B75" s="227" t="s">
        <v>414</v>
      </c>
      <c r="C75" s="436"/>
      <c r="D75" s="22"/>
      <c r="E75" s="96"/>
    </row>
    <row r="76" spans="1:5" x14ac:dyDescent="0.3">
      <c r="A76" s="227">
        <v>4</v>
      </c>
      <c r="B76" s="227" t="s">
        <v>245</v>
      </c>
      <c r="C76" s="436"/>
      <c r="D76" s="85">
        <f>SUM(D77:D78)</f>
        <v>0</v>
      </c>
      <c r="E76" s="96"/>
    </row>
    <row r="77" spans="1:5" x14ac:dyDescent="0.3">
      <c r="A77" s="98">
        <v>4.0999999999999996</v>
      </c>
      <c r="B77" s="98" t="s">
        <v>246</v>
      </c>
      <c r="C77" s="237"/>
      <c r="D77" s="8"/>
      <c r="E77" s="96"/>
    </row>
    <row r="78" spans="1:5" x14ac:dyDescent="0.3">
      <c r="A78" s="98">
        <v>4.2</v>
      </c>
      <c r="B78" s="98" t="s">
        <v>247</v>
      </c>
      <c r="C78" s="238"/>
      <c r="D78" s="8"/>
      <c r="E78" s="96"/>
    </row>
    <row r="79" spans="1:5" x14ac:dyDescent="0.3">
      <c r="A79" s="227">
        <v>5</v>
      </c>
      <c r="B79" s="227" t="s">
        <v>272</v>
      </c>
      <c r="C79" s="254"/>
      <c r="D79" s="238"/>
      <c r="E79" s="96"/>
    </row>
    <row r="80" spans="1:5" x14ac:dyDescent="0.3">
      <c r="B80" s="45"/>
    </row>
    <row r="81" spans="1:9" x14ac:dyDescent="0.3">
      <c r="A81" s="456" t="s">
        <v>461</v>
      </c>
      <c r="B81" s="456"/>
      <c r="C81" s="456"/>
      <c r="D81" s="456"/>
      <c r="E81" s="5"/>
    </row>
    <row r="82" spans="1:9" x14ac:dyDescent="0.3">
      <c r="B82" s="45"/>
    </row>
    <row r="83" spans="1:9" s="23" customFormat="1" ht="12.75" x14ac:dyDescent="0.2"/>
    <row r="84" spans="1:9" x14ac:dyDescent="0.3">
      <c r="A84" s="69" t="s">
        <v>107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9" t="s">
        <v>411</v>
      </c>
      <c r="D87" s="12"/>
      <c r="E87"/>
      <c r="F87"/>
      <c r="G87"/>
      <c r="H87"/>
      <c r="I87"/>
    </row>
    <row r="88" spans="1:9" x14ac:dyDescent="0.3">
      <c r="A88"/>
      <c r="B88" s="2" t="s">
        <v>412</v>
      </c>
      <c r="D88" s="12"/>
      <c r="E88"/>
      <c r="F88"/>
      <c r="G88"/>
      <c r="H88"/>
      <c r="I88"/>
    </row>
    <row r="89" spans="1:9" customFormat="1" ht="12.75" x14ac:dyDescent="0.2">
      <c r="B89" s="66" t="s">
        <v>139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I25" sqref="I25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311</v>
      </c>
      <c r="B1" s="77"/>
      <c r="C1" s="453" t="s">
        <v>109</v>
      </c>
      <c r="D1" s="453"/>
      <c r="E1" s="91"/>
    </row>
    <row r="2" spans="1:5" s="6" customFormat="1" x14ac:dyDescent="0.3">
      <c r="A2" s="74" t="s">
        <v>312</v>
      </c>
      <c r="B2" s="77"/>
      <c r="C2" s="451" t="s">
        <v>511</v>
      </c>
      <c r="D2" s="451"/>
      <c r="E2" s="91"/>
    </row>
    <row r="3" spans="1:5" s="6" customFormat="1" x14ac:dyDescent="0.3">
      <c r="A3" s="76" t="s">
        <v>140</v>
      </c>
      <c r="B3" s="74"/>
      <c r="C3" s="160"/>
      <c r="D3" s="160"/>
      <c r="E3" s="91"/>
    </row>
    <row r="4" spans="1:5" s="6" customFormat="1" x14ac:dyDescent="0.3">
      <c r="A4" s="76"/>
      <c r="B4" s="76"/>
      <c r="C4" s="160"/>
      <c r="D4" s="160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x14ac:dyDescent="0.3">
      <c r="A6" s="425"/>
      <c r="B6" s="80" t="s">
        <v>510</v>
      </c>
      <c r="C6" s="81"/>
      <c r="D6" s="81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59"/>
      <c r="B8" s="159"/>
      <c r="C8" s="78"/>
      <c r="D8" s="78"/>
      <c r="E8" s="91"/>
    </row>
    <row r="9" spans="1:5" s="6" customFormat="1" ht="30" x14ac:dyDescent="0.3">
      <c r="A9" s="89" t="s">
        <v>64</v>
      </c>
      <c r="B9" s="89" t="s">
        <v>317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313</v>
      </c>
      <c r="B10" s="98"/>
      <c r="C10" s="4"/>
      <c r="D10" s="4"/>
      <c r="E10" s="93"/>
    </row>
    <row r="11" spans="1:5" s="10" customFormat="1" x14ac:dyDescent="0.2">
      <c r="A11" s="98" t="s">
        <v>314</v>
      </c>
      <c r="B11" s="98" t="s">
        <v>686</v>
      </c>
      <c r="C11" s="4">
        <v>983</v>
      </c>
      <c r="D11" s="4">
        <v>982.52</v>
      </c>
      <c r="E11" s="94"/>
    </row>
    <row r="12" spans="1:5" s="10" customFormat="1" x14ac:dyDescent="0.2">
      <c r="A12" s="87" t="s">
        <v>271</v>
      </c>
      <c r="B12" s="87" t="s">
        <v>687</v>
      </c>
      <c r="C12" s="4">
        <v>90</v>
      </c>
      <c r="D12" s="4">
        <v>90</v>
      </c>
      <c r="E12" s="94"/>
    </row>
    <row r="13" spans="1:5" s="10" customFormat="1" x14ac:dyDescent="0.2">
      <c r="A13" s="87" t="s">
        <v>271</v>
      </c>
      <c r="B13" s="87" t="s">
        <v>688</v>
      </c>
      <c r="C13" s="4">
        <v>283</v>
      </c>
      <c r="D13" s="4">
        <v>283</v>
      </c>
      <c r="E13" s="94"/>
    </row>
    <row r="14" spans="1:5" s="10" customFormat="1" x14ac:dyDescent="0.2">
      <c r="A14" s="87" t="s">
        <v>271</v>
      </c>
      <c r="B14" s="87" t="s">
        <v>689</v>
      </c>
      <c r="C14" s="4">
        <v>30</v>
      </c>
      <c r="D14" s="4">
        <v>30</v>
      </c>
      <c r="E14" s="94"/>
    </row>
    <row r="15" spans="1:5" s="10" customFormat="1" x14ac:dyDescent="0.2">
      <c r="A15" s="87" t="s">
        <v>271</v>
      </c>
      <c r="B15" s="87" t="s">
        <v>690</v>
      </c>
      <c r="C15" s="4">
        <v>500</v>
      </c>
      <c r="D15" s="4">
        <v>500</v>
      </c>
      <c r="E15" s="94"/>
    </row>
    <row r="16" spans="1:5" s="10" customFormat="1" x14ac:dyDescent="0.2">
      <c r="A16" s="87" t="s">
        <v>271</v>
      </c>
      <c r="B16" s="87" t="s">
        <v>691</v>
      </c>
      <c r="C16" s="4">
        <v>0</v>
      </c>
      <c r="D16" s="4">
        <v>8500</v>
      </c>
      <c r="E16" s="94"/>
    </row>
    <row r="17" spans="1:5" s="10" customFormat="1" ht="17.25" customHeight="1" x14ac:dyDescent="0.2">
      <c r="A17" s="98" t="s">
        <v>315</v>
      </c>
      <c r="B17" s="87" t="s">
        <v>692</v>
      </c>
      <c r="C17" s="4">
        <v>0</v>
      </c>
      <c r="D17" s="4">
        <v>4000</v>
      </c>
      <c r="E17" s="94"/>
    </row>
    <row r="18" spans="1:5" s="10" customFormat="1" ht="18" customHeight="1" x14ac:dyDescent="0.2">
      <c r="A18" s="98" t="s">
        <v>316</v>
      </c>
      <c r="B18" s="87"/>
      <c r="C18" s="4"/>
      <c r="D18" s="4"/>
      <c r="E18" s="94"/>
    </row>
    <row r="19" spans="1:5" s="10" customFormat="1" x14ac:dyDescent="0.2">
      <c r="A19" s="87" t="s">
        <v>271</v>
      </c>
      <c r="B19" s="87"/>
      <c r="C19" s="4"/>
      <c r="D19" s="4"/>
      <c r="E19" s="94"/>
    </row>
    <row r="20" spans="1:5" s="10" customFormat="1" x14ac:dyDescent="0.2">
      <c r="A20" s="87" t="s">
        <v>271</v>
      </c>
      <c r="B20" s="87"/>
      <c r="C20" s="4"/>
      <c r="D20" s="4"/>
      <c r="E20" s="94"/>
    </row>
    <row r="21" spans="1:5" s="10" customFormat="1" x14ac:dyDescent="0.2">
      <c r="A21" s="87" t="s">
        <v>271</v>
      </c>
      <c r="B21" s="87"/>
      <c r="C21" s="4"/>
      <c r="D21" s="4"/>
      <c r="E21" s="94"/>
    </row>
    <row r="22" spans="1:5" s="10" customFormat="1" x14ac:dyDescent="0.2">
      <c r="A22" s="87" t="s">
        <v>271</v>
      </c>
      <c r="B22" s="87"/>
      <c r="C22" s="4"/>
      <c r="D22" s="4"/>
      <c r="E22" s="94"/>
    </row>
    <row r="23" spans="1:5" s="10" customFormat="1" x14ac:dyDescent="0.2">
      <c r="A23" s="87" t="s">
        <v>271</v>
      </c>
      <c r="B23" s="87"/>
      <c r="C23" s="4"/>
      <c r="D23" s="4"/>
      <c r="E23" s="94"/>
    </row>
    <row r="24" spans="1:5" x14ac:dyDescent="0.3">
      <c r="A24" s="99"/>
      <c r="B24" s="99" t="s">
        <v>320</v>
      </c>
      <c r="C24" s="86">
        <f>SUM(C10:C23)</f>
        <v>1886</v>
      </c>
      <c r="D24" s="86">
        <f>SUM(D10:D23)</f>
        <v>14385.52</v>
      </c>
      <c r="E24" s="96"/>
    </row>
    <row r="25" spans="1:5" x14ac:dyDescent="0.3">
      <c r="A25" s="45"/>
      <c r="B25" s="45"/>
    </row>
    <row r="26" spans="1:5" x14ac:dyDescent="0.3">
      <c r="A26" s="247" t="s">
        <v>404</v>
      </c>
      <c r="E26" s="5"/>
    </row>
    <row r="27" spans="1:5" x14ac:dyDescent="0.3">
      <c r="A27" s="2" t="s">
        <v>405</v>
      </c>
    </row>
    <row r="28" spans="1:5" x14ac:dyDescent="0.3">
      <c r="A28" s="201" t="s">
        <v>406</v>
      </c>
    </row>
    <row r="29" spans="1:5" x14ac:dyDescent="0.3">
      <c r="A29" s="201"/>
    </row>
    <row r="30" spans="1:5" x14ac:dyDescent="0.3">
      <c r="A30" s="201" t="s">
        <v>335</v>
      </c>
    </row>
    <row r="31" spans="1:5" s="23" customFormat="1" ht="12.75" x14ac:dyDescent="0.2"/>
    <row r="32" spans="1:5" x14ac:dyDescent="0.3">
      <c r="A32" s="69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9"/>
      <c r="B35" s="69" t="s">
        <v>264</v>
      </c>
      <c r="D35" s="12"/>
      <c r="E35"/>
      <c r="F35"/>
      <c r="G35"/>
      <c r="H35"/>
      <c r="I35"/>
    </row>
    <row r="36" spans="1:9" x14ac:dyDescent="0.3">
      <c r="B36" s="2" t="s">
        <v>263</v>
      </c>
      <c r="D36" s="12"/>
      <c r="E36"/>
      <c r="F36"/>
      <c r="G36"/>
      <c r="H36"/>
      <c r="I36"/>
    </row>
    <row r="37" spans="1:9" customFormat="1" ht="12.75" x14ac:dyDescent="0.2">
      <c r="A37" s="66"/>
      <c r="B37" s="66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3"/>
  <sheetViews>
    <sheetView view="pageBreakPreview" topLeftCell="A37" zoomScale="80" zoomScaleNormal="100" zoomScaleSheetLayoutView="80" workbookViewId="0">
      <selection activeCell="N70" sqref="N70"/>
    </sheetView>
  </sheetViews>
  <sheetFormatPr defaultRowHeight="12.75" x14ac:dyDescent="0.2"/>
  <cols>
    <col min="1" max="1" width="5.42578125" style="185" customWidth="1"/>
    <col min="2" max="2" width="20.85546875" style="185" customWidth="1"/>
    <col min="3" max="3" width="26" style="185" customWidth="1"/>
    <col min="4" max="4" width="17" style="185" customWidth="1"/>
    <col min="5" max="5" width="18.140625" style="185" customWidth="1"/>
    <col min="6" max="6" width="14.7109375" style="185" customWidth="1"/>
    <col min="7" max="7" width="15.5703125" style="185" customWidth="1"/>
    <col min="8" max="8" width="14.7109375" style="185" customWidth="1"/>
    <col min="9" max="9" width="29.7109375" style="185" customWidth="1"/>
    <col min="10" max="10" width="0" style="185" hidden="1" customWidth="1"/>
    <col min="11" max="16384" width="9.140625" style="185"/>
  </cols>
  <sheetData>
    <row r="1" spans="1:10" ht="15" x14ac:dyDescent="0.3">
      <c r="A1" s="74" t="s">
        <v>388</v>
      </c>
      <c r="B1" s="74"/>
      <c r="C1" s="77"/>
      <c r="D1" s="77"/>
      <c r="E1" s="77"/>
      <c r="F1" s="77"/>
      <c r="G1" s="215"/>
      <c r="H1" s="215"/>
      <c r="I1" s="453" t="s">
        <v>109</v>
      </c>
      <c r="J1" s="453"/>
    </row>
    <row r="2" spans="1:10" ht="15" x14ac:dyDescent="0.3">
      <c r="A2" s="76" t="s">
        <v>140</v>
      </c>
      <c r="B2" s="74"/>
      <c r="C2" s="77"/>
      <c r="D2" s="77"/>
      <c r="E2" s="77"/>
      <c r="F2" s="77"/>
      <c r="G2" s="215"/>
      <c r="H2" s="215"/>
      <c r="I2" s="451" t="s">
        <v>511</v>
      </c>
      <c r="J2" s="451"/>
    </row>
    <row r="3" spans="1:10" ht="15" x14ac:dyDescent="0.3">
      <c r="A3" s="76"/>
      <c r="B3" s="76"/>
      <c r="C3" s="74"/>
      <c r="D3" s="74"/>
      <c r="E3" s="74"/>
      <c r="F3" s="74"/>
      <c r="G3" s="162"/>
      <c r="H3" s="162"/>
      <c r="I3" s="215"/>
    </row>
    <row r="4" spans="1:10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425"/>
      <c r="B5" s="80" t="s">
        <v>846</v>
      </c>
      <c r="C5" s="80"/>
      <c r="D5" s="80"/>
      <c r="E5" s="80"/>
      <c r="F5" s="80"/>
      <c r="G5" s="81"/>
      <c r="H5" s="81"/>
      <c r="I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161"/>
      <c r="B7" s="161"/>
      <c r="C7" s="161"/>
      <c r="D7" s="208"/>
      <c r="E7" s="161"/>
      <c r="F7" s="161"/>
      <c r="G7" s="78"/>
      <c r="H7" s="78"/>
      <c r="I7" s="78"/>
    </row>
    <row r="8" spans="1:10" ht="45" x14ac:dyDescent="0.2">
      <c r="A8" s="90" t="s">
        <v>64</v>
      </c>
      <c r="B8" s="90" t="s">
        <v>324</v>
      </c>
      <c r="C8" s="90" t="s">
        <v>325</v>
      </c>
      <c r="D8" s="90" t="s">
        <v>225</v>
      </c>
      <c r="E8" s="90" t="s">
        <v>329</v>
      </c>
      <c r="F8" s="90" t="s">
        <v>333</v>
      </c>
      <c r="G8" s="79" t="s">
        <v>10</v>
      </c>
      <c r="H8" s="79" t="s">
        <v>9</v>
      </c>
      <c r="I8" s="79" t="s">
        <v>373</v>
      </c>
      <c r="J8" s="218" t="s">
        <v>332</v>
      </c>
    </row>
    <row r="9" spans="1:10" ht="15" x14ac:dyDescent="0.2">
      <c r="A9" s="98">
        <v>1</v>
      </c>
      <c r="B9" s="98" t="s">
        <v>564</v>
      </c>
      <c r="C9" s="98" t="s">
        <v>565</v>
      </c>
      <c r="D9" s="98">
        <v>1008054765</v>
      </c>
      <c r="E9" s="98"/>
      <c r="F9" s="98" t="s">
        <v>332</v>
      </c>
      <c r="G9" s="4">
        <v>14893.75</v>
      </c>
      <c r="H9" s="4">
        <f>G9-I9</f>
        <v>11915</v>
      </c>
      <c r="I9" s="4">
        <f>G9*20/100</f>
        <v>2978.75</v>
      </c>
      <c r="J9" s="218" t="s">
        <v>0</v>
      </c>
    </row>
    <row r="10" spans="1:10" ht="15" x14ac:dyDescent="0.2">
      <c r="A10" s="98">
        <v>2</v>
      </c>
      <c r="B10" s="98" t="s">
        <v>594</v>
      </c>
      <c r="C10" s="98" t="s">
        <v>566</v>
      </c>
      <c r="D10" s="98">
        <v>1004012913</v>
      </c>
      <c r="E10" s="98"/>
      <c r="F10" s="98" t="s">
        <v>332</v>
      </c>
      <c r="G10" s="4">
        <v>100</v>
      </c>
      <c r="H10" s="4">
        <f t="shared" ref="H10:H72" si="0">G10-I10</f>
        <v>80</v>
      </c>
      <c r="I10" s="4">
        <f t="shared" ref="I10:I72" si="1">G10*20/100</f>
        <v>20</v>
      </c>
    </row>
    <row r="11" spans="1:10" ht="15" x14ac:dyDescent="0.2">
      <c r="A11" s="98">
        <v>3</v>
      </c>
      <c r="B11" s="87" t="s">
        <v>595</v>
      </c>
      <c r="C11" s="87" t="s">
        <v>567</v>
      </c>
      <c r="D11" s="87">
        <v>14001003911</v>
      </c>
      <c r="E11" s="87"/>
      <c r="F11" s="98" t="s">
        <v>332</v>
      </c>
      <c r="G11" s="4">
        <v>11000</v>
      </c>
      <c r="H11" s="4">
        <f t="shared" si="0"/>
        <v>8800</v>
      </c>
      <c r="I11" s="4">
        <f t="shared" si="1"/>
        <v>2200</v>
      </c>
    </row>
    <row r="12" spans="1:10" ht="15" x14ac:dyDescent="0.2">
      <c r="A12" s="98">
        <v>4</v>
      </c>
      <c r="B12" s="87" t="s">
        <v>596</v>
      </c>
      <c r="C12" s="87" t="s">
        <v>568</v>
      </c>
      <c r="D12" s="87">
        <v>1006015862</v>
      </c>
      <c r="E12" s="87"/>
      <c r="F12" s="98" t="s">
        <v>332</v>
      </c>
      <c r="G12" s="4">
        <v>19375</v>
      </c>
      <c r="H12" s="4">
        <f t="shared" si="0"/>
        <v>15500</v>
      </c>
      <c r="I12" s="4">
        <f t="shared" si="1"/>
        <v>3875</v>
      </c>
    </row>
    <row r="13" spans="1:10" ht="15" x14ac:dyDescent="0.2">
      <c r="A13" s="98">
        <v>5</v>
      </c>
      <c r="B13" s="87" t="s">
        <v>597</v>
      </c>
      <c r="C13" s="87" t="s">
        <v>569</v>
      </c>
      <c r="D13" s="87">
        <v>1022001763</v>
      </c>
      <c r="E13" s="87"/>
      <c r="F13" s="98" t="s">
        <v>332</v>
      </c>
      <c r="G13" s="4">
        <v>27937.5</v>
      </c>
      <c r="H13" s="4">
        <f t="shared" si="0"/>
        <v>22350</v>
      </c>
      <c r="I13" s="4">
        <f t="shared" si="1"/>
        <v>5587.5</v>
      </c>
    </row>
    <row r="14" spans="1:10" ht="15" x14ac:dyDescent="0.2">
      <c r="A14" s="98">
        <v>6</v>
      </c>
      <c r="B14" s="87" t="s">
        <v>598</v>
      </c>
      <c r="C14" s="87" t="s">
        <v>570</v>
      </c>
      <c r="D14" s="87">
        <v>1027019748</v>
      </c>
      <c r="E14" s="87"/>
      <c r="F14" s="98" t="s">
        <v>332</v>
      </c>
      <c r="G14" s="4">
        <v>5312.5</v>
      </c>
      <c r="H14" s="4">
        <f t="shared" si="0"/>
        <v>4250</v>
      </c>
      <c r="I14" s="4">
        <f t="shared" si="1"/>
        <v>1062.5</v>
      </c>
    </row>
    <row r="15" spans="1:10" ht="15" x14ac:dyDescent="0.2">
      <c r="A15" s="98">
        <v>7</v>
      </c>
      <c r="B15" s="87" t="s">
        <v>599</v>
      </c>
      <c r="C15" s="87" t="s">
        <v>571</v>
      </c>
      <c r="D15" s="87">
        <v>1024036647</v>
      </c>
      <c r="E15" s="87"/>
      <c r="F15" s="98" t="s">
        <v>332</v>
      </c>
      <c r="G15" s="4">
        <v>14762.5</v>
      </c>
      <c r="H15" s="4">
        <f t="shared" si="0"/>
        <v>11810</v>
      </c>
      <c r="I15" s="4">
        <f t="shared" si="1"/>
        <v>2952.5</v>
      </c>
    </row>
    <row r="16" spans="1:10" ht="15" x14ac:dyDescent="0.2">
      <c r="A16" s="98">
        <v>8</v>
      </c>
      <c r="B16" s="87" t="s">
        <v>600</v>
      </c>
      <c r="C16" s="87" t="s">
        <v>572</v>
      </c>
      <c r="D16" s="87">
        <v>1019016805</v>
      </c>
      <c r="E16" s="87"/>
      <c r="F16" s="98" t="s">
        <v>332</v>
      </c>
      <c r="G16" s="4">
        <v>4375</v>
      </c>
      <c r="H16" s="4">
        <f t="shared" si="0"/>
        <v>3500</v>
      </c>
      <c r="I16" s="4">
        <f t="shared" si="1"/>
        <v>875</v>
      </c>
    </row>
    <row r="17" spans="1:9" ht="15" x14ac:dyDescent="0.2">
      <c r="A17" s="98">
        <v>9</v>
      </c>
      <c r="B17" s="87" t="s">
        <v>601</v>
      </c>
      <c r="C17" s="87" t="s">
        <v>573</v>
      </c>
      <c r="D17" s="87">
        <v>57001008871</v>
      </c>
      <c r="E17" s="87"/>
      <c r="F17" s="98" t="s">
        <v>332</v>
      </c>
      <c r="G17" s="4">
        <v>9250</v>
      </c>
      <c r="H17" s="4">
        <f t="shared" si="0"/>
        <v>7400</v>
      </c>
      <c r="I17" s="4">
        <f t="shared" si="1"/>
        <v>1850</v>
      </c>
    </row>
    <row r="18" spans="1:9" ht="15" x14ac:dyDescent="0.2">
      <c r="A18" s="98">
        <v>10</v>
      </c>
      <c r="B18" s="87" t="s">
        <v>602</v>
      </c>
      <c r="C18" s="87" t="s">
        <v>574</v>
      </c>
      <c r="D18" s="87">
        <v>1019003796</v>
      </c>
      <c r="E18" s="87"/>
      <c r="F18" s="98" t="s">
        <v>332</v>
      </c>
      <c r="G18" s="4">
        <v>6400</v>
      </c>
      <c r="H18" s="4">
        <f t="shared" si="0"/>
        <v>5120</v>
      </c>
      <c r="I18" s="4">
        <f t="shared" si="1"/>
        <v>1280</v>
      </c>
    </row>
    <row r="19" spans="1:9" ht="15" x14ac:dyDescent="0.2">
      <c r="A19" s="98">
        <v>11</v>
      </c>
      <c r="B19" s="87" t="s">
        <v>603</v>
      </c>
      <c r="C19" s="87" t="s">
        <v>575</v>
      </c>
      <c r="D19" s="87">
        <v>54001016498</v>
      </c>
      <c r="E19" s="87"/>
      <c r="F19" s="98" t="s">
        <v>332</v>
      </c>
      <c r="G19" s="4">
        <v>8250</v>
      </c>
      <c r="H19" s="4">
        <f t="shared" si="0"/>
        <v>6600</v>
      </c>
      <c r="I19" s="4">
        <f t="shared" si="1"/>
        <v>1650</v>
      </c>
    </row>
    <row r="20" spans="1:9" ht="15" x14ac:dyDescent="0.2">
      <c r="A20" s="98">
        <v>12</v>
      </c>
      <c r="B20" s="87" t="s">
        <v>604</v>
      </c>
      <c r="C20" s="87" t="s">
        <v>571</v>
      </c>
      <c r="D20" s="87">
        <v>12001069159</v>
      </c>
      <c r="E20" s="87"/>
      <c r="F20" s="98" t="s">
        <v>332</v>
      </c>
      <c r="G20" s="4">
        <v>9550</v>
      </c>
      <c r="H20" s="4">
        <v>8240</v>
      </c>
      <c r="I20" s="4">
        <v>1310</v>
      </c>
    </row>
    <row r="21" spans="1:9" ht="15" x14ac:dyDescent="0.2">
      <c r="A21" s="98">
        <v>13</v>
      </c>
      <c r="B21" s="87" t="s">
        <v>594</v>
      </c>
      <c r="C21" s="87" t="s">
        <v>576</v>
      </c>
      <c r="D21" s="87">
        <v>58001000338</v>
      </c>
      <c r="E21" s="87"/>
      <c r="F21" s="98" t="s">
        <v>332</v>
      </c>
      <c r="G21" s="4">
        <v>20718.75</v>
      </c>
      <c r="H21" s="4">
        <f t="shared" si="0"/>
        <v>16575</v>
      </c>
      <c r="I21" s="4">
        <f t="shared" si="1"/>
        <v>4143.75</v>
      </c>
    </row>
    <row r="22" spans="1:9" ht="15" x14ac:dyDescent="0.2">
      <c r="A22" s="98">
        <v>14</v>
      </c>
      <c r="B22" s="87" t="s">
        <v>605</v>
      </c>
      <c r="C22" s="87" t="s">
        <v>577</v>
      </c>
      <c r="D22" s="87">
        <v>1014003443</v>
      </c>
      <c r="E22" s="87"/>
      <c r="F22" s="98" t="s">
        <v>332</v>
      </c>
      <c r="G22" s="4">
        <v>21000</v>
      </c>
      <c r="H22" s="4">
        <f t="shared" si="0"/>
        <v>16800</v>
      </c>
      <c r="I22" s="4">
        <f t="shared" si="1"/>
        <v>4200</v>
      </c>
    </row>
    <row r="23" spans="1:9" ht="15" x14ac:dyDescent="0.2">
      <c r="A23" s="98">
        <v>15</v>
      </c>
      <c r="B23" s="87" t="s">
        <v>606</v>
      </c>
      <c r="C23" s="87" t="s">
        <v>579</v>
      </c>
      <c r="D23" s="87">
        <v>1019029100</v>
      </c>
      <c r="E23" s="87"/>
      <c r="F23" s="98" t="s">
        <v>332</v>
      </c>
      <c r="G23" s="4">
        <v>2250</v>
      </c>
      <c r="H23" s="4">
        <f t="shared" si="0"/>
        <v>1800</v>
      </c>
      <c r="I23" s="4">
        <f t="shared" si="1"/>
        <v>450</v>
      </c>
    </row>
    <row r="24" spans="1:9" ht="15" x14ac:dyDescent="0.2">
      <c r="A24" s="98">
        <v>16</v>
      </c>
      <c r="B24" s="87" t="s">
        <v>607</v>
      </c>
      <c r="C24" s="87" t="s">
        <v>578</v>
      </c>
      <c r="D24" s="87">
        <v>12001050813</v>
      </c>
      <c r="E24" s="87"/>
      <c r="F24" s="98" t="s">
        <v>332</v>
      </c>
      <c r="G24" s="4">
        <v>15250</v>
      </c>
      <c r="H24" s="4">
        <f t="shared" si="0"/>
        <v>12200</v>
      </c>
      <c r="I24" s="4">
        <f t="shared" si="1"/>
        <v>3050</v>
      </c>
    </row>
    <row r="25" spans="1:9" ht="15" x14ac:dyDescent="0.2">
      <c r="A25" s="98">
        <v>17</v>
      </c>
      <c r="B25" s="87" t="s">
        <v>608</v>
      </c>
      <c r="C25" s="87" t="s">
        <v>580</v>
      </c>
      <c r="D25" s="87">
        <v>1005034665</v>
      </c>
      <c r="E25" s="87"/>
      <c r="F25" s="98" t="s">
        <v>332</v>
      </c>
      <c r="G25" s="4">
        <v>14500</v>
      </c>
      <c r="H25" s="4">
        <f t="shared" si="0"/>
        <v>11600</v>
      </c>
      <c r="I25" s="4">
        <f t="shared" si="1"/>
        <v>2900</v>
      </c>
    </row>
    <row r="26" spans="1:9" ht="15" x14ac:dyDescent="0.2">
      <c r="A26" s="98">
        <v>18</v>
      </c>
      <c r="B26" s="87" t="s">
        <v>609</v>
      </c>
      <c r="C26" s="87" t="s">
        <v>581</v>
      </c>
      <c r="D26" s="87">
        <v>1008019822</v>
      </c>
      <c r="E26" s="87"/>
      <c r="F26" s="98" t="s">
        <v>332</v>
      </c>
      <c r="G26" s="4">
        <v>8437.5</v>
      </c>
      <c r="H26" s="4">
        <f t="shared" si="0"/>
        <v>6750</v>
      </c>
      <c r="I26" s="4">
        <f t="shared" si="1"/>
        <v>1687.5</v>
      </c>
    </row>
    <row r="27" spans="1:9" ht="15" x14ac:dyDescent="0.2">
      <c r="A27" s="98">
        <v>19</v>
      </c>
      <c r="B27" s="87" t="s">
        <v>610</v>
      </c>
      <c r="C27" s="87" t="s">
        <v>582</v>
      </c>
      <c r="D27" s="87">
        <v>1026008465</v>
      </c>
      <c r="E27" s="87"/>
      <c r="F27" s="98" t="s">
        <v>332</v>
      </c>
      <c r="G27" s="4">
        <v>9812.5</v>
      </c>
      <c r="H27" s="4">
        <f t="shared" si="0"/>
        <v>7850</v>
      </c>
      <c r="I27" s="4">
        <f t="shared" si="1"/>
        <v>1962.5</v>
      </c>
    </row>
    <row r="28" spans="1:9" ht="15" x14ac:dyDescent="0.2">
      <c r="A28" s="98">
        <v>20</v>
      </c>
      <c r="B28" s="87" t="s">
        <v>608</v>
      </c>
      <c r="C28" s="87" t="s">
        <v>583</v>
      </c>
      <c r="D28" s="87">
        <v>1012001183</v>
      </c>
      <c r="E28" s="87"/>
      <c r="F28" s="98" t="s">
        <v>332</v>
      </c>
      <c r="G28" s="4">
        <v>1500</v>
      </c>
      <c r="H28" s="4">
        <f t="shared" si="0"/>
        <v>1200</v>
      </c>
      <c r="I28" s="4">
        <f t="shared" si="1"/>
        <v>300</v>
      </c>
    </row>
    <row r="29" spans="1:9" ht="15" x14ac:dyDescent="0.2">
      <c r="A29" s="98">
        <v>21</v>
      </c>
      <c r="B29" s="87" t="s">
        <v>611</v>
      </c>
      <c r="C29" s="87" t="s">
        <v>584</v>
      </c>
      <c r="D29" s="87">
        <v>1006011079</v>
      </c>
      <c r="E29" s="87"/>
      <c r="F29" s="98" t="s">
        <v>332</v>
      </c>
      <c r="G29" s="4">
        <v>21875</v>
      </c>
      <c r="H29" s="4">
        <f t="shared" si="0"/>
        <v>17500</v>
      </c>
      <c r="I29" s="4">
        <f t="shared" si="1"/>
        <v>4375</v>
      </c>
    </row>
    <row r="30" spans="1:9" ht="15" x14ac:dyDescent="0.2">
      <c r="A30" s="98">
        <v>22</v>
      </c>
      <c r="B30" s="87" t="s">
        <v>610</v>
      </c>
      <c r="C30" s="87" t="s">
        <v>585</v>
      </c>
      <c r="D30" s="87">
        <v>1001008305</v>
      </c>
      <c r="E30" s="87"/>
      <c r="F30" s="98" t="s">
        <v>332</v>
      </c>
      <c r="G30" s="4">
        <v>3075</v>
      </c>
      <c r="H30" s="4">
        <f t="shared" si="0"/>
        <v>2460</v>
      </c>
      <c r="I30" s="4">
        <f t="shared" si="1"/>
        <v>615</v>
      </c>
    </row>
    <row r="31" spans="1:9" ht="15" x14ac:dyDescent="0.2">
      <c r="A31" s="98">
        <v>23</v>
      </c>
      <c r="B31" s="87" t="s">
        <v>612</v>
      </c>
      <c r="C31" s="87" t="s">
        <v>567</v>
      </c>
      <c r="D31" s="87">
        <v>14001005156</v>
      </c>
      <c r="E31" s="87"/>
      <c r="F31" s="98" t="s">
        <v>332</v>
      </c>
      <c r="G31" s="4">
        <v>13037.5</v>
      </c>
      <c r="H31" s="4">
        <f t="shared" si="0"/>
        <v>10430</v>
      </c>
      <c r="I31" s="4">
        <f t="shared" si="1"/>
        <v>2607.5</v>
      </c>
    </row>
    <row r="32" spans="1:9" ht="15" x14ac:dyDescent="0.2">
      <c r="A32" s="98">
        <v>24</v>
      </c>
      <c r="B32" s="87" t="s">
        <v>613</v>
      </c>
      <c r="C32" s="87" t="s">
        <v>586</v>
      </c>
      <c r="D32" s="87">
        <v>23001009537</v>
      </c>
      <c r="E32" s="87"/>
      <c r="F32" s="98" t="s">
        <v>332</v>
      </c>
      <c r="G32" s="4">
        <v>4850</v>
      </c>
      <c r="H32" s="4">
        <f t="shared" si="0"/>
        <v>3880</v>
      </c>
      <c r="I32" s="4">
        <f t="shared" si="1"/>
        <v>970</v>
      </c>
    </row>
    <row r="33" spans="1:9" ht="15" x14ac:dyDescent="0.2">
      <c r="A33" s="98">
        <v>25</v>
      </c>
      <c r="B33" s="87" t="s">
        <v>614</v>
      </c>
      <c r="C33" s="87" t="s">
        <v>587</v>
      </c>
      <c r="D33" s="87">
        <v>1005027236</v>
      </c>
      <c r="E33" s="87"/>
      <c r="F33" s="98" t="s">
        <v>332</v>
      </c>
      <c r="G33" s="4">
        <v>17500</v>
      </c>
      <c r="H33" s="4">
        <f t="shared" si="0"/>
        <v>14000</v>
      </c>
      <c r="I33" s="4">
        <f t="shared" si="1"/>
        <v>3500</v>
      </c>
    </row>
    <row r="34" spans="1:9" ht="15" x14ac:dyDescent="0.2">
      <c r="A34" s="98">
        <v>26</v>
      </c>
      <c r="B34" s="87" t="s">
        <v>597</v>
      </c>
      <c r="C34" s="87" t="s">
        <v>588</v>
      </c>
      <c r="D34" s="87">
        <v>1024020468</v>
      </c>
      <c r="E34" s="87"/>
      <c r="F34" s="98" t="s">
        <v>332</v>
      </c>
      <c r="G34" s="4">
        <v>1500</v>
      </c>
      <c r="H34" s="4">
        <f t="shared" si="0"/>
        <v>1200</v>
      </c>
      <c r="I34" s="4">
        <f t="shared" si="1"/>
        <v>300</v>
      </c>
    </row>
    <row r="35" spans="1:9" ht="15" x14ac:dyDescent="0.2">
      <c r="A35" s="98">
        <v>27</v>
      </c>
      <c r="B35" s="87" t="s">
        <v>614</v>
      </c>
      <c r="C35" s="87" t="s">
        <v>589</v>
      </c>
      <c r="D35" s="87">
        <v>1031006153</v>
      </c>
      <c r="E35" s="87"/>
      <c r="F35" s="98" t="s">
        <v>332</v>
      </c>
      <c r="G35" s="4">
        <v>13625</v>
      </c>
      <c r="H35" s="4">
        <f t="shared" si="0"/>
        <v>10900</v>
      </c>
      <c r="I35" s="4">
        <f t="shared" si="1"/>
        <v>2725</v>
      </c>
    </row>
    <row r="36" spans="1:9" ht="15" x14ac:dyDescent="0.2">
      <c r="A36" s="98">
        <v>28</v>
      </c>
      <c r="B36" s="87" t="s">
        <v>605</v>
      </c>
      <c r="C36" s="87" t="s">
        <v>590</v>
      </c>
      <c r="D36" s="87">
        <v>1032004804</v>
      </c>
      <c r="E36" s="87"/>
      <c r="F36" s="98" t="s">
        <v>332</v>
      </c>
      <c r="G36" s="4">
        <v>250</v>
      </c>
      <c r="H36" s="4">
        <f t="shared" si="0"/>
        <v>200</v>
      </c>
      <c r="I36" s="4">
        <f t="shared" si="1"/>
        <v>50</v>
      </c>
    </row>
    <row r="37" spans="1:9" ht="15" x14ac:dyDescent="0.2">
      <c r="A37" s="98">
        <v>29</v>
      </c>
      <c r="B37" s="87" t="s">
        <v>615</v>
      </c>
      <c r="C37" s="87" t="s">
        <v>591</v>
      </c>
      <c r="D37" s="87">
        <v>1001060855</v>
      </c>
      <c r="E37" s="87"/>
      <c r="F37" s="98" t="s">
        <v>332</v>
      </c>
      <c r="G37" s="4">
        <v>17375</v>
      </c>
      <c r="H37" s="4">
        <f t="shared" si="0"/>
        <v>13900</v>
      </c>
      <c r="I37" s="4">
        <f t="shared" si="1"/>
        <v>3475</v>
      </c>
    </row>
    <row r="38" spans="1:9" ht="15" x14ac:dyDescent="0.2">
      <c r="A38" s="98">
        <v>30</v>
      </c>
      <c r="B38" s="87" t="s">
        <v>599</v>
      </c>
      <c r="C38" s="87" t="s">
        <v>592</v>
      </c>
      <c r="D38" s="87">
        <v>1011007155</v>
      </c>
      <c r="E38" s="87"/>
      <c r="F38" s="98" t="s">
        <v>332</v>
      </c>
      <c r="G38" s="4">
        <v>2637.5</v>
      </c>
      <c r="H38" s="4">
        <v>2600</v>
      </c>
      <c r="I38" s="4">
        <v>37.5</v>
      </c>
    </row>
    <row r="39" spans="1:9" ht="15" x14ac:dyDescent="0.2">
      <c r="A39" s="98">
        <v>31</v>
      </c>
      <c r="B39" s="87" t="s">
        <v>609</v>
      </c>
      <c r="C39" s="87" t="s">
        <v>593</v>
      </c>
      <c r="D39" s="87">
        <v>1025021607</v>
      </c>
      <c r="E39" s="87"/>
      <c r="F39" s="98" t="s">
        <v>332</v>
      </c>
      <c r="G39" s="4">
        <v>1500</v>
      </c>
      <c r="H39" s="4">
        <f t="shared" si="0"/>
        <v>1200</v>
      </c>
      <c r="I39" s="4">
        <f t="shared" si="1"/>
        <v>300</v>
      </c>
    </row>
    <row r="40" spans="1:9" ht="15" x14ac:dyDescent="0.2">
      <c r="A40" s="98">
        <v>32</v>
      </c>
      <c r="B40" s="87" t="s">
        <v>616</v>
      </c>
      <c r="C40" s="87" t="s">
        <v>589</v>
      </c>
      <c r="D40" s="87">
        <v>1010011415</v>
      </c>
      <c r="E40" s="87"/>
      <c r="F40" s="98" t="s">
        <v>332</v>
      </c>
      <c r="G40" s="4">
        <v>24437.5</v>
      </c>
      <c r="H40" s="4">
        <f t="shared" si="0"/>
        <v>19550</v>
      </c>
      <c r="I40" s="4">
        <f t="shared" si="1"/>
        <v>4887.5</v>
      </c>
    </row>
    <row r="41" spans="1:9" ht="15" x14ac:dyDescent="0.2">
      <c r="A41" s="98">
        <v>33</v>
      </c>
      <c r="B41" s="87" t="s">
        <v>605</v>
      </c>
      <c r="C41" s="87" t="s">
        <v>617</v>
      </c>
      <c r="D41" s="87">
        <v>1006015070</v>
      </c>
      <c r="E41" s="87"/>
      <c r="F41" s="98" t="s">
        <v>332</v>
      </c>
      <c r="G41" s="4">
        <v>5625</v>
      </c>
      <c r="H41" s="4">
        <f t="shared" si="0"/>
        <v>4500</v>
      </c>
      <c r="I41" s="4">
        <f t="shared" si="1"/>
        <v>1125</v>
      </c>
    </row>
    <row r="42" spans="1:9" ht="15" x14ac:dyDescent="0.2">
      <c r="A42" s="98">
        <v>34</v>
      </c>
      <c r="B42" s="87" t="s">
        <v>646</v>
      </c>
      <c r="C42" s="87" t="s">
        <v>618</v>
      </c>
      <c r="D42" s="87">
        <v>1005041050</v>
      </c>
      <c r="E42" s="87"/>
      <c r="F42" s="98" t="s">
        <v>332</v>
      </c>
      <c r="G42" s="4">
        <v>625</v>
      </c>
      <c r="H42" s="4">
        <f t="shared" si="0"/>
        <v>500</v>
      </c>
      <c r="I42" s="4">
        <f t="shared" si="1"/>
        <v>125</v>
      </c>
    </row>
    <row r="43" spans="1:9" ht="15" x14ac:dyDescent="0.2">
      <c r="A43" s="98">
        <v>35</v>
      </c>
      <c r="B43" s="87" t="s">
        <v>647</v>
      </c>
      <c r="C43" s="87" t="s">
        <v>619</v>
      </c>
      <c r="D43" s="87">
        <v>13001038444</v>
      </c>
      <c r="E43" s="87"/>
      <c r="F43" s="98" t="s">
        <v>332</v>
      </c>
      <c r="G43" s="4">
        <v>100</v>
      </c>
      <c r="H43" s="4">
        <f t="shared" si="0"/>
        <v>80</v>
      </c>
      <c r="I43" s="4">
        <f t="shared" si="1"/>
        <v>20</v>
      </c>
    </row>
    <row r="44" spans="1:9" ht="15" x14ac:dyDescent="0.2">
      <c r="A44" s="98">
        <v>36</v>
      </c>
      <c r="B44" s="87" t="s">
        <v>648</v>
      </c>
      <c r="C44" s="87" t="s">
        <v>620</v>
      </c>
      <c r="D44" s="87">
        <v>33001081367</v>
      </c>
      <c r="E44" s="87"/>
      <c r="F44" s="98" t="s">
        <v>332</v>
      </c>
      <c r="G44" s="4">
        <v>1750</v>
      </c>
      <c r="H44" s="4">
        <f t="shared" si="0"/>
        <v>1400</v>
      </c>
      <c r="I44" s="4">
        <f t="shared" si="1"/>
        <v>350</v>
      </c>
    </row>
    <row r="45" spans="1:9" ht="15" x14ac:dyDescent="0.2">
      <c r="A45" s="98">
        <v>37</v>
      </c>
      <c r="B45" s="87" t="s">
        <v>649</v>
      </c>
      <c r="C45" s="87" t="s">
        <v>621</v>
      </c>
      <c r="D45" s="87">
        <v>1011005116</v>
      </c>
      <c r="E45" s="87"/>
      <c r="F45" s="98" t="s">
        <v>332</v>
      </c>
      <c r="G45" s="4">
        <v>500</v>
      </c>
      <c r="H45" s="4">
        <f t="shared" si="0"/>
        <v>400</v>
      </c>
      <c r="I45" s="4">
        <f t="shared" si="1"/>
        <v>100</v>
      </c>
    </row>
    <row r="46" spans="1:9" ht="15" x14ac:dyDescent="0.2">
      <c r="A46" s="98">
        <v>38</v>
      </c>
      <c r="B46" s="87" t="s">
        <v>599</v>
      </c>
      <c r="C46" s="87" t="s">
        <v>622</v>
      </c>
      <c r="D46" s="87">
        <v>1016010896</v>
      </c>
      <c r="E46" s="87"/>
      <c r="F46" s="98" t="s">
        <v>332</v>
      </c>
      <c r="G46" s="4">
        <v>500</v>
      </c>
      <c r="H46" s="4">
        <f t="shared" si="0"/>
        <v>400</v>
      </c>
      <c r="I46" s="4">
        <f t="shared" si="1"/>
        <v>100</v>
      </c>
    </row>
    <row r="47" spans="1:9" ht="15" x14ac:dyDescent="0.2">
      <c r="A47" s="98">
        <v>39</v>
      </c>
      <c r="B47" s="87" t="s">
        <v>650</v>
      </c>
      <c r="C47" s="87" t="s">
        <v>623</v>
      </c>
      <c r="D47" s="87">
        <v>1017001168</v>
      </c>
      <c r="E47" s="87"/>
      <c r="F47" s="98" t="s">
        <v>332</v>
      </c>
      <c r="G47" s="4">
        <v>500</v>
      </c>
      <c r="H47" s="4">
        <f t="shared" si="0"/>
        <v>400</v>
      </c>
      <c r="I47" s="4">
        <f t="shared" si="1"/>
        <v>100</v>
      </c>
    </row>
    <row r="48" spans="1:9" ht="15" x14ac:dyDescent="0.2">
      <c r="A48" s="98">
        <v>40</v>
      </c>
      <c r="B48" s="87" t="s">
        <v>651</v>
      </c>
      <c r="C48" s="87" t="s">
        <v>624</v>
      </c>
      <c r="D48" s="87">
        <v>1009005507</v>
      </c>
      <c r="E48" s="87"/>
      <c r="F48" s="98" t="s">
        <v>332</v>
      </c>
      <c r="G48" s="4">
        <v>500</v>
      </c>
      <c r="H48" s="4">
        <f t="shared" si="0"/>
        <v>400</v>
      </c>
      <c r="I48" s="4">
        <f t="shared" si="1"/>
        <v>100</v>
      </c>
    </row>
    <row r="49" spans="1:9" ht="15" x14ac:dyDescent="0.2">
      <c r="A49" s="98">
        <v>41</v>
      </c>
      <c r="B49" s="87" t="s">
        <v>597</v>
      </c>
      <c r="C49" s="87" t="s">
        <v>625</v>
      </c>
      <c r="D49" s="87">
        <v>1002021061</v>
      </c>
      <c r="E49" s="87"/>
      <c r="F49" s="98" t="s">
        <v>332</v>
      </c>
      <c r="G49" s="4">
        <v>1125</v>
      </c>
      <c r="H49" s="4">
        <f t="shared" si="0"/>
        <v>900</v>
      </c>
      <c r="I49" s="4">
        <f t="shared" si="1"/>
        <v>225</v>
      </c>
    </row>
    <row r="50" spans="1:9" ht="15" x14ac:dyDescent="0.2">
      <c r="A50" s="98">
        <v>42</v>
      </c>
      <c r="B50" s="87" t="s">
        <v>652</v>
      </c>
      <c r="C50" s="87" t="s">
        <v>573</v>
      </c>
      <c r="D50" s="87">
        <v>62001043346</v>
      </c>
      <c r="E50" s="87"/>
      <c r="F50" s="98" t="s">
        <v>332</v>
      </c>
      <c r="G50" s="4">
        <v>500</v>
      </c>
      <c r="H50" s="4">
        <f t="shared" si="0"/>
        <v>400</v>
      </c>
      <c r="I50" s="4">
        <f t="shared" si="1"/>
        <v>100</v>
      </c>
    </row>
    <row r="51" spans="1:9" ht="15" x14ac:dyDescent="0.2">
      <c r="A51" s="98">
        <v>43</v>
      </c>
      <c r="B51" s="87" t="s">
        <v>653</v>
      </c>
      <c r="C51" s="87" t="s">
        <v>626</v>
      </c>
      <c r="D51" s="87">
        <v>1019070141</v>
      </c>
      <c r="E51" s="87"/>
      <c r="F51" s="98" t="s">
        <v>332</v>
      </c>
      <c r="G51" s="4">
        <v>875</v>
      </c>
      <c r="H51" s="4">
        <f t="shared" si="0"/>
        <v>700</v>
      </c>
      <c r="I51" s="4">
        <f t="shared" si="1"/>
        <v>175</v>
      </c>
    </row>
    <row r="52" spans="1:9" ht="15" x14ac:dyDescent="0.2">
      <c r="A52" s="98">
        <v>44</v>
      </c>
      <c r="B52" s="87" t="s">
        <v>654</v>
      </c>
      <c r="C52" s="87" t="s">
        <v>627</v>
      </c>
      <c r="D52" s="87">
        <v>1021006813</v>
      </c>
      <c r="E52" s="87"/>
      <c r="F52" s="98" t="s">
        <v>332</v>
      </c>
      <c r="G52" s="4">
        <v>500</v>
      </c>
      <c r="H52" s="4">
        <f t="shared" si="0"/>
        <v>400</v>
      </c>
      <c r="I52" s="4">
        <f t="shared" si="1"/>
        <v>100</v>
      </c>
    </row>
    <row r="53" spans="1:9" ht="15" x14ac:dyDescent="0.2">
      <c r="A53" s="98">
        <v>45</v>
      </c>
      <c r="B53" s="87" t="s">
        <v>655</v>
      </c>
      <c r="C53" s="87" t="s">
        <v>628</v>
      </c>
      <c r="D53" s="87">
        <v>1002001191</v>
      </c>
      <c r="E53" s="87"/>
      <c r="F53" s="98" t="s">
        <v>332</v>
      </c>
      <c r="G53" s="4">
        <v>250</v>
      </c>
      <c r="H53" s="4">
        <f t="shared" si="0"/>
        <v>200</v>
      </c>
      <c r="I53" s="4">
        <f t="shared" si="1"/>
        <v>50</v>
      </c>
    </row>
    <row r="54" spans="1:9" ht="15" x14ac:dyDescent="0.2">
      <c r="A54" s="98">
        <v>46</v>
      </c>
      <c r="B54" s="87" t="s">
        <v>656</v>
      </c>
      <c r="C54" s="87" t="s">
        <v>629</v>
      </c>
      <c r="D54" s="87">
        <v>1022003966</v>
      </c>
      <c r="E54" s="87"/>
      <c r="F54" s="98" t="s">
        <v>332</v>
      </c>
      <c r="G54" s="4">
        <v>500</v>
      </c>
      <c r="H54" s="4">
        <f t="shared" si="0"/>
        <v>400</v>
      </c>
      <c r="I54" s="4">
        <f t="shared" si="1"/>
        <v>100</v>
      </c>
    </row>
    <row r="55" spans="1:9" ht="15" x14ac:dyDescent="0.2">
      <c r="A55" s="98">
        <v>47</v>
      </c>
      <c r="B55" s="87" t="s">
        <v>657</v>
      </c>
      <c r="C55" s="87" t="s">
        <v>630</v>
      </c>
      <c r="D55" s="87">
        <v>59001099125</v>
      </c>
      <c r="E55" s="87"/>
      <c r="F55" s="98" t="s">
        <v>332</v>
      </c>
      <c r="G55" s="4">
        <v>500</v>
      </c>
      <c r="H55" s="4">
        <f t="shared" si="0"/>
        <v>400</v>
      </c>
      <c r="I55" s="4">
        <f t="shared" si="1"/>
        <v>100</v>
      </c>
    </row>
    <row r="56" spans="1:9" ht="15" x14ac:dyDescent="0.2">
      <c r="A56" s="98">
        <v>48</v>
      </c>
      <c r="B56" s="87" t="s">
        <v>658</v>
      </c>
      <c r="C56" s="87" t="s">
        <v>631</v>
      </c>
      <c r="D56" s="87">
        <v>1013016756</v>
      </c>
      <c r="E56" s="87"/>
      <c r="F56" s="98" t="s">
        <v>332</v>
      </c>
      <c r="G56" s="4">
        <v>500</v>
      </c>
      <c r="H56" s="4">
        <f t="shared" si="0"/>
        <v>400</v>
      </c>
      <c r="I56" s="4">
        <f t="shared" si="1"/>
        <v>100</v>
      </c>
    </row>
    <row r="57" spans="1:9" ht="15" x14ac:dyDescent="0.2">
      <c r="A57" s="98">
        <v>49</v>
      </c>
      <c r="B57" s="87" t="s">
        <v>659</v>
      </c>
      <c r="C57" s="87" t="s">
        <v>632</v>
      </c>
      <c r="D57" s="87">
        <v>1011086083</v>
      </c>
      <c r="E57" s="87"/>
      <c r="F57" s="98" t="s">
        <v>332</v>
      </c>
      <c r="G57" s="4">
        <v>500</v>
      </c>
      <c r="H57" s="4">
        <f t="shared" si="0"/>
        <v>400</v>
      </c>
      <c r="I57" s="4">
        <f t="shared" si="1"/>
        <v>100</v>
      </c>
    </row>
    <row r="58" spans="1:9" ht="15" x14ac:dyDescent="0.2">
      <c r="A58" s="98">
        <v>50</v>
      </c>
      <c r="B58" s="87" t="s">
        <v>660</v>
      </c>
      <c r="C58" s="87" t="s">
        <v>633</v>
      </c>
      <c r="D58" s="87">
        <v>46001023974</v>
      </c>
      <c r="E58" s="87"/>
      <c r="F58" s="98" t="s">
        <v>332</v>
      </c>
      <c r="G58" s="4">
        <v>500</v>
      </c>
      <c r="H58" s="4">
        <f t="shared" si="0"/>
        <v>400</v>
      </c>
      <c r="I58" s="4">
        <f t="shared" si="1"/>
        <v>100</v>
      </c>
    </row>
    <row r="59" spans="1:9" ht="15" x14ac:dyDescent="0.2">
      <c r="A59" s="98">
        <v>51</v>
      </c>
      <c r="B59" s="87" t="s">
        <v>661</v>
      </c>
      <c r="C59" s="87" t="s">
        <v>634</v>
      </c>
      <c r="D59" s="87">
        <v>15001026451</v>
      </c>
      <c r="E59" s="87"/>
      <c r="F59" s="98" t="s">
        <v>332</v>
      </c>
      <c r="G59" s="4">
        <v>750</v>
      </c>
      <c r="H59" s="4">
        <f t="shared" si="0"/>
        <v>600</v>
      </c>
      <c r="I59" s="4">
        <f t="shared" si="1"/>
        <v>150</v>
      </c>
    </row>
    <row r="60" spans="1:9" ht="15" x14ac:dyDescent="0.2">
      <c r="A60" s="98">
        <v>53</v>
      </c>
      <c r="B60" s="87" t="s">
        <v>663</v>
      </c>
      <c r="C60" s="87" t="s">
        <v>636</v>
      </c>
      <c r="D60" s="87">
        <v>1029015678</v>
      </c>
      <c r="E60" s="87"/>
      <c r="F60" s="98" t="s">
        <v>332</v>
      </c>
      <c r="G60" s="4">
        <v>500</v>
      </c>
      <c r="H60" s="4">
        <f t="shared" si="0"/>
        <v>400</v>
      </c>
      <c r="I60" s="4">
        <f t="shared" si="1"/>
        <v>100</v>
      </c>
    </row>
    <row r="61" spans="1:9" ht="15" x14ac:dyDescent="0.2">
      <c r="A61" s="98">
        <v>54</v>
      </c>
      <c r="B61" s="87" t="s">
        <v>664</v>
      </c>
      <c r="C61" s="87" t="s">
        <v>637</v>
      </c>
      <c r="D61" s="87">
        <v>1012005572</v>
      </c>
      <c r="E61" s="87"/>
      <c r="F61" s="98" t="s">
        <v>332</v>
      </c>
      <c r="G61" s="4">
        <v>875</v>
      </c>
      <c r="H61" s="4">
        <f t="shared" si="0"/>
        <v>700</v>
      </c>
      <c r="I61" s="4">
        <f t="shared" si="1"/>
        <v>175</v>
      </c>
    </row>
    <row r="62" spans="1:9" ht="15" x14ac:dyDescent="0.2">
      <c r="A62" s="98">
        <v>55</v>
      </c>
      <c r="B62" s="87" t="s">
        <v>665</v>
      </c>
      <c r="C62" s="87" t="s">
        <v>638</v>
      </c>
      <c r="D62" s="87">
        <v>1017019191</v>
      </c>
      <c r="E62" s="87"/>
      <c r="F62" s="98" t="s">
        <v>332</v>
      </c>
      <c r="G62" s="4">
        <v>375</v>
      </c>
      <c r="H62" s="4">
        <f t="shared" si="0"/>
        <v>300</v>
      </c>
      <c r="I62" s="4">
        <f t="shared" si="1"/>
        <v>75</v>
      </c>
    </row>
    <row r="63" spans="1:9" ht="15" x14ac:dyDescent="0.2">
      <c r="A63" s="98">
        <v>56</v>
      </c>
      <c r="B63" s="87" t="s">
        <v>666</v>
      </c>
      <c r="C63" s="87" t="s">
        <v>639</v>
      </c>
      <c r="D63" s="87">
        <v>1010018590</v>
      </c>
      <c r="E63" s="87"/>
      <c r="F63" s="98" t="s">
        <v>332</v>
      </c>
      <c r="G63" s="4">
        <v>125</v>
      </c>
      <c r="H63" s="4">
        <f t="shared" si="0"/>
        <v>100</v>
      </c>
      <c r="I63" s="4">
        <f t="shared" si="1"/>
        <v>25</v>
      </c>
    </row>
    <row r="64" spans="1:9" ht="15" x14ac:dyDescent="0.2">
      <c r="A64" s="98">
        <v>57</v>
      </c>
      <c r="B64" s="87" t="s">
        <v>605</v>
      </c>
      <c r="C64" s="87" t="s">
        <v>640</v>
      </c>
      <c r="D64" s="87">
        <v>1017004063</v>
      </c>
      <c r="E64" s="87"/>
      <c r="F64" s="98" t="s">
        <v>332</v>
      </c>
      <c r="G64" s="4">
        <v>375</v>
      </c>
      <c r="H64" s="4">
        <f t="shared" si="0"/>
        <v>300</v>
      </c>
      <c r="I64" s="4">
        <f t="shared" si="1"/>
        <v>75</v>
      </c>
    </row>
    <row r="65" spans="1:9" ht="15" x14ac:dyDescent="0.2">
      <c r="A65" s="98">
        <v>58</v>
      </c>
      <c r="B65" s="87" t="s">
        <v>667</v>
      </c>
      <c r="C65" s="87" t="s">
        <v>581</v>
      </c>
      <c r="D65" s="87">
        <v>60001070285</v>
      </c>
      <c r="E65" s="87"/>
      <c r="F65" s="98" t="s">
        <v>332</v>
      </c>
      <c r="G65" s="4">
        <v>125</v>
      </c>
      <c r="H65" s="4">
        <f t="shared" si="0"/>
        <v>100</v>
      </c>
      <c r="I65" s="4">
        <f t="shared" si="1"/>
        <v>25</v>
      </c>
    </row>
    <row r="66" spans="1:9" ht="15" x14ac:dyDescent="0.2">
      <c r="A66" s="98">
        <v>59</v>
      </c>
      <c r="B66" s="87" t="s">
        <v>668</v>
      </c>
      <c r="C66" s="87" t="s">
        <v>641</v>
      </c>
      <c r="D66" s="87">
        <v>12001042927</v>
      </c>
      <c r="E66" s="87"/>
      <c r="F66" s="98" t="s">
        <v>332</v>
      </c>
      <c r="G66" s="4">
        <v>500</v>
      </c>
      <c r="H66" s="4">
        <f t="shared" si="0"/>
        <v>400</v>
      </c>
      <c r="I66" s="4">
        <f t="shared" si="1"/>
        <v>100</v>
      </c>
    </row>
    <row r="67" spans="1:9" ht="15" x14ac:dyDescent="0.2">
      <c r="A67" s="98">
        <v>60</v>
      </c>
      <c r="B67" s="87" t="s">
        <v>669</v>
      </c>
      <c r="C67" s="87" t="s">
        <v>630</v>
      </c>
      <c r="D67" s="87">
        <v>31001023911</v>
      </c>
      <c r="E67" s="87"/>
      <c r="F67" s="98" t="s">
        <v>332</v>
      </c>
      <c r="G67" s="4">
        <v>375</v>
      </c>
      <c r="H67" s="4">
        <f t="shared" si="0"/>
        <v>300</v>
      </c>
      <c r="I67" s="4">
        <f t="shared" si="1"/>
        <v>75</v>
      </c>
    </row>
    <row r="68" spans="1:9" ht="15" x14ac:dyDescent="0.2">
      <c r="A68" s="98">
        <v>61</v>
      </c>
      <c r="B68" s="87" t="s">
        <v>597</v>
      </c>
      <c r="C68" s="87" t="s">
        <v>642</v>
      </c>
      <c r="D68" s="87">
        <v>24001046287</v>
      </c>
      <c r="E68" s="87"/>
      <c r="F68" s="98" t="s">
        <v>332</v>
      </c>
      <c r="G68" s="4">
        <v>250</v>
      </c>
      <c r="H68" s="4">
        <f t="shared" si="0"/>
        <v>200</v>
      </c>
      <c r="I68" s="4">
        <f t="shared" si="1"/>
        <v>50</v>
      </c>
    </row>
    <row r="69" spans="1:9" ht="15" x14ac:dyDescent="0.2">
      <c r="A69" s="98">
        <v>62</v>
      </c>
      <c r="B69" s="87" t="s">
        <v>670</v>
      </c>
      <c r="C69" s="87" t="s">
        <v>643</v>
      </c>
      <c r="D69" s="87">
        <v>1001082337</v>
      </c>
      <c r="E69" s="87"/>
      <c r="F69" s="98" t="s">
        <v>332</v>
      </c>
      <c r="G69" s="4">
        <v>250</v>
      </c>
      <c r="H69" s="4">
        <f t="shared" si="0"/>
        <v>200</v>
      </c>
      <c r="I69" s="4">
        <f t="shared" si="1"/>
        <v>50</v>
      </c>
    </row>
    <row r="70" spans="1:9" ht="15" x14ac:dyDescent="0.2">
      <c r="A70" s="98">
        <v>63</v>
      </c>
      <c r="B70" s="87" t="s">
        <v>660</v>
      </c>
      <c r="C70" s="87" t="s">
        <v>644</v>
      </c>
      <c r="D70" s="87">
        <v>1003001453</v>
      </c>
      <c r="E70" s="87"/>
      <c r="F70" s="98" t="s">
        <v>332</v>
      </c>
      <c r="G70" s="4">
        <v>4375</v>
      </c>
      <c r="H70" s="4">
        <f t="shared" si="0"/>
        <v>3500</v>
      </c>
      <c r="I70" s="4">
        <f t="shared" si="1"/>
        <v>875</v>
      </c>
    </row>
    <row r="71" spans="1:9" ht="15" x14ac:dyDescent="0.2">
      <c r="A71" s="98">
        <v>64</v>
      </c>
      <c r="B71" s="87" t="s">
        <v>671</v>
      </c>
      <c r="C71" s="87" t="s">
        <v>645</v>
      </c>
      <c r="D71" s="87">
        <v>1019000612</v>
      </c>
      <c r="E71" s="87"/>
      <c r="F71" s="98" t="s">
        <v>332</v>
      </c>
      <c r="G71" s="4">
        <v>250</v>
      </c>
      <c r="H71" s="4">
        <f t="shared" si="0"/>
        <v>200</v>
      </c>
      <c r="I71" s="4">
        <f t="shared" si="1"/>
        <v>50</v>
      </c>
    </row>
    <row r="72" spans="1:9" ht="15" x14ac:dyDescent="0.2">
      <c r="A72" s="98">
        <v>65</v>
      </c>
      <c r="B72" s="87" t="s">
        <v>615</v>
      </c>
      <c r="C72" s="87" t="s">
        <v>672</v>
      </c>
      <c r="D72" s="87">
        <v>1020003048</v>
      </c>
      <c r="E72" s="87"/>
      <c r="F72" s="98" t="s">
        <v>332</v>
      </c>
      <c r="G72" s="4">
        <v>250</v>
      </c>
      <c r="H72" s="4">
        <f t="shared" si="0"/>
        <v>200</v>
      </c>
      <c r="I72" s="4">
        <f t="shared" si="1"/>
        <v>50</v>
      </c>
    </row>
    <row r="73" spans="1:9" ht="15" x14ac:dyDescent="0.2">
      <c r="A73" s="98">
        <v>66</v>
      </c>
      <c r="B73" s="87" t="s">
        <v>679</v>
      </c>
      <c r="C73" s="87" t="s">
        <v>673</v>
      </c>
      <c r="D73" s="87">
        <v>1017037428</v>
      </c>
      <c r="E73" s="87"/>
      <c r="F73" s="98" t="s">
        <v>332</v>
      </c>
      <c r="G73" s="4">
        <v>125</v>
      </c>
      <c r="H73" s="4">
        <f t="shared" ref="H73:H80" si="2">G73-I73</f>
        <v>100</v>
      </c>
      <c r="I73" s="4">
        <f t="shared" ref="I73:I80" si="3">G73*20/100</f>
        <v>25</v>
      </c>
    </row>
    <row r="74" spans="1:9" ht="15" x14ac:dyDescent="0.2">
      <c r="A74" s="98">
        <v>67</v>
      </c>
      <c r="B74" s="87" t="s">
        <v>607</v>
      </c>
      <c r="C74" s="87" t="s">
        <v>674</v>
      </c>
      <c r="D74" s="87">
        <v>46001007449</v>
      </c>
      <c r="E74" s="87"/>
      <c r="F74" s="98" t="s">
        <v>332</v>
      </c>
      <c r="G74" s="4">
        <v>1500</v>
      </c>
      <c r="H74" s="4">
        <f t="shared" si="2"/>
        <v>1200</v>
      </c>
      <c r="I74" s="4">
        <f t="shared" si="3"/>
        <v>300</v>
      </c>
    </row>
    <row r="75" spans="1:9" ht="15" x14ac:dyDescent="0.2">
      <c r="A75" s="98">
        <v>68</v>
      </c>
      <c r="B75" s="87" t="s">
        <v>680</v>
      </c>
      <c r="C75" s="87" t="s">
        <v>633</v>
      </c>
      <c r="D75" s="87">
        <v>1008045271</v>
      </c>
      <c r="E75" s="87"/>
      <c r="F75" s="98" t="s">
        <v>332</v>
      </c>
      <c r="G75" s="4">
        <v>200</v>
      </c>
      <c r="H75" s="4">
        <f t="shared" si="2"/>
        <v>160</v>
      </c>
      <c r="I75" s="4">
        <f t="shared" si="3"/>
        <v>40</v>
      </c>
    </row>
    <row r="76" spans="1:9" ht="15" x14ac:dyDescent="0.2">
      <c r="A76" s="98">
        <v>69</v>
      </c>
      <c r="B76" s="87" t="s">
        <v>612</v>
      </c>
      <c r="C76" s="87" t="s">
        <v>675</v>
      </c>
      <c r="D76" s="87">
        <v>35001088883</v>
      </c>
      <c r="E76" s="87"/>
      <c r="F76" s="98" t="s">
        <v>332</v>
      </c>
      <c r="G76" s="4">
        <v>1125</v>
      </c>
      <c r="H76" s="4">
        <f t="shared" si="2"/>
        <v>900</v>
      </c>
      <c r="I76" s="4">
        <f t="shared" si="3"/>
        <v>225</v>
      </c>
    </row>
    <row r="77" spans="1:9" ht="15" x14ac:dyDescent="0.2">
      <c r="A77" s="98">
        <v>70</v>
      </c>
      <c r="B77" s="87" t="s">
        <v>681</v>
      </c>
      <c r="C77" s="87" t="s">
        <v>577</v>
      </c>
      <c r="D77" s="87">
        <v>55001007127</v>
      </c>
      <c r="E77" s="87"/>
      <c r="F77" s="98" t="s">
        <v>332</v>
      </c>
      <c r="G77" s="4">
        <v>625</v>
      </c>
      <c r="H77" s="4">
        <f t="shared" si="2"/>
        <v>500</v>
      </c>
      <c r="I77" s="4">
        <f t="shared" si="3"/>
        <v>125</v>
      </c>
    </row>
    <row r="78" spans="1:9" ht="15" x14ac:dyDescent="0.2">
      <c r="A78" s="98">
        <v>71</v>
      </c>
      <c r="B78" s="87" t="s">
        <v>605</v>
      </c>
      <c r="C78" s="87" t="s">
        <v>676</v>
      </c>
      <c r="D78" s="87">
        <v>31001040193</v>
      </c>
      <c r="E78" s="87"/>
      <c r="F78" s="98" t="s">
        <v>332</v>
      </c>
      <c r="G78" s="4">
        <v>250</v>
      </c>
      <c r="H78" s="4">
        <f t="shared" si="2"/>
        <v>200</v>
      </c>
      <c r="I78" s="4">
        <f t="shared" si="3"/>
        <v>50</v>
      </c>
    </row>
    <row r="79" spans="1:9" ht="15" x14ac:dyDescent="0.2">
      <c r="A79" s="98">
        <v>72</v>
      </c>
      <c r="B79" s="87" t="s">
        <v>682</v>
      </c>
      <c r="C79" s="87" t="s">
        <v>677</v>
      </c>
      <c r="D79" s="87">
        <v>1027069589</v>
      </c>
      <c r="E79" s="87"/>
      <c r="F79" s="98" t="s">
        <v>332</v>
      </c>
      <c r="G79" s="4">
        <v>125</v>
      </c>
      <c r="H79" s="4">
        <f t="shared" si="2"/>
        <v>100</v>
      </c>
      <c r="I79" s="4">
        <f t="shared" si="3"/>
        <v>25</v>
      </c>
    </row>
    <row r="80" spans="1:9" ht="15" x14ac:dyDescent="0.2">
      <c r="A80" s="98">
        <v>73</v>
      </c>
      <c r="B80" s="87" t="s">
        <v>683</v>
      </c>
      <c r="C80" s="87" t="s">
        <v>678</v>
      </c>
      <c r="D80" s="87">
        <v>1012022979</v>
      </c>
      <c r="E80" s="87"/>
      <c r="F80" s="98" t="s">
        <v>332</v>
      </c>
      <c r="G80" s="4">
        <v>125</v>
      </c>
      <c r="H80" s="4">
        <f t="shared" si="2"/>
        <v>100</v>
      </c>
      <c r="I80" s="4">
        <f t="shared" si="3"/>
        <v>25</v>
      </c>
    </row>
    <row r="81" spans="1:9" ht="15" x14ac:dyDescent="0.2">
      <c r="A81" s="98"/>
      <c r="B81" s="87"/>
      <c r="C81" s="87"/>
      <c r="D81" s="87"/>
      <c r="E81" s="87"/>
      <c r="F81" s="98"/>
      <c r="G81" s="4"/>
      <c r="H81" s="4"/>
      <c r="I81" s="4"/>
    </row>
    <row r="82" spans="1:9" ht="15" x14ac:dyDescent="0.2">
      <c r="A82" s="87" t="s">
        <v>269</v>
      </c>
      <c r="B82" s="87"/>
      <c r="C82" s="87"/>
      <c r="D82" s="87"/>
      <c r="E82" s="87"/>
      <c r="F82" s="98"/>
      <c r="G82" s="4"/>
      <c r="H82" s="4"/>
      <c r="I82" s="4"/>
    </row>
    <row r="83" spans="1:9" ht="15" x14ac:dyDescent="0.3">
      <c r="A83" s="87"/>
      <c r="B83" s="99"/>
      <c r="C83" s="99"/>
      <c r="D83" s="99"/>
      <c r="E83" s="99"/>
      <c r="F83" s="87" t="s">
        <v>419</v>
      </c>
      <c r="G83" s="86">
        <f>SUM(G9:G82)</f>
        <v>375637.5</v>
      </c>
      <c r="H83" s="86">
        <f>SUM(H9:H82)</f>
        <v>301600</v>
      </c>
      <c r="I83" s="86">
        <f>SUM(I9:I82)</f>
        <v>74037.5</v>
      </c>
    </row>
    <row r="84" spans="1:9" ht="15" x14ac:dyDescent="0.3">
      <c r="A84" s="216"/>
      <c r="B84" s="216"/>
      <c r="C84" s="216"/>
      <c r="D84" s="216"/>
      <c r="E84" s="216"/>
      <c r="F84" s="216"/>
      <c r="G84" s="216"/>
      <c r="H84" s="184"/>
      <c r="I84" s="184"/>
    </row>
    <row r="85" spans="1:9" ht="15" x14ac:dyDescent="0.3">
      <c r="A85" s="217" t="s">
        <v>408</v>
      </c>
      <c r="B85" s="217"/>
      <c r="C85" s="216"/>
      <c r="D85" s="216"/>
      <c r="E85" s="216"/>
      <c r="F85" s="216"/>
      <c r="G85" s="216"/>
      <c r="H85" s="184"/>
      <c r="I85" s="184"/>
    </row>
    <row r="86" spans="1:9" ht="15" x14ac:dyDescent="0.3">
      <c r="A86" s="217"/>
      <c r="B86" s="217"/>
      <c r="C86" s="216"/>
      <c r="D86" s="216"/>
      <c r="E86" s="216"/>
      <c r="F86" s="216"/>
      <c r="G86" s="216"/>
      <c r="H86" s="184"/>
      <c r="I86" s="184"/>
    </row>
    <row r="87" spans="1:9" x14ac:dyDescent="0.2">
      <c r="A87" s="213"/>
      <c r="B87" s="213"/>
      <c r="C87" s="213"/>
      <c r="D87" s="213"/>
      <c r="E87" s="213"/>
      <c r="F87" s="213"/>
      <c r="G87" s="213"/>
      <c r="H87" s="213"/>
      <c r="I87" s="213"/>
    </row>
    <row r="88" spans="1:9" ht="15" x14ac:dyDescent="0.3">
      <c r="A88" s="190" t="s">
        <v>107</v>
      </c>
      <c r="B88" s="190"/>
      <c r="C88" s="184"/>
      <c r="D88" s="184"/>
      <c r="E88" s="184"/>
      <c r="F88" s="184"/>
      <c r="G88" s="184"/>
      <c r="H88" s="184"/>
      <c r="I88" s="184"/>
    </row>
    <row r="89" spans="1:9" ht="15" x14ac:dyDescent="0.3">
      <c r="A89" s="184"/>
      <c r="B89" s="184"/>
      <c r="C89" s="184"/>
      <c r="D89" s="184"/>
      <c r="E89" s="184"/>
      <c r="F89" s="184"/>
      <c r="G89" s="184"/>
      <c r="H89" s="184"/>
      <c r="I89" s="184"/>
    </row>
    <row r="90" spans="1:9" ht="15" x14ac:dyDescent="0.3">
      <c r="A90" s="184"/>
      <c r="B90" s="184"/>
      <c r="C90" s="184"/>
      <c r="D90" s="184"/>
      <c r="E90" s="188"/>
      <c r="F90" s="188"/>
      <c r="G90" s="188"/>
      <c r="H90" s="184"/>
      <c r="I90" s="184"/>
    </row>
    <row r="91" spans="1:9" ht="15" x14ac:dyDescent="0.3">
      <c r="A91" s="190"/>
      <c r="B91" s="190"/>
      <c r="C91" s="190" t="s">
        <v>372</v>
      </c>
      <c r="D91" s="190"/>
      <c r="E91" s="190"/>
      <c r="F91" s="190"/>
      <c r="G91" s="190"/>
      <c r="H91" s="184"/>
      <c r="I91" s="184"/>
    </row>
    <row r="92" spans="1:9" ht="15" x14ac:dyDescent="0.3">
      <c r="A92" s="184"/>
      <c r="B92" s="184"/>
      <c r="C92" s="184" t="s">
        <v>371</v>
      </c>
      <c r="D92" s="184"/>
      <c r="E92" s="184"/>
      <c r="F92" s="184"/>
      <c r="G92" s="184"/>
      <c r="H92" s="184"/>
      <c r="I92" s="184"/>
    </row>
    <row r="93" spans="1:9" x14ac:dyDescent="0.2">
      <c r="A93" s="192"/>
      <c r="B93" s="192"/>
      <c r="C93" s="192" t="s">
        <v>139</v>
      </c>
      <c r="D93" s="192"/>
      <c r="E93" s="192"/>
      <c r="F93" s="192"/>
      <c r="G93" s="192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view="pageBreakPreview" topLeftCell="A28" zoomScale="80" zoomScaleNormal="100" zoomScaleSheetLayoutView="80" workbookViewId="0">
      <selection activeCell="M57" sqref="M57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10" ht="15" x14ac:dyDescent="0.3">
      <c r="A1" s="74" t="s">
        <v>349</v>
      </c>
      <c r="B1" s="77"/>
      <c r="C1" s="77"/>
      <c r="D1" s="77"/>
      <c r="E1" s="77"/>
      <c r="F1" s="77"/>
      <c r="G1" s="453" t="s">
        <v>109</v>
      </c>
      <c r="H1" s="453"/>
      <c r="I1" s="356"/>
    </row>
    <row r="2" spans="1:10" ht="15" x14ac:dyDescent="0.3">
      <c r="A2" s="76" t="s">
        <v>140</v>
      </c>
      <c r="B2" s="77"/>
      <c r="C2" s="77"/>
      <c r="D2" s="77"/>
      <c r="E2" s="77"/>
      <c r="F2" s="77"/>
      <c r="G2" s="451" t="s">
        <v>511</v>
      </c>
      <c r="H2" s="451"/>
      <c r="I2" s="76"/>
    </row>
    <row r="3" spans="1:10" ht="15" x14ac:dyDescent="0.3">
      <c r="A3" s="76"/>
      <c r="B3" s="76"/>
      <c r="C3" s="76"/>
      <c r="D3" s="76"/>
      <c r="E3" s="76"/>
      <c r="F3" s="76"/>
      <c r="G3" s="162"/>
      <c r="H3" s="162"/>
      <c r="I3" s="356"/>
    </row>
    <row r="4" spans="1:10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425"/>
      <c r="B5" s="80" t="s">
        <v>512</v>
      </c>
      <c r="C5" s="80"/>
      <c r="D5" s="80"/>
      <c r="E5" s="80"/>
      <c r="F5" s="80"/>
      <c r="G5" s="81"/>
      <c r="H5" s="81"/>
      <c r="I5" s="356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3">
      <c r="A7" s="161"/>
      <c r="B7" s="161"/>
      <c r="C7" s="249"/>
      <c r="D7" s="161"/>
      <c r="E7" s="161"/>
      <c r="F7" s="161"/>
      <c r="G7" s="78"/>
      <c r="H7" s="78"/>
      <c r="I7" s="76"/>
    </row>
    <row r="8" spans="1:10" ht="45" x14ac:dyDescent="0.2">
      <c r="A8" s="352" t="s">
        <v>64</v>
      </c>
      <c r="B8" s="79" t="s">
        <v>324</v>
      </c>
      <c r="C8" s="90" t="s">
        <v>325</v>
      </c>
      <c r="D8" s="90" t="s">
        <v>225</v>
      </c>
      <c r="E8" s="90" t="s">
        <v>328</v>
      </c>
      <c r="F8" s="90" t="s">
        <v>327</v>
      </c>
      <c r="G8" s="90" t="s">
        <v>368</v>
      </c>
      <c r="H8" s="79" t="s">
        <v>10</v>
      </c>
      <c r="I8" s="79" t="s">
        <v>9</v>
      </c>
    </row>
    <row r="9" spans="1:10" ht="15" x14ac:dyDescent="0.2">
      <c r="A9" s="353"/>
      <c r="B9" s="354" t="s">
        <v>728</v>
      </c>
      <c r="C9" s="98" t="s">
        <v>589</v>
      </c>
      <c r="D9" s="98">
        <v>1008024324</v>
      </c>
      <c r="E9" s="98"/>
      <c r="F9" s="98" t="s">
        <v>736</v>
      </c>
      <c r="G9" s="98"/>
      <c r="H9" s="4">
        <v>3115</v>
      </c>
      <c r="I9" s="4">
        <v>3115</v>
      </c>
      <c r="J9" s="4"/>
    </row>
    <row r="10" spans="1:10" ht="15" x14ac:dyDescent="0.2">
      <c r="A10" s="353"/>
      <c r="B10" s="354" t="s">
        <v>729</v>
      </c>
      <c r="C10" s="98" t="s">
        <v>715</v>
      </c>
      <c r="D10" s="98">
        <v>1021001404</v>
      </c>
      <c r="E10" s="98"/>
      <c r="F10" s="98" t="s">
        <v>736</v>
      </c>
      <c r="G10" s="98"/>
      <c r="H10" s="4">
        <v>515</v>
      </c>
      <c r="I10" s="4">
        <v>515</v>
      </c>
      <c r="J10" s="4"/>
    </row>
    <row r="11" spans="1:10" ht="15" x14ac:dyDescent="0.2">
      <c r="A11" s="353"/>
      <c r="B11" s="354" t="s">
        <v>611</v>
      </c>
      <c r="C11" s="87" t="s">
        <v>584</v>
      </c>
      <c r="D11" s="87">
        <v>1006011079</v>
      </c>
      <c r="E11" s="98"/>
      <c r="F11" s="98" t="s">
        <v>736</v>
      </c>
      <c r="G11" s="87"/>
      <c r="H11" s="4">
        <v>3685</v>
      </c>
      <c r="I11" s="4">
        <v>3685</v>
      </c>
      <c r="J11" s="4"/>
    </row>
    <row r="12" spans="1:10" ht="15" x14ac:dyDescent="0.2">
      <c r="A12" s="353"/>
      <c r="B12" s="354" t="s">
        <v>606</v>
      </c>
      <c r="C12" s="87" t="s">
        <v>579</v>
      </c>
      <c r="D12" s="87">
        <v>1019029100</v>
      </c>
      <c r="E12" s="98"/>
      <c r="F12" s="98" t="s">
        <v>736</v>
      </c>
      <c r="G12" s="87"/>
      <c r="H12" s="4">
        <v>2805</v>
      </c>
      <c r="I12" s="4">
        <v>2805</v>
      </c>
      <c r="J12" s="4"/>
    </row>
    <row r="13" spans="1:10" ht="15" x14ac:dyDescent="0.2">
      <c r="A13" s="353"/>
      <c r="B13" s="354" t="s">
        <v>610</v>
      </c>
      <c r="C13" s="87" t="s">
        <v>585</v>
      </c>
      <c r="D13" s="87">
        <v>1001008305</v>
      </c>
      <c r="E13" s="98"/>
      <c r="F13" s="98" t="s">
        <v>736</v>
      </c>
      <c r="G13" s="87"/>
      <c r="H13" s="4">
        <v>3265</v>
      </c>
      <c r="I13" s="4">
        <v>3265</v>
      </c>
      <c r="J13" s="4"/>
    </row>
    <row r="14" spans="1:10" ht="15" x14ac:dyDescent="0.2">
      <c r="A14" s="353"/>
      <c r="B14" s="354" t="s">
        <v>660</v>
      </c>
      <c r="C14" s="87" t="s">
        <v>633</v>
      </c>
      <c r="D14" s="87">
        <v>46001023974</v>
      </c>
      <c r="E14" s="98"/>
      <c r="F14" s="98" t="s">
        <v>736</v>
      </c>
      <c r="G14" s="87"/>
      <c r="H14" s="4">
        <v>885</v>
      </c>
      <c r="I14" s="4">
        <v>885</v>
      </c>
      <c r="J14" s="4"/>
    </row>
    <row r="15" spans="1:10" ht="15" x14ac:dyDescent="0.2">
      <c r="A15" s="353"/>
      <c r="B15" s="354" t="s">
        <v>614</v>
      </c>
      <c r="C15" s="87" t="s">
        <v>589</v>
      </c>
      <c r="D15" s="87">
        <v>1031006153</v>
      </c>
      <c r="E15" s="98"/>
      <c r="F15" s="98" t="s">
        <v>736</v>
      </c>
      <c r="G15" s="87"/>
      <c r="H15" s="4">
        <v>4625</v>
      </c>
      <c r="I15" s="4">
        <v>4625</v>
      </c>
      <c r="J15" s="4"/>
    </row>
    <row r="16" spans="1:10" ht="15" x14ac:dyDescent="0.2">
      <c r="A16" s="353"/>
      <c r="B16" s="354" t="s">
        <v>659</v>
      </c>
      <c r="C16" s="87" t="s">
        <v>632</v>
      </c>
      <c r="D16" s="87">
        <v>1011086083</v>
      </c>
      <c r="E16" s="98"/>
      <c r="F16" s="98" t="s">
        <v>736</v>
      </c>
      <c r="G16" s="87"/>
      <c r="H16" s="4">
        <v>2085</v>
      </c>
      <c r="I16" s="4">
        <v>2085</v>
      </c>
      <c r="J16" s="4"/>
    </row>
    <row r="17" spans="1:10" ht="15" x14ac:dyDescent="0.2">
      <c r="A17" s="353"/>
      <c r="B17" s="354" t="s">
        <v>614</v>
      </c>
      <c r="C17" s="87" t="s">
        <v>716</v>
      </c>
      <c r="D17" s="87">
        <v>1005027236</v>
      </c>
      <c r="E17" s="98"/>
      <c r="F17" s="98" t="s">
        <v>736</v>
      </c>
      <c r="G17" s="87"/>
      <c r="H17" s="4">
        <v>3600</v>
      </c>
      <c r="I17" s="4">
        <v>3600</v>
      </c>
      <c r="J17" s="4"/>
    </row>
    <row r="18" spans="1:10" ht="15" x14ac:dyDescent="0.2">
      <c r="A18" s="353"/>
      <c r="B18" s="354" t="s">
        <v>596</v>
      </c>
      <c r="C18" s="87" t="s">
        <v>568</v>
      </c>
      <c r="D18" s="87">
        <v>1006015862</v>
      </c>
      <c r="E18" s="98"/>
      <c r="F18" s="98" t="s">
        <v>736</v>
      </c>
      <c r="G18" s="87"/>
      <c r="H18" s="4">
        <v>2920</v>
      </c>
      <c r="I18" s="4">
        <v>2920</v>
      </c>
      <c r="J18" s="4"/>
    </row>
    <row r="19" spans="1:10" ht="15" x14ac:dyDescent="0.2">
      <c r="A19" s="353"/>
      <c r="B19" s="354" t="s">
        <v>597</v>
      </c>
      <c r="C19" s="87" t="s">
        <v>569</v>
      </c>
      <c r="D19" s="87">
        <v>1022001763</v>
      </c>
      <c r="E19" s="98"/>
      <c r="F19" s="98" t="s">
        <v>736</v>
      </c>
      <c r="G19" s="87"/>
      <c r="H19" s="4">
        <v>3775</v>
      </c>
      <c r="I19" s="4">
        <v>3775</v>
      </c>
      <c r="J19" s="4"/>
    </row>
    <row r="20" spans="1:10" ht="15" x14ac:dyDescent="0.2">
      <c r="A20" s="353"/>
      <c r="B20" s="354" t="s">
        <v>605</v>
      </c>
      <c r="C20" s="87" t="s">
        <v>617</v>
      </c>
      <c r="D20" s="87">
        <v>1006015070</v>
      </c>
      <c r="E20" s="98"/>
      <c r="F20" s="98" t="s">
        <v>736</v>
      </c>
      <c r="G20" s="87"/>
      <c r="H20" s="4">
        <v>2040</v>
      </c>
      <c r="I20" s="4">
        <v>2040</v>
      </c>
      <c r="J20" s="4"/>
    </row>
    <row r="21" spans="1:10" ht="15" x14ac:dyDescent="0.2">
      <c r="A21" s="353"/>
      <c r="B21" s="354" t="s">
        <v>612</v>
      </c>
      <c r="C21" s="87" t="s">
        <v>675</v>
      </c>
      <c r="D21" s="87">
        <v>3500108883</v>
      </c>
      <c r="E21" s="98"/>
      <c r="F21" s="98" t="s">
        <v>736</v>
      </c>
      <c r="G21" s="87"/>
      <c r="H21" s="4">
        <v>2050</v>
      </c>
      <c r="I21" s="4">
        <v>2050</v>
      </c>
      <c r="J21" s="4"/>
    </row>
    <row r="22" spans="1:10" ht="15" x14ac:dyDescent="0.2">
      <c r="A22" s="353"/>
      <c r="B22" s="354" t="s">
        <v>594</v>
      </c>
      <c r="C22" s="87" t="s">
        <v>717</v>
      </c>
      <c r="D22" s="87">
        <v>58001000338</v>
      </c>
      <c r="E22" s="98"/>
      <c r="F22" s="98" t="s">
        <v>736</v>
      </c>
      <c r="G22" s="87"/>
      <c r="H22" s="4">
        <v>1520</v>
      </c>
      <c r="I22" s="4">
        <v>1520</v>
      </c>
      <c r="J22" s="4"/>
    </row>
    <row r="23" spans="1:10" ht="15" x14ac:dyDescent="0.2">
      <c r="A23" s="353"/>
      <c r="B23" s="354" t="s">
        <v>730</v>
      </c>
      <c r="C23" s="87" t="s">
        <v>718</v>
      </c>
      <c r="D23" s="87">
        <v>19001039372</v>
      </c>
      <c r="E23" s="98"/>
      <c r="F23" s="98" t="s">
        <v>736</v>
      </c>
      <c r="G23" s="87"/>
      <c r="H23" s="4">
        <v>800</v>
      </c>
      <c r="I23" s="4">
        <v>800</v>
      </c>
      <c r="J23" s="4"/>
    </row>
    <row r="24" spans="1:10" ht="15" x14ac:dyDescent="0.2">
      <c r="A24" s="353"/>
      <c r="B24" s="354" t="s">
        <v>604</v>
      </c>
      <c r="C24" s="87" t="s">
        <v>571</v>
      </c>
      <c r="D24" s="87">
        <v>12001069159</v>
      </c>
      <c r="E24" s="98"/>
      <c r="F24" s="98" t="s">
        <v>736</v>
      </c>
      <c r="G24" s="87"/>
      <c r="H24" s="4">
        <v>520</v>
      </c>
      <c r="I24" s="4">
        <v>520</v>
      </c>
      <c r="J24" s="4"/>
    </row>
    <row r="25" spans="1:10" ht="15" x14ac:dyDescent="0.2">
      <c r="A25" s="353"/>
      <c r="B25" s="354" t="s">
        <v>595</v>
      </c>
      <c r="C25" s="87" t="s">
        <v>567</v>
      </c>
      <c r="D25" s="87">
        <v>14001003911</v>
      </c>
      <c r="E25" s="98"/>
      <c r="F25" s="98" t="s">
        <v>736</v>
      </c>
      <c r="G25" s="87"/>
      <c r="H25" s="4">
        <v>830</v>
      </c>
      <c r="I25" s="4">
        <v>830</v>
      </c>
      <c r="J25" s="4"/>
    </row>
    <row r="26" spans="1:10" ht="15" x14ac:dyDescent="0.2">
      <c r="A26" s="353"/>
      <c r="B26" s="354" t="s">
        <v>648</v>
      </c>
      <c r="C26" s="87" t="s">
        <v>620</v>
      </c>
      <c r="D26" s="87">
        <v>33001081367</v>
      </c>
      <c r="E26" s="98"/>
      <c r="F26" s="98" t="s">
        <v>736</v>
      </c>
      <c r="G26" s="87"/>
      <c r="H26" s="4">
        <v>750</v>
      </c>
      <c r="I26" s="4">
        <v>750</v>
      </c>
      <c r="J26" s="4"/>
    </row>
    <row r="27" spans="1:10" ht="15" x14ac:dyDescent="0.2">
      <c r="A27" s="353"/>
      <c r="B27" s="354" t="s">
        <v>731</v>
      </c>
      <c r="C27" s="87" t="s">
        <v>719</v>
      </c>
      <c r="D27" s="87">
        <v>1030059294</v>
      </c>
      <c r="E27" s="98"/>
      <c r="F27" s="98" t="s">
        <v>736</v>
      </c>
      <c r="G27" s="87"/>
      <c r="H27" s="4">
        <v>750</v>
      </c>
      <c r="I27" s="4">
        <v>750</v>
      </c>
      <c r="J27" s="4"/>
    </row>
    <row r="28" spans="1:10" ht="15" x14ac:dyDescent="0.2">
      <c r="A28" s="353"/>
      <c r="B28" s="354" t="s">
        <v>667</v>
      </c>
      <c r="C28" s="87" t="s">
        <v>720</v>
      </c>
      <c r="D28" s="87">
        <v>1024084405</v>
      </c>
      <c r="E28" s="98"/>
      <c r="F28" s="98" t="s">
        <v>736</v>
      </c>
      <c r="G28" s="87"/>
      <c r="H28" s="4">
        <v>750</v>
      </c>
      <c r="I28" s="4">
        <v>750</v>
      </c>
      <c r="J28" s="4"/>
    </row>
    <row r="29" spans="1:10" ht="15" x14ac:dyDescent="0.2">
      <c r="A29" s="353"/>
      <c r="B29" s="354" t="s">
        <v>732</v>
      </c>
      <c r="C29" s="87" t="s">
        <v>721</v>
      </c>
      <c r="D29" s="87">
        <v>1024051396</v>
      </c>
      <c r="E29" s="98"/>
      <c r="F29" s="98" t="s">
        <v>736</v>
      </c>
      <c r="G29" s="87"/>
      <c r="H29" s="4">
        <v>750</v>
      </c>
      <c r="I29" s="4">
        <v>750</v>
      </c>
      <c r="J29" s="4"/>
    </row>
    <row r="30" spans="1:10" ht="15" x14ac:dyDescent="0.2">
      <c r="A30" s="353"/>
      <c r="B30" s="354" t="s">
        <v>614</v>
      </c>
      <c r="C30" s="87" t="s">
        <v>722</v>
      </c>
      <c r="D30" s="87">
        <v>1024083490</v>
      </c>
      <c r="E30" s="98"/>
      <c r="F30" s="98" t="s">
        <v>736</v>
      </c>
      <c r="G30" s="87"/>
      <c r="H30" s="4">
        <v>750</v>
      </c>
      <c r="I30" s="4">
        <v>750</v>
      </c>
      <c r="J30" s="4"/>
    </row>
    <row r="31" spans="1:10" ht="15" x14ac:dyDescent="0.2">
      <c r="A31" s="353"/>
      <c r="B31" s="354" t="s">
        <v>660</v>
      </c>
      <c r="C31" s="87" t="s">
        <v>588</v>
      </c>
      <c r="D31" s="87">
        <v>124090600</v>
      </c>
      <c r="E31" s="98"/>
      <c r="F31" s="98" t="s">
        <v>736</v>
      </c>
      <c r="G31" s="87"/>
      <c r="H31" s="4">
        <v>750</v>
      </c>
      <c r="I31" s="4">
        <v>750</v>
      </c>
      <c r="J31" s="4"/>
    </row>
    <row r="32" spans="1:10" ht="15" x14ac:dyDescent="0.2">
      <c r="A32" s="353"/>
      <c r="B32" s="354" t="s">
        <v>599</v>
      </c>
      <c r="C32" s="87" t="s">
        <v>723</v>
      </c>
      <c r="D32" s="87">
        <v>1024091259</v>
      </c>
      <c r="E32" s="98"/>
      <c r="F32" s="98" t="s">
        <v>736</v>
      </c>
      <c r="G32" s="87"/>
      <c r="H32" s="4">
        <v>750</v>
      </c>
      <c r="I32" s="4">
        <v>750</v>
      </c>
      <c r="J32" s="4"/>
    </row>
    <row r="33" spans="1:10" ht="15" x14ac:dyDescent="0.2">
      <c r="A33" s="353"/>
      <c r="B33" s="354" t="s">
        <v>597</v>
      </c>
      <c r="C33" s="87" t="s">
        <v>724</v>
      </c>
      <c r="D33" s="87">
        <v>24001046287</v>
      </c>
      <c r="E33" s="98"/>
      <c r="F33" s="98" t="s">
        <v>736</v>
      </c>
      <c r="G33" s="87"/>
      <c r="H33" s="4">
        <v>750</v>
      </c>
      <c r="I33" s="4">
        <v>750</v>
      </c>
      <c r="J33" s="4"/>
    </row>
    <row r="34" spans="1:10" ht="15" x14ac:dyDescent="0.2">
      <c r="A34" s="353"/>
      <c r="B34" s="354" t="s">
        <v>733</v>
      </c>
      <c r="C34" s="87" t="s">
        <v>577</v>
      </c>
      <c r="D34" s="87">
        <v>10240702767</v>
      </c>
      <c r="E34" s="98"/>
      <c r="F34" s="98" t="s">
        <v>736</v>
      </c>
      <c r="G34" s="87"/>
      <c r="H34" s="4">
        <v>750</v>
      </c>
      <c r="I34" s="4">
        <v>750</v>
      </c>
      <c r="J34" s="4"/>
    </row>
    <row r="35" spans="1:10" ht="15" x14ac:dyDescent="0.2">
      <c r="A35" s="353"/>
      <c r="B35" s="354" t="s">
        <v>734</v>
      </c>
      <c r="C35" s="87" t="s">
        <v>571</v>
      </c>
      <c r="D35" s="87">
        <v>1008062208</v>
      </c>
      <c r="E35" s="98"/>
      <c r="F35" s="98" t="s">
        <v>736</v>
      </c>
      <c r="G35" s="87"/>
      <c r="H35" s="4">
        <v>750</v>
      </c>
      <c r="I35" s="4">
        <v>750</v>
      </c>
      <c r="J35" s="4"/>
    </row>
    <row r="36" spans="1:10" ht="15" x14ac:dyDescent="0.2">
      <c r="A36" s="353"/>
      <c r="B36" s="354" t="s">
        <v>613</v>
      </c>
      <c r="C36" s="87" t="s">
        <v>586</v>
      </c>
      <c r="D36" s="87">
        <v>23001009537</v>
      </c>
      <c r="E36" s="98"/>
      <c r="F36" s="98" t="s">
        <v>736</v>
      </c>
      <c r="G36" s="87"/>
      <c r="H36" s="4">
        <v>750</v>
      </c>
      <c r="I36" s="4">
        <v>750</v>
      </c>
      <c r="J36" s="4"/>
    </row>
    <row r="37" spans="1:10" ht="15" x14ac:dyDescent="0.2">
      <c r="A37" s="353"/>
      <c r="B37" s="354" t="s">
        <v>735</v>
      </c>
      <c r="C37" s="87" t="s">
        <v>725</v>
      </c>
      <c r="D37" s="87">
        <v>1024074923</v>
      </c>
      <c r="E37" s="98"/>
      <c r="F37" s="98" t="s">
        <v>736</v>
      </c>
      <c r="G37" s="87"/>
      <c r="H37" s="4">
        <v>750</v>
      </c>
      <c r="I37" s="4">
        <v>750</v>
      </c>
      <c r="J37" s="4"/>
    </row>
    <row r="38" spans="1:10" ht="15" x14ac:dyDescent="0.2">
      <c r="A38" s="353"/>
      <c r="B38" s="354" t="s">
        <v>660</v>
      </c>
      <c r="C38" s="87" t="s">
        <v>726</v>
      </c>
      <c r="D38" s="87">
        <v>1024086352</v>
      </c>
      <c r="E38" s="98"/>
      <c r="F38" s="98" t="s">
        <v>736</v>
      </c>
      <c r="G38" s="87"/>
      <c r="H38" s="4">
        <v>750</v>
      </c>
      <c r="I38" s="4">
        <v>750</v>
      </c>
      <c r="J38" s="4"/>
    </row>
    <row r="39" spans="1:10" ht="15" x14ac:dyDescent="0.2">
      <c r="A39" s="353"/>
      <c r="B39" s="354" t="s">
        <v>679</v>
      </c>
      <c r="C39" s="87" t="s">
        <v>673</v>
      </c>
      <c r="D39" s="87">
        <v>1017037428</v>
      </c>
      <c r="E39" s="98"/>
      <c r="F39" s="98" t="s">
        <v>736</v>
      </c>
      <c r="G39" s="87"/>
      <c r="H39" s="4">
        <v>750</v>
      </c>
      <c r="I39" s="4">
        <v>750</v>
      </c>
      <c r="J39" s="4"/>
    </row>
    <row r="40" spans="1:10" ht="15" x14ac:dyDescent="0.2">
      <c r="A40" s="353"/>
      <c r="B40" s="354" t="s">
        <v>735</v>
      </c>
      <c r="C40" s="87" t="s">
        <v>727</v>
      </c>
      <c r="D40" s="87">
        <v>16001029143</v>
      </c>
      <c r="E40" s="98"/>
      <c r="F40" s="98" t="s">
        <v>736</v>
      </c>
      <c r="G40" s="87"/>
      <c r="H40" s="4">
        <v>750</v>
      </c>
      <c r="I40" s="4">
        <v>750</v>
      </c>
      <c r="J40" s="4"/>
    </row>
    <row r="41" spans="1:10" ht="15" x14ac:dyDescent="0.2">
      <c r="A41" s="353"/>
      <c r="B41" s="354" t="s">
        <v>667</v>
      </c>
      <c r="C41" s="87" t="s">
        <v>737</v>
      </c>
      <c r="D41" s="87">
        <v>1024057465</v>
      </c>
      <c r="E41" s="98"/>
      <c r="F41" s="98" t="s">
        <v>736</v>
      </c>
      <c r="G41" s="87"/>
      <c r="H41" s="4">
        <v>750</v>
      </c>
      <c r="I41" s="4">
        <v>750</v>
      </c>
      <c r="J41" s="4"/>
    </row>
    <row r="42" spans="1:10" ht="15" x14ac:dyDescent="0.2">
      <c r="A42" s="353"/>
      <c r="B42" s="354" t="s">
        <v>608</v>
      </c>
      <c r="C42" s="87" t="s">
        <v>580</v>
      </c>
      <c r="D42" s="87">
        <v>1005034665</v>
      </c>
      <c r="E42" s="98"/>
      <c r="F42" s="98" t="s">
        <v>736</v>
      </c>
      <c r="G42" s="87"/>
      <c r="H42" s="4">
        <v>1030</v>
      </c>
      <c r="I42" s="4">
        <v>1030</v>
      </c>
      <c r="J42" s="4"/>
    </row>
    <row r="43" spans="1:10" ht="15" x14ac:dyDescent="0.2">
      <c r="A43" s="353"/>
      <c r="B43" s="354" t="s">
        <v>605</v>
      </c>
      <c r="C43" s="87" t="s">
        <v>738</v>
      </c>
      <c r="D43" s="87">
        <v>11001002400</v>
      </c>
      <c r="E43" s="87"/>
      <c r="F43" s="98" t="s">
        <v>736</v>
      </c>
      <c r="G43" s="87"/>
      <c r="H43" s="4">
        <v>500</v>
      </c>
      <c r="I43" s="4">
        <v>500</v>
      </c>
      <c r="J43" s="4"/>
    </row>
    <row r="44" spans="1:10" ht="15" x14ac:dyDescent="0.2">
      <c r="A44" s="353"/>
      <c r="B44" s="354" t="s">
        <v>594</v>
      </c>
      <c r="C44" s="87" t="s">
        <v>739</v>
      </c>
      <c r="D44" s="87">
        <v>60001030030</v>
      </c>
      <c r="E44" s="87"/>
      <c r="F44" s="98" t="s">
        <v>736</v>
      </c>
      <c r="G44" s="87"/>
      <c r="H44" s="4">
        <v>600</v>
      </c>
      <c r="I44" s="4">
        <v>600</v>
      </c>
      <c r="J44" s="4"/>
    </row>
    <row r="45" spans="1:10" ht="15" x14ac:dyDescent="0.2">
      <c r="A45" s="353"/>
      <c r="B45" s="354" t="s">
        <v>751</v>
      </c>
      <c r="C45" s="87" t="s">
        <v>740</v>
      </c>
      <c r="D45" s="87">
        <v>26001008058</v>
      </c>
      <c r="E45" s="87"/>
      <c r="F45" s="98" t="s">
        <v>736</v>
      </c>
      <c r="G45" s="87"/>
      <c r="H45" s="4">
        <v>550</v>
      </c>
      <c r="I45" s="4">
        <v>550</v>
      </c>
      <c r="J45" s="4"/>
    </row>
    <row r="46" spans="1:10" ht="15" x14ac:dyDescent="0.2">
      <c r="A46" s="353"/>
      <c r="B46" s="354" t="s">
        <v>599</v>
      </c>
      <c r="C46" s="87" t="s">
        <v>571</v>
      </c>
      <c r="D46" s="87">
        <v>1024036647</v>
      </c>
      <c r="E46" s="87"/>
      <c r="F46" s="98" t="s">
        <v>736</v>
      </c>
      <c r="G46" s="87"/>
      <c r="H46" s="4">
        <v>400</v>
      </c>
      <c r="I46" s="4">
        <v>400</v>
      </c>
      <c r="J46" s="4"/>
    </row>
    <row r="47" spans="1:10" ht="15" x14ac:dyDescent="0.2">
      <c r="A47" s="353"/>
      <c r="B47" s="354" t="s">
        <v>670</v>
      </c>
      <c r="C47" s="87" t="s">
        <v>741</v>
      </c>
      <c r="D47" s="87">
        <v>20001012264</v>
      </c>
      <c r="E47" s="87"/>
      <c r="F47" s="98" t="s">
        <v>736</v>
      </c>
      <c r="G47" s="87"/>
      <c r="H47" s="4">
        <v>400</v>
      </c>
      <c r="I47" s="4">
        <v>400</v>
      </c>
      <c r="J47" s="4"/>
    </row>
    <row r="48" spans="1:10" ht="15" x14ac:dyDescent="0.2">
      <c r="A48" s="353"/>
      <c r="B48" s="354" t="s">
        <v>657</v>
      </c>
      <c r="C48" s="87" t="s">
        <v>742</v>
      </c>
      <c r="D48" s="87">
        <v>39001008906</v>
      </c>
      <c r="E48" s="87"/>
      <c r="F48" s="98" t="s">
        <v>736</v>
      </c>
      <c r="G48" s="87"/>
      <c r="H48" s="4">
        <v>200</v>
      </c>
      <c r="I48" s="4">
        <v>200</v>
      </c>
      <c r="J48" s="4"/>
    </row>
    <row r="49" spans="1:10" ht="15" x14ac:dyDescent="0.2">
      <c r="A49" s="353"/>
      <c r="B49" s="354" t="s">
        <v>752</v>
      </c>
      <c r="C49" s="87" t="s">
        <v>743</v>
      </c>
      <c r="D49" s="87">
        <v>24001011477</v>
      </c>
      <c r="E49" s="87"/>
      <c r="F49" s="98" t="s">
        <v>736</v>
      </c>
      <c r="G49" s="87"/>
      <c r="H49" s="4">
        <v>600</v>
      </c>
      <c r="I49" s="4">
        <v>600</v>
      </c>
      <c r="J49" s="4"/>
    </row>
    <row r="50" spans="1:10" ht="15" x14ac:dyDescent="0.2">
      <c r="A50" s="353"/>
      <c r="B50" s="354" t="s">
        <v>734</v>
      </c>
      <c r="C50" s="87" t="s">
        <v>744</v>
      </c>
      <c r="D50" s="87">
        <v>25001049020</v>
      </c>
      <c r="E50" s="87"/>
      <c r="F50" s="98" t="s">
        <v>736</v>
      </c>
      <c r="G50" s="87"/>
      <c r="H50" s="4">
        <v>200</v>
      </c>
      <c r="I50" s="4">
        <v>200</v>
      </c>
      <c r="J50" s="4"/>
    </row>
    <row r="51" spans="1:10" ht="15" x14ac:dyDescent="0.2">
      <c r="A51" s="353"/>
      <c r="B51" s="354" t="s">
        <v>753</v>
      </c>
      <c r="C51" s="87" t="s">
        <v>745</v>
      </c>
      <c r="D51" s="87">
        <v>1024069907</v>
      </c>
      <c r="E51" s="87"/>
      <c r="F51" s="98" t="s">
        <v>736</v>
      </c>
      <c r="G51" s="87"/>
      <c r="H51" s="4">
        <v>900</v>
      </c>
      <c r="I51" s="4">
        <v>900</v>
      </c>
      <c r="J51" s="4"/>
    </row>
    <row r="52" spans="1:10" ht="15" x14ac:dyDescent="0.2">
      <c r="A52" s="353"/>
      <c r="B52" s="354" t="s">
        <v>754</v>
      </c>
      <c r="C52" s="87" t="s">
        <v>746</v>
      </c>
      <c r="D52" s="87">
        <v>31001033335</v>
      </c>
      <c r="E52" s="87"/>
      <c r="F52" s="98" t="s">
        <v>736</v>
      </c>
      <c r="G52" s="87"/>
      <c r="H52" s="4">
        <v>300</v>
      </c>
      <c r="I52" s="4">
        <v>300</v>
      </c>
      <c r="J52" s="4"/>
    </row>
    <row r="53" spans="1:10" ht="15" x14ac:dyDescent="0.2">
      <c r="A53" s="353"/>
      <c r="B53" s="354" t="s">
        <v>605</v>
      </c>
      <c r="C53" s="87" t="s">
        <v>676</v>
      </c>
      <c r="D53" s="87">
        <v>31001040193</v>
      </c>
      <c r="E53" s="87"/>
      <c r="F53" s="98" t="s">
        <v>736</v>
      </c>
      <c r="G53" s="87"/>
      <c r="H53" s="4">
        <v>200</v>
      </c>
      <c r="I53" s="4">
        <v>200</v>
      </c>
      <c r="J53" s="4"/>
    </row>
    <row r="54" spans="1:10" ht="15" x14ac:dyDescent="0.2">
      <c r="A54" s="353"/>
      <c r="B54" s="354" t="s">
        <v>755</v>
      </c>
      <c r="C54" s="87" t="s">
        <v>747</v>
      </c>
      <c r="D54" s="87">
        <v>1022012593</v>
      </c>
      <c r="E54" s="87"/>
      <c r="F54" s="98" t="s">
        <v>736</v>
      </c>
      <c r="G54" s="87"/>
      <c r="H54" s="4">
        <v>200</v>
      </c>
      <c r="I54" s="4">
        <v>200</v>
      </c>
      <c r="J54" s="4"/>
    </row>
    <row r="55" spans="1:10" ht="15" x14ac:dyDescent="0.2">
      <c r="A55" s="353"/>
      <c r="B55" s="354" t="s">
        <v>756</v>
      </c>
      <c r="C55" s="87" t="s">
        <v>748</v>
      </c>
      <c r="D55" s="87">
        <v>1001040580</v>
      </c>
      <c r="E55" s="87"/>
      <c r="F55" s="98" t="s">
        <v>736</v>
      </c>
      <c r="G55" s="87"/>
      <c r="H55" s="4">
        <v>100</v>
      </c>
      <c r="I55" s="4">
        <v>100</v>
      </c>
      <c r="J55" s="4"/>
    </row>
    <row r="56" spans="1:10" ht="15" x14ac:dyDescent="0.2">
      <c r="A56" s="353"/>
      <c r="B56" s="354" t="s">
        <v>607</v>
      </c>
      <c r="C56" s="87" t="s">
        <v>578</v>
      </c>
      <c r="D56" s="87">
        <v>12001050813</v>
      </c>
      <c r="E56" s="87"/>
      <c r="F56" s="98" t="s">
        <v>736</v>
      </c>
      <c r="G56" s="87"/>
      <c r="H56" s="4">
        <v>200</v>
      </c>
      <c r="I56" s="4">
        <v>200</v>
      </c>
      <c r="J56" s="4"/>
    </row>
    <row r="57" spans="1:10" ht="15" x14ac:dyDescent="0.2">
      <c r="A57" s="353"/>
      <c r="B57" s="354" t="s">
        <v>611</v>
      </c>
      <c r="C57" s="87" t="s">
        <v>749</v>
      </c>
      <c r="D57" s="87">
        <v>59001006860</v>
      </c>
      <c r="E57" s="87"/>
      <c r="F57" s="98" t="s">
        <v>736</v>
      </c>
      <c r="G57" s="87"/>
      <c r="H57" s="4">
        <v>400</v>
      </c>
      <c r="I57" s="4">
        <v>400</v>
      </c>
      <c r="J57" s="4"/>
    </row>
    <row r="58" spans="1:10" ht="15" x14ac:dyDescent="0.2">
      <c r="A58" s="353"/>
      <c r="B58" s="354" t="s">
        <v>616</v>
      </c>
      <c r="C58" s="87" t="s">
        <v>589</v>
      </c>
      <c r="D58" s="87">
        <v>1010011415</v>
      </c>
      <c r="E58" s="87"/>
      <c r="F58" s="98" t="s">
        <v>736</v>
      </c>
      <c r="G58" s="87"/>
      <c r="H58" s="4">
        <v>270</v>
      </c>
      <c r="I58" s="4">
        <v>270</v>
      </c>
      <c r="J58" s="4"/>
    </row>
    <row r="59" spans="1:10" ht="15" x14ac:dyDescent="0.2">
      <c r="A59" s="353"/>
      <c r="B59" s="354" t="s">
        <v>612</v>
      </c>
      <c r="C59" s="87" t="s">
        <v>567</v>
      </c>
      <c r="D59" s="87">
        <v>14001005156</v>
      </c>
      <c r="E59" s="87"/>
      <c r="F59" s="98" t="s">
        <v>736</v>
      </c>
      <c r="G59" s="87"/>
      <c r="H59" s="4">
        <v>495</v>
      </c>
      <c r="I59" s="4">
        <v>495</v>
      </c>
      <c r="J59" s="4"/>
    </row>
    <row r="60" spans="1:10" ht="15" x14ac:dyDescent="0.2">
      <c r="A60" s="353"/>
      <c r="B60" s="354" t="s">
        <v>599</v>
      </c>
      <c r="C60" s="87" t="s">
        <v>750</v>
      </c>
      <c r="D60" s="87">
        <v>1024046135</v>
      </c>
      <c r="E60" s="87"/>
      <c r="F60" s="98" t="s">
        <v>736</v>
      </c>
      <c r="G60" s="87"/>
      <c r="H60" s="4">
        <v>210</v>
      </c>
      <c r="I60" s="4">
        <v>210</v>
      </c>
      <c r="J60" s="4"/>
    </row>
    <row r="61" spans="1:10" ht="15" x14ac:dyDescent="0.2">
      <c r="A61" s="353"/>
      <c r="B61" s="354" t="s">
        <v>564</v>
      </c>
      <c r="C61" s="87" t="s">
        <v>565</v>
      </c>
      <c r="D61" s="87">
        <v>1008054765</v>
      </c>
      <c r="E61" s="87"/>
      <c r="F61" s="98" t="s">
        <v>736</v>
      </c>
      <c r="G61" s="87"/>
      <c r="H61" s="4">
        <v>280</v>
      </c>
      <c r="I61" s="4">
        <v>280</v>
      </c>
      <c r="J61" s="4"/>
    </row>
    <row r="62" spans="1:10" ht="15" x14ac:dyDescent="0.2">
      <c r="A62" s="353"/>
      <c r="B62" s="354" t="s">
        <v>598</v>
      </c>
      <c r="C62" s="87" t="s">
        <v>570</v>
      </c>
      <c r="D62" s="87">
        <v>1027019748</v>
      </c>
      <c r="E62" s="87"/>
      <c r="F62" s="98" t="s">
        <v>736</v>
      </c>
      <c r="G62" s="87"/>
      <c r="H62" s="4">
        <v>325</v>
      </c>
      <c r="I62" s="4">
        <v>325</v>
      </c>
      <c r="J62" s="4"/>
    </row>
    <row r="63" spans="1:10" ht="15" x14ac:dyDescent="0.2">
      <c r="A63" s="353"/>
      <c r="B63" s="354" t="s">
        <v>610</v>
      </c>
      <c r="C63" s="87" t="s">
        <v>582</v>
      </c>
      <c r="D63" s="87">
        <v>1026008465</v>
      </c>
      <c r="E63" s="87"/>
      <c r="F63" s="98" t="s">
        <v>736</v>
      </c>
      <c r="G63" s="87"/>
      <c r="H63" s="4">
        <v>225</v>
      </c>
      <c r="I63" s="4">
        <v>225</v>
      </c>
      <c r="J63" s="4"/>
    </row>
    <row r="64" spans="1:10" ht="15" x14ac:dyDescent="0.2">
      <c r="A64" s="353"/>
      <c r="B64" s="354" t="s">
        <v>605</v>
      </c>
      <c r="C64" s="87" t="s">
        <v>577</v>
      </c>
      <c r="D64" s="87">
        <v>1014003443</v>
      </c>
      <c r="E64" s="87"/>
      <c r="F64" s="98" t="s">
        <v>736</v>
      </c>
      <c r="G64" s="87"/>
      <c r="H64" s="4">
        <v>400</v>
      </c>
      <c r="I64" s="4">
        <v>400</v>
      </c>
      <c r="J64" s="4"/>
    </row>
    <row r="65" spans="1:9" ht="15" x14ac:dyDescent="0.2">
      <c r="A65" s="353"/>
      <c r="B65" s="354"/>
      <c r="C65" s="87"/>
      <c r="D65" s="87"/>
      <c r="E65" s="87"/>
      <c r="F65" s="98"/>
      <c r="G65" s="87"/>
      <c r="H65" s="4"/>
      <c r="I65" s="4"/>
    </row>
    <row r="66" spans="1:9" ht="15" x14ac:dyDescent="0.2">
      <c r="A66" s="353"/>
      <c r="B66" s="354"/>
      <c r="C66" s="87"/>
      <c r="D66" s="87"/>
      <c r="E66" s="87"/>
      <c r="F66" s="98"/>
      <c r="G66" s="87"/>
      <c r="H66" s="4"/>
      <c r="I66" s="4"/>
    </row>
    <row r="67" spans="1:9" ht="15" x14ac:dyDescent="0.2">
      <c r="A67" s="353"/>
      <c r="B67" s="354"/>
      <c r="C67" s="87"/>
      <c r="D67" s="87"/>
      <c r="E67" s="87"/>
      <c r="F67" s="98"/>
      <c r="G67" s="87"/>
      <c r="H67" s="4"/>
      <c r="I67" s="4"/>
    </row>
    <row r="68" spans="1:9" ht="15" x14ac:dyDescent="0.2">
      <c r="A68" s="353"/>
      <c r="B68" s="354"/>
      <c r="C68" s="87"/>
      <c r="D68" s="87"/>
      <c r="E68" s="87"/>
      <c r="F68" s="87"/>
      <c r="G68" s="87"/>
      <c r="H68" s="4"/>
      <c r="I68" s="4"/>
    </row>
    <row r="69" spans="1:9" ht="15" x14ac:dyDescent="0.3">
      <c r="A69" s="353"/>
      <c r="B69" s="355"/>
      <c r="C69" s="99"/>
      <c r="D69" s="99"/>
      <c r="E69" s="99"/>
      <c r="F69" s="99"/>
      <c r="G69" s="99" t="s">
        <v>323</v>
      </c>
      <c r="H69" s="86">
        <v>60020</v>
      </c>
      <c r="I69" s="86">
        <v>60020</v>
      </c>
    </row>
    <row r="70" spans="1:9" ht="15" x14ac:dyDescent="0.3">
      <c r="A70" s="216"/>
      <c r="B70" s="216"/>
      <c r="C70" s="216"/>
      <c r="D70" s="216"/>
      <c r="E70" s="216"/>
      <c r="F70" s="216"/>
      <c r="G70" s="184"/>
      <c r="H70" s="184"/>
      <c r="I70" s="189"/>
    </row>
    <row r="71" spans="1:9" ht="15" x14ac:dyDescent="0.3">
      <c r="A71" s="217" t="s">
        <v>334</v>
      </c>
      <c r="B71" s="216"/>
      <c r="C71" s="216"/>
      <c r="D71" s="216"/>
      <c r="E71" s="216"/>
      <c r="F71" s="216"/>
      <c r="G71" s="184"/>
      <c r="H71" s="184"/>
      <c r="I71" s="189"/>
    </row>
    <row r="72" spans="1:9" ht="15" x14ac:dyDescent="0.3">
      <c r="A72" s="217" t="s">
        <v>337</v>
      </c>
      <c r="B72" s="216"/>
      <c r="C72" s="216"/>
      <c r="D72" s="216"/>
      <c r="E72" s="216"/>
      <c r="F72" s="216"/>
      <c r="G72" s="184"/>
      <c r="H72" s="184"/>
      <c r="I72" s="189"/>
    </row>
    <row r="73" spans="1:9" ht="15" x14ac:dyDescent="0.3">
      <c r="A73" s="217"/>
      <c r="B73" s="184"/>
      <c r="C73" s="184"/>
      <c r="D73" s="184"/>
      <c r="E73" s="184"/>
      <c r="F73" s="184"/>
      <c r="G73" s="184"/>
      <c r="H73" s="184"/>
      <c r="I73" s="189"/>
    </row>
    <row r="74" spans="1:9" ht="15" x14ac:dyDescent="0.3">
      <c r="A74" s="217"/>
      <c r="B74" s="184"/>
      <c r="C74" s="184"/>
      <c r="D74" s="184"/>
      <c r="E74" s="184"/>
      <c r="G74" s="184"/>
      <c r="H74" s="184"/>
      <c r="I74" s="189"/>
    </row>
    <row r="75" spans="1:9" x14ac:dyDescent="0.2">
      <c r="A75" s="213"/>
      <c r="B75" s="213"/>
      <c r="C75" s="213"/>
      <c r="D75" s="213"/>
      <c r="E75" s="213"/>
      <c r="F75" s="213"/>
      <c r="G75" s="213"/>
      <c r="H75" s="213"/>
      <c r="I75" s="189"/>
    </row>
    <row r="76" spans="1:9" ht="15" x14ac:dyDescent="0.3">
      <c r="A76" s="190" t="s">
        <v>107</v>
      </c>
      <c r="B76" s="184"/>
      <c r="C76" s="184"/>
      <c r="D76" s="184"/>
      <c r="E76" s="184"/>
      <c r="F76" s="184"/>
      <c r="G76" s="184"/>
      <c r="H76" s="184"/>
      <c r="I76" s="189"/>
    </row>
    <row r="77" spans="1:9" ht="15" x14ac:dyDescent="0.3">
      <c r="A77" s="184"/>
      <c r="B77" s="184"/>
      <c r="C77" s="184"/>
      <c r="D77" s="184"/>
      <c r="E77" s="184"/>
      <c r="F77" s="184"/>
      <c r="G77" s="184"/>
      <c r="H77" s="184"/>
      <c r="I77" s="189"/>
    </row>
    <row r="78" spans="1:9" ht="15" x14ac:dyDescent="0.3">
      <c r="A78" s="184"/>
      <c r="B78" s="184"/>
      <c r="C78" s="184"/>
      <c r="D78" s="184"/>
      <c r="E78" s="184"/>
      <c r="F78" s="184"/>
      <c r="G78" s="184"/>
      <c r="H78" s="191"/>
      <c r="I78" s="189"/>
    </row>
    <row r="79" spans="1:9" ht="15" x14ac:dyDescent="0.3">
      <c r="A79" s="190"/>
      <c r="B79" s="190" t="s">
        <v>264</v>
      </c>
      <c r="C79" s="190"/>
      <c r="D79" s="190"/>
      <c r="E79" s="190"/>
      <c r="F79" s="190"/>
      <c r="G79" s="184"/>
      <c r="H79" s="191"/>
      <c r="I79" s="189"/>
    </row>
    <row r="80" spans="1:9" ht="15" x14ac:dyDescent="0.3">
      <c r="A80" s="184"/>
      <c r="B80" s="184" t="s">
        <v>263</v>
      </c>
      <c r="C80" s="184"/>
      <c r="D80" s="184"/>
      <c r="E80" s="184"/>
      <c r="F80" s="184"/>
      <c r="G80" s="184"/>
      <c r="H80" s="191"/>
      <c r="I80" s="189"/>
    </row>
    <row r="81" spans="1:9" x14ac:dyDescent="0.2">
      <c r="A81" s="192"/>
      <c r="B81" s="192" t="s">
        <v>139</v>
      </c>
      <c r="C81" s="192"/>
      <c r="D81" s="192"/>
      <c r="E81" s="192"/>
      <c r="F81" s="192"/>
      <c r="G81" s="185"/>
      <c r="H81" s="185"/>
      <c r="I81" s="185"/>
    </row>
  </sheetData>
  <mergeCells count="2">
    <mergeCell ref="G1:H1"/>
    <mergeCell ref="G2:H2"/>
  </mergeCells>
  <printOptions gridLines="1"/>
  <pageMargins left="0.25" right="0.25" top="0.75" bottom="0.75" header="0.3" footer="0.3"/>
  <pageSetup scale="75" fitToHeight="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view="pageBreakPreview" zoomScale="80" zoomScaleNormal="100" zoomScaleSheetLayoutView="80" workbookViewId="0">
      <selection activeCell="M40" sqref="M40"/>
    </sheetView>
  </sheetViews>
  <sheetFormatPr defaultRowHeight="12.75" x14ac:dyDescent="0.2"/>
  <cols>
    <col min="1" max="1" width="5.42578125" style="185" customWidth="1"/>
    <col min="2" max="2" width="13.140625" style="185" customWidth="1"/>
    <col min="3" max="3" width="15.140625" style="185" customWidth="1"/>
    <col min="4" max="4" width="18" style="185" customWidth="1"/>
    <col min="5" max="5" width="20.5703125" style="185" customWidth="1"/>
    <col min="6" max="6" width="21.28515625" style="185" customWidth="1"/>
    <col min="7" max="7" width="15.140625" style="185" customWidth="1"/>
    <col min="8" max="8" width="15.5703125" style="185" customWidth="1"/>
    <col min="9" max="9" width="13.42578125" style="185" customWidth="1"/>
    <col min="10" max="10" width="0" style="185" hidden="1" customWidth="1"/>
    <col min="11" max="16384" width="9.140625" style="185"/>
  </cols>
  <sheetData>
    <row r="1" spans="1:10" ht="15" x14ac:dyDescent="0.3">
      <c r="A1" s="74" t="s">
        <v>426</v>
      </c>
      <c r="B1" s="74"/>
      <c r="C1" s="77"/>
      <c r="D1" s="77"/>
      <c r="E1" s="77"/>
      <c r="F1" s="77"/>
      <c r="G1" s="453" t="s">
        <v>109</v>
      </c>
      <c r="H1" s="453"/>
    </row>
    <row r="2" spans="1:10" ht="15" x14ac:dyDescent="0.3">
      <c r="A2" s="76" t="s">
        <v>140</v>
      </c>
      <c r="B2" s="74"/>
      <c r="C2" s="77"/>
      <c r="D2" s="77"/>
      <c r="E2" s="77"/>
      <c r="F2" s="77"/>
      <c r="G2" s="451" t="s">
        <v>511</v>
      </c>
      <c r="H2" s="451"/>
    </row>
    <row r="3" spans="1:10" ht="15" x14ac:dyDescent="0.3">
      <c r="A3" s="76"/>
      <c r="B3" s="76"/>
      <c r="C3" s="76"/>
      <c r="D3" s="76"/>
      <c r="E3" s="76"/>
      <c r="F3" s="76"/>
      <c r="G3" s="205"/>
      <c r="H3" s="205"/>
    </row>
    <row r="4" spans="1:10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" x14ac:dyDescent="0.3">
      <c r="A5" s="425"/>
      <c r="B5" s="80"/>
      <c r="C5" s="80"/>
      <c r="D5" s="80"/>
      <c r="E5" s="80" t="s">
        <v>513</v>
      </c>
      <c r="F5" s="80"/>
      <c r="G5" s="81"/>
      <c r="H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04"/>
      <c r="B7" s="204"/>
      <c r="C7" s="204"/>
      <c r="D7" s="208"/>
      <c r="E7" s="204"/>
      <c r="F7" s="204"/>
      <c r="G7" s="78"/>
      <c r="H7" s="78"/>
    </row>
    <row r="8" spans="1:10" ht="30" x14ac:dyDescent="0.2">
      <c r="A8" s="90" t="s">
        <v>64</v>
      </c>
      <c r="B8" s="90" t="s">
        <v>324</v>
      </c>
      <c r="C8" s="90" t="s">
        <v>325</v>
      </c>
      <c r="D8" s="90" t="s">
        <v>225</v>
      </c>
      <c r="E8" s="90" t="s">
        <v>333</v>
      </c>
      <c r="F8" s="90" t="s">
        <v>326</v>
      </c>
      <c r="G8" s="79" t="s">
        <v>10</v>
      </c>
      <c r="H8" s="79" t="s">
        <v>9</v>
      </c>
      <c r="J8" s="218" t="s">
        <v>332</v>
      </c>
    </row>
    <row r="9" spans="1:10" ht="15" x14ac:dyDescent="0.2">
      <c r="A9" s="98"/>
      <c r="B9" s="98" t="s">
        <v>605</v>
      </c>
      <c r="C9" s="98" t="s">
        <v>758</v>
      </c>
      <c r="D9" s="98"/>
      <c r="E9" s="98" t="s">
        <v>759</v>
      </c>
      <c r="F9" s="98" t="s">
        <v>760</v>
      </c>
      <c r="G9" s="4">
        <v>13125</v>
      </c>
      <c r="H9" s="4">
        <v>10500</v>
      </c>
      <c r="J9" s="218" t="s">
        <v>0</v>
      </c>
    </row>
    <row r="10" spans="1:10" ht="15" x14ac:dyDescent="0.2">
      <c r="A10" s="98"/>
      <c r="B10" s="98" t="s">
        <v>761</v>
      </c>
      <c r="C10" s="98" t="s">
        <v>762</v>
      </c>
      <c r="D10" s="98"/>
      <c r="E10" s="98" t="s">
        <v>763</v>
      </c>
      <c r="F10" s="98" t="s">
        <v>764</v>
      </c>
      <c r="G10" s="4">
        <v>1000</v>
      </c>
      <c r="H10" s="4">
        <v>800</v>
      </c>
    </row>
    <row r="11" spans="1:10" ht="15" x14ac:dyDescent="0.2">
      <c r="A11" s="87"/>
      <c r="B11" s="87" t="s">
        <v>765</v>
      </c>
      <c r="C11" s="87" t="s">
        <v>766</v>
      </c>
      <c r="D11" s="87"/>
      <c r="E11" s="87" t="s">
        <v>763</v>
      </c>
      <c r="F11" s="87" t="s">
        <v>764</v>
      </c>
      <c r="G11" s="4">
        <v>750</v>
      </c>
      <c r="H11" s="4">
        <v>600</v>
      </c>
    </row>
    <row r="12" spans="1:10" ht="15" x14ac:dyDescent="0.2">
      <c r="A12" s="87"/>
      <c r="B12" s="87" t="s">
        <v>767</v>
      </c>
      <c r="C12" s="87" t="s">
        <v>584</v>
      </c>
      <c r="D12" s="87"/>
      <c r="E12" s="87" t="s">
        <v>763</v>
      </c>
      <c r="F12" s="87" t="s">
        <v>760</v>
      </c>
      <c r="G12" s="4">
        <v>125</v>
      </c>
      <c r="H12" s="4">
        <v>100</v>
      </c>
    </row>
    <row r="13" spans="1:10" ht="15" x14ac:dyDescent="0.2">
      <c r="A13" s="87"/>
      <c r="B13" s="87" t="s">
        <v>768</v>
      </c>
      <c r="C13" s="87" t="s">
        <v>769</v>
      </c>
      <c r="D13" s="87"/>
      <c r="E13" s="87" t="s">
        <v>763</v>
      </c>
      <c r="F13" s="87" t="s">
        <v>760</v>
      </c>
      <c r="G13" s="4">
        <v>437.5</v>
      </c>
      <c r="H13" s="4">
        <v>350</v>
      </c>
    </row>
    <row r="14" spans="1:10" ht="15" x14ac:dyDescent="0.2">
      <c r="A14" s="87"/>
      <c r="B14" s="87" t="s">
        <v>770</v>
      </c>
      <c r="C14" s="87" t="s">
        <v>771</v>
      </c>
      <c r="D14" s="87"/>
      <c r="E14" s="87" t="s">
        <v>763</v>
      </c>
      <c r="F14" s="87" t="s">
        <v>760</v>
      </c>
      <c r="G14" s="4">
        <v>1000</v>
      </c>
      <c r="H14" s="4">
        <v>800</v>
      </c>
    </row>
    <row r="15" spans="1:10" ht="30" x14ac:dyDescent="0.2">
      <c r="A15" s="87"/>
      <c r="B15" s="87" t="s">
        <v>662</v>
      </c>
      <c r="C15" s="87" t="s">
        <v>772</v>
      </c>
      <c r="D15" s="87"/>
      <c r="E15" s="87" t="s">
        <v>763</v>
      </c>
      <c r="F15" s="87" t="s">
        <v>764</v>
      </c>
      <c r="G15" s="4">
        <v>125</v>
      </c>
      <c r="H15" s="4">
        <v>100</v>
      </c>
    </row>
    <row r="16" spans="1:10" ht="15" x14ac:dyDescent="0.2">
      <c r="A16" s="87"/>
      <c r="B16" s="87" t="s">
        <v>776</v>
      </c>
      <c r="C16" s="87" t="s">
        <v>777</v>
      </c>
      <c r="D16" s="87"/>
      <c r="E16" s="87" t="s">
        <v>781</v>
      </c>
      <c r="F16" s="87" t="s">
        <v>778</v>
      </c>
      <c r="G16" s="4">
        <v>156.25</v>
      </c>
      <c r="H16" s="4">
        <v>125</v>
      </c>
    </row>
    <row r="17" spans="1:14" ht="30" x14ac:dyDescent="0.2">
      <c r="A17" s="87"/>
      <c r="B17" s="87" t="s">
        <v>779</v>
      </c>
      <c r="C17" s="87" t="s">
        <v>635</v>
      </c>
      <c r="D17" s="87"/>
      <c r="E17" s="87" t="s">
        <v>782</v>
      </c>
      <c r="F17" s="87" t="s">
        <v>780</v>
      </c>
      <c r="G17" s="4">
        <v>125</v>
      </c>
      <c r="H17" s="4">
        <v>100</v>
      </c>
    </row>
    <row r="18" spans="1:14" ht="45" x14ac:dyDescent="0.2">
      <c r="A18" s="87"/>
      <c r="B18" s="87"/>
      <c r="C18" s="87"/>
      <c r="D18" s="87"/>
      <c r="E18" s="87" t="s">
        <v>783</v>
      </c>
      <c r="F18" s="87" t="s">
        <v>784</v>
      </c>
      <c r="G18" s="4">
        <v>319566.25</v>
      </c>
      <c r="H18" s="4">
        <v>255653</v>
      </c>
    </row>
    <row r="19" spans="1:14" ht="15" x14ac:dyDescent="0.2">
      <c r="A19" s="87"/>
      <c r="B19" s="87"/>
      <c r="C19" s="87"/>
      <c r="D19" s="87"/>
      <c r="E19" s="87"/>
      <c r="F19" s="87"/>
      <c r="G19" s="4"/>
      <c r="H19" s="4"/>
    </row>
    <row r="20" spans="1:14" ht="15" x14ac:dyDescent="0.2">
      <c r="A20" s="87"/>
      <c r="B20" s="87"/>
      <c r="C20" s="87"/>
      <c r="D20" s="87"/>
      <c r="E20" s="87"/>
      <c r="F20" s="87"/>
      <c r="G20" s="4"/>
      <c r="H20" s="4"/>
    </row>
    <row r="21" spans="1:14" ht="15" x14ac:dyDescent="0.2">
      <c r="A21" s="87"/>
      <c r="B21" s="87"/>
      <c r="C21" s="87"/>
      <c r="D21" s="87"/>
      <c r="E21" s="87"/>
      <c r="F21" s="87"/>
      <c r="G21" s="4"/>
      <c r="H21" s="4"/>
    </row>
    <row r="22" spans="1:14" ht="15" x14ac:dyDescent="0.2">
      <c r="A22" s="87"/>
      <c r="B22" s="87"/>
      <c r="C22" s="87"/>
      <c r="D22" s="87"/>
      <c r="E22" s="87"/>
      <c r="F22" s="87"/>
      <c r="G22" s="4"/>
      <c r="H22" s="4"/>
    </row>
    <row r="23" spans="1:14" ht="15" x14ac:dyDescent="0.2">
      <c r="A23" s="87"/>
      <c r="B23" s="87"/>
      <c r="C23" s="87"/>
      <c r="D23" s="87"/>
      <c r="E23" s="87"/>
      <c r="F23" s="87"/>
      <c r="G23" s="4"/>
      <c r="H23" s="4"/>
    </row>
    <row r="24" spans="1:14" ht="15" x14ac:dyDescent="0.2">
      <c r="A24" s="87"/>
      <c r="B24" s="87"/>
      <c r="C24" s="87"/>
      <c r="D24" s="87"/>
      <c r="E24" s="87"/>
      <c r="F24" s="87"/>
      <c r="G24" s="4"/>
      <c r="H24" s="4"/>
    </row>
    <row r="25" spans="1:14" ht="15" x14ac:dyDescent="0.2">
      <c r="A25" s="87"/>
      <c r="B25" s="87"/>
      <c r="C25" s="87"/>
      <c r="D25" s="87"/>
      <c r="E25" s="87"/>
      <c r="F25" s="87"/>
      <c r="G25" s="4"/>
      <c r="H25" s="4"/>
    </row>
    <row r="26" spans="1:14" ht="15" x14ac:dyDescent="0.2">
      <c r="A26" s="87"/>
      <c r="B26" s="87"/>
      <c r="C26" s="87"/>
      <c r="D26" s="87"/>
      <c r="E26" s="87"/>
      <c r="F26" s="87"/>
      <c r="G26" s="4"/>
      <c r="H26" s="4"/>
    </row>
    <row r="27" spans="1:14" ht="15" x14ac:dyDescent="0.2">
      <c r="A27" s="87"/>
      <c r="B27" s="87"/>
      <c r="C27" s="87"/>
      <c r="D27" s="87"/>
      <c r="E27" s="87"/>
      <c r="F27" s="87"/>
      <c r="G27" s="4"/>
      <c r="H27" s="4"/>
    </row>
    <row r="28" spans="1:14" ht="15" x14ac:dyDescent="0.2">
      <c r="A28" s="87"/>
      <c r="B28" s="87"/>
      <c r="C28" s="87"/>
      <c r="D28" s="87"/>
      <c r="E28" s="87"/>
      <c r="F28" s="87"/>
      <c r="G28" s="4"/>
      <c r="H28" s="4"/>
    </row>
    <row r="29" spans="1:14" ht="15" x14ac:dyDescent="0.2">
      <c r="A29" s="87"/>
      <c r="B29" s="87"/>
      <c r="C29" s="87"/>
      <c r="D29" s="87"/>
      <c r="E29" s="87"/>
      <c r="F29" s="87"/>
      <c r="G29" s="4"/>
      <c r="H29" s="4"/>
    </row>
    <row r="30" spans="1:14" ht="15" x14ac:dyDescent="0.2">
      <c r="A30" s="87"/>
      <c r="B30" s="87"/>
      <c r="C30" s="87"/>
      <c r="D30" s="87"/>
      <c r="E30" s="87"/>
      <c r="F30" s="87"/>
      <c r="G30" s="4"/>
      <c r="H30" s="4"/>
      <c r="N30" s="185" t="s">
        <v>773</v>
      </c>
    </row>
    <row r="31" spans="1:14" ht="15" x14ac:dyDescent="0.2">
      <c r="A31" s="87"/>
      <c r="B31" s="87"/>
      <c r="C31" s="87"/>
      <c r="D31" s="87"/>
      <c r="E31" s="87"/>
      <c r="F31" s="87"/>
      <c r="G31" s="4"/>
      <c r="H31" s="4"/>
    </row>
    <row r="32" spans="1:14" ht="15" x14ac:dyDescent="0.2">
      <c r="A32" s="87"/>
      <c r="B32" s="87"/>
      <c r="C32" s="87"/>
      <c r="D32" s="87"/>
      <c r="E32" s="87"/>
      <c r="F32" s="87"/>
      <c r="G32" s="4"/>
      <c r="H32" s="4"/>
    </row>
    <row r="33" spans="1:9" ht="15" x14ac:dyDescent="0.2">
      <c r="A33" s="87"/>
      <c r="B33" s="87"/>
      <c r="C33" s="87"/>
      <c r="D33" s="87"/>
      <c r="E33" s="87"/>
      <c r="F33" s="87"/>
      <c r="G33" s="4"/>
      <c r="H33" s="4"/>
    </row>
    <row r="34" spans="1:9" ht="15" x14ac:dyDescent="0.3">
      <c r="A34" s="87"/>
      <c r="B34" s="99"/>
      <c r="C34" s="99"/>
      <c r="D34" s="99"/>
      <c r="E34" s="99"/>
      <c r="F34" s="99" t="s">
        <v>331</v>
      </c>
      <c r="G34" s="86">
        <f>SUM(G9:G33)</f>
        <v>336410</v>
      </c>
      <c r="H34" s="86">
        <f>SUM(H9:H33)</f>
        <v>269128</v>
      </c>
    </row>
    <row r="35" spans="1:9" ht="15" x14ac:dyDescent="0.3">
      <c r="A35" s="216"/>
      <c r="B35" s="216"/>
      <c r="C35" s="216"/>
      <c r="D35" s="216"/>
      <c r="E35" s="216"/>
      <c r="F35" s="216"/>
      <c r="G35" s="216"/>
      <c r="H35" s="184"/>
      <c r="I35" s="184"/>
    </row>
    <row r="36" spans="1:9" ht="15" x14ac:dyDescent="0.3">
      <c r="A36" s="217" t="s">
        <v>378</v>
      </c>
      <c r="B36" s="217"/>
      <c r="C36" s="216"/>
      <c r="D36" s="216"/>
      <c r="E36" s="216"/>
      <c r="F36" s="216"/>
      <c r="G36" s="216"/>
      <c r="H36" s="184"/>
      <c r="I36" s="184"/>
    </row>
    <row r="37" spans="1:9" ht="15" x14ac:dyDescent="0.3">
      <c r="A37" s="217" t="s">
        <v>330</v>
      </c>
      <c r="B37" s="217"/>
      <c r="C37" s="216"/>
      <c r="D37" s="216"/>
      <c r="E37" s="216"/>
      <c r="F37" s="216"/>
      <c r="G37" s="216"/>
      <c r="H37" s="184"/>
      <c r="I37" s="184"/>
    </row>
    <row r="38" spans="1:9" ht="15" x14ac:dyDescent="0.3">
      <c r="A38" s="217"/>
      <c r="B38" s="217"/>
      <c r="C38" s="184"/>
      <c r="D38" s="184"/>
      <c r="E38" s="184"/>
      <c r="F38" s="184"/>
      <c r="G38" s="184"/>
      <c r="H38" s="184"/>
      <c r="I38" s="184"/>
    </row>
    <row r="39" spans="1:9" ht="15" x14ac:dyDescent="0.3">
      <c r="A39" s="217"/>
      <c r="B39" s="217"/>
      <c r="C39" s="184"/>
      <c r="D39" s="184"/>
      <c r="E39" s="184"/>
      <c r="F39" s="184"/>
      <c r="G39" s="184"/>
      <c r="H39" s="184"/>
      <c r="I39" s="184"/>
    </row>
    <row r="40" spans="1:9" x14ac:dyDescent="0.2">
      <c r="A40" s="213"/>
      <c r="B40" s="213"/>
      <c r="C40" s="213"/>
      <c r="D40" s="213"/>
      <c r="E40" s="213"/>
      <c r="F40" s="213"/>
      <c r="G40" s="213"/>
      <c r="H40" s="213"/>
      <c r="I40" s="213"/>
    </row>
    <row r="41" spans="1:9" ht="15" x14ac:dyDescent="0.3">
      <c r="A41" s="190" t="s">
        <v>107</v>
      </c>
      <c r="B41" s="190"/>
      <c r="C41" s="184"/>
      <c r="D41" s="184"/>
      <c r="E41" s="184"/>
      <c r="F41" s="184"/>
      <c r="G41" s="184"/>
      <c r="H41" s="184"/>
      <c r="I41" s="184"/>
    </row>
    <row r="42" spans="1:9" ht="15" x14ac:dyDescent="0.3">
      <c r="A42" s="184"/>
      <c r="B42" s="184"/>
      <c r="C42" s="184"/>
      <c r="D42" s="184"/>
      <c r="E42" s="184"/>
      <c r="F42" s="184"/>
      <c r="G42" s="184"/>
      <c r="H42" s="184"/>
      <c r="I42" s="184"/>
    </row>
    <row r="43" spans="1:9" ht="15" x14ac:dyDescent="0.3">
      <c r="A43" s="184"/>
      <c r="B43" s="184"/>
      <c r="C43" s="184"/>
      <c r="D43" s="184"/>
      <c r="E43" s="184"/>
      <c r="F43" s="184"/>
      <c r="G43" s="184"/>
      <c r="H43" s="184"/>
      <c r="I43" s="191"/>
    </row>
    <row r="44" spans="1:9" ht="15" x14ac:dyDescent="0.3">
      <c r="A44" s="190"/>
      <c r="B44" s="190"/>
      <c r="C44" s="190" t="s">
        <v>397</v>
      </c>
      <c r="D44" s="190"/>
      <c r="E44" s="216"/>
      <c r="F44" s="190"/>
      <c r="G44" s="190"/>
      <c r="H44" s="184"/>
      <c r="I44" s="191"/>
    </row>
    <row r="45" spans="1:9" ht="15" x14ac:dyDescent="0.3">
      <c r="A45" s="184"/>
      <c r="B45" s="184"/>
      <c r="C45" s="184" t="s">
        <v>263</v>
      </c>
      <c r="D45" s="184"/>
      <c r="E45" s="184"/>
      <c r="F45" s="184"/>
      <c r="G45" s="184"/>
      <c r="H45" s="184"/>
      <c r="I45" s="191"/>
    </row>
    <row r="46" spans="1:9" x14ac:dyDescent="0.2">
      <c r="A46" s="192"/>
      <c r="B46" s="192"/>
      <c r="C46" s="192" t="s">
        <v>139</v>
      </c>
      <c r="D46" s="192"/>
      <c r="E46" s="192"/>
      <c r="F46" s="192"/>
      <c r="G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5" zoomScaleSheetLayoutView="85" workbookViewId="0">
      <selection activeCell="J4" sqref="J4"/>
    </sheetView>
  </sheetViews>
  <sheetFormatPr defaultRowHeight="12.75" x14ac:dyDescent="0.2"/>
  <cols>
    <col min="1" max="1" width="5.42578125" style="185" customWidth="1"/>
    <col min="2" max="2" width="19.140625" style="185" bestFit="1" customWidth="1"/>
    <col min="3" max="3" width="27.5703125" style="185" customWidth="1"/>
    <col min="4" max="4" width="19.28515625" style="185" customWidth="1"/>
    <col min="5" max="5" width="16.85546875" style="185" customWidth="1"/>
    <col min="6" max="6" width="13.140625" style="185" customWidth="1"/>
    <col min="7" max="7" width="17" style="185" customWidth="1"/>
    <col min="8" max="8" width="13.7109375" style="185" customWidth="1"/>
    <col min="9" max="9" width="19.42578125" style="185" bestFit="1" customWidth="1"/>
    <col min="10" max="10" width="18.5703125" style="185" bestFit="1" customWidth="1"/>
    <col min="11" max="11" width="16.7109375" style="185" customWidth="1"/>
    <col min="12" max="12" width="17.7109375" style="185" customWidth="1"/>
    <col min="13" max="13" width="12.85546875" style="185" customWidth="1"/>
    <col min="14" max="16384" width="9.140625" style="185"/>
  </cols>
  <sheetData>
    <row r="2" spans="1:13" ht="15" x14ac:dyDescent="0.3">
      <c r="A2" s="458" t="s">
        <v>472</v>
      </c>
      <c r="B2" s="458"/>
      <c r="C2" s="458"/>
      <c r="D2" s="458"/>
      <c r="E2" s="458"/>
      <c r="F2" s="359"/>
      <c r="G2" s="77"/>
      <c r="H2" s="77"/>
      <c r="I2" s="77"/>
      <c r="J2" s="77"/>
      <c r="K2" s="360"/>
      <c r="L2" s="361"/>
      <c r="M2" s="361" t="s">
        <v>109</v>
      </c>
    </row>
    <row r="3" spans="1:13" ht="15" x14ac:dyDescent="0.3">
      <c r="A3" s="76" t="s">
        <v>140</v>
      </c>
      <c r="B3" s="76"/>
      <c r="C3" s="74"/>
      <c r="D3" s="77"/>
      <c r="E3" s="77"/>
      <c r="F3" s="77"/>
      <c r="G3" s="77"/>
      <c r="H3" s="77"/>
      <c r="I3" s="77"/>
      <c r="J3" s="77"/>
      <c r="K3" s="360" t="s">
        <v>511</v>
      </c>
      <c r="L3" s="451"/>
      <c r="M3" s="451"/>
    </row>
    <row r="4" spans="1:13" ht="15" x14ac:dyDescent="0.3">
      <c r="A4" s="76"/>
      <c r="B4" s="76"/>
      <c r="C4" s="76"/>
      <c r="D4" s="74"/>
      <c r="E4" s="74"/>
      <c r="F4" s="74"/>
      <c r="G4" s="74"/>
      <c r="H4" s="74"/>
      <c r="I4" s="74"/>
      <c r="J4" s="74"/>
      <c r="K4" s="360"/>
      <c r="L4" s="360"/>
      <c r="M4" s="360"/>
    </row>
    <row r="5" spans="1:13" ht="15" x14ac:dyDescent="0.3">
      <c r="A5" s="77" t="s">
        <v>267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 x14ac:dyDescent="0.3">
      <c r="A6" s="425"/>
      <c r="B6" s="80"/>
      <c r="C6" s="80"/>
      <c r="D6" s="80" t="s">
        <v>510</v>
      </c>
      <c r="E6" s="80"/>
      <c r="F6" s="80"/>
      <c r="G6" s="80"/>
      <c r="H6" s="80"/>
      <c r="I6" s="80"/>
      <c r="J6" s="80"/>
      <c r="K6" s="81"/>
      <c r="L6" s="81"/>
    </row>
    <row r="7" spans="1:13" ht="15" x14ac:dyDescent="0.3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 x14ac:dyDescent="0.2">
      <c r="A8" s="357"/>
      <c r="B8" s="370"/>
      <c r="C8" s="357"/>
      <c r="D8" s="357"/>
      <c r="E8" s="357"/>
      <c r="F8" s="357"/>
      <c r="G8" s="357"/>
      <c r="H8" s="357"/>
      <c r="I8" s="357"/>
      <c r="J8" s="357"/>
      <c r="K8" s="78"/>
      <c r="L8" s="78"/>
      <c r="M8" s="78"/>
    </row>
    <row r="9" spans="1:13" ht="45" x14ac:dyDescent="0.2">
      <c r="A9" s="90" t="s">
        <v>64</v>
      </c>
      <c r="B9" s="90" t="s">
        <v>478</v>
      </c>
      <c r="C9" s="90" t="s">
        <v>443</v>
      </c>
      <c r="D9" s="90" t="s">
        <v>444</v>
      </c>
      <c r="E9" s="90" t="s">
        <v>445</v>
      </c>
      <c r="F9" s="90" t="s">
        <v>446</v>
      </c>
      <c r="G9" s="90" t="s">
        <v>447</v>
      </c>
      <c r="H9" s="90" t="s">
        <v>448</v>
      </c>
      <c r="I9" s="90" t="s">
        <v>449</v>
      </c>
      <c r="J9" s="90" t="s">
        <v>450</v>
      </c>
      <c r="K9" s="90" t="s">
        <v>451</v>
      </c>
      <c r="L9" s="90" t="s">
        <v>452</v>
      </c>
      <c r="M9" s="90" t="s">
        <v>309</v>
      </c>
    </row>
    <row r="10" spans="1:13" ht="15" x14ac:dyDescent="0.2">
      <c r="A10" s="98">
        <v>1</v>
      </c>
      <c r="B10" s="377"/>
      <c r="C10" s="344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" x14ac:dyDescent="0.2">
      <c r="A11" s="98">
        <v>2</v>
      </c>
      <c r="B11" s="377"/>
      <c r="C11" s="344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 x14ac:dyDescent="0.2">
      <c r="A12" s="98">
        <v>3</v>
      </c>
      <c r="B12" s="377"/>
      <c r="C12" s="344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 x14ac:dyDescent="0.2">
      <c r="A13" s="98">
        <v>4</v>
      </c>
      <c r="B13" s="377"/>
      <c r="C13" s="344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 x14ac:dyDescent="0.2">
      <c r="A14" s="98">
        <v>5</v>
      </c>
      <c r="B14" s="377"/>
      <c r="C14" s="344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 x14ac:dyDescent="0.2">
      <c r="A15" s="98">
        <v>6</v>
      </c>
      <c r="B15" s="377"/>
      <c r="C15" s="344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 x14ac:dyDescent="0.2">
      <c r="A16" s="98">
        <v>7</v>
      </c>
      <c r="B16" s="377"/>
      <c r="C16" s="344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 x14ac:dyDescent="0.2">
      <c r="A17" s="98">
        <v>8</v>
      </c>
      <c r="B17" s="377"/>
      <c r="C17" s="344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 x14ac:dyDescent="0.2">
      <c r="A18" s="98">
        <v>9</v>
      </c>
      <c r="B18" s="377"/>
      <c r="C18" s="344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 x14ac:dyDescent="0.2">
      <c r="A19" s="98">
        <v>10</v>
      </c>
      <c r="B19" s="377"/>
      <c r="C19" s="344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 x14ac:dyDescent="0.2">
      <c r="A20" s="98">
        <v>11</v>
      </c>
      <c r="B20" s="377"/>
      <c r="C20" s="344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 x14ac:dyDescent="0.2">
      <c r="A21" s="98">
        <v>12</v>
      </c>
      <c r="B21" s="377"/>
      <c r="C21" s="344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 x14ac:dyDescent="0.2">
      <c r="A22" s="98">
        <v>13</v>
      </c>
      <c r="B22" s="377"/>
      <c r="C22" s="344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 x14ac:dyDescent="0.2">
      <c r="A23" s="98">
        <v>14</v>
      </c>
      <c r="B23" s="377"/>
      <c r="C23" s="344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 x14ac:dyDescent="0.2">
      <c r="A24" s="98">
        <v>15</v>
      </c>
      <c r="B24" s="377"/>
      <c r="C24" s="344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 x14ac:dyDescent="0.2">
      <c r="A25" s="98">
        <v>16</v>
      </c>
      <c r="B25" s="377"/>
      <c r="C25" s="344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 x14ac:dyDescent="0.2">
      <c r="A26" s="98">
        <v>17</v>
      </c>
      <c r="B26" s="377"/>
      <c r="C26" s="344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 x14ac:dyDescent="0.2">
      <c r="A27" s="98">
        <v>18</v>
      </c>
      <c r="B27" s="377"/>
      <c r="C27" s="344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 x14ac:dyDescent="0.2">
      <c r="A28" s="98">
        <v>19</v>
      </c>
      <c r="B28" s="377"/>
      <c r="C28" s="344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 x14ac:dyDescent="0.2">
      <c r="A29" s="98">
        <v>20</v>
      </c>
      <c r="B29" s="377"/>
      <c r="C29" s="344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 x14ac:dyDescent="0.2">
      <c r="A30" s="98">
        <v>21</v>
      </c>
      <c r="B30" s="377"/>
      <c r="C30" s="344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 x14ac:dyDescent="0.2">
      <c r="A31" s="98">
        <v>22</v>
      </c>
      <c r="B31" s="377"/>
      <c r="C31" s="344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 x14ac:dyDescent="0.2">
      <c r="A32" s="98">
        <v>23</v>
      </c>
      <c r="B32" s="377"/>
      <c r="C32" s="344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 x14ac:dyDescent="0.2">
      <c r="A33" s="98">
        <v>24</v>
      </c>
      <c r="B33" s="377"/>
      <c r="C33" s="344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 x14ac:dyDescent="0.2">
      <c r="A34" s="87" t="s">
        <v>269</v>
      </c>
      <c r="B34" s="378"/>
      <c r="C34" s="344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 x14ac:dyDescent="0.3">
      <c r="A35" s="87"/>
      <c r="B35" s="378"/>
      <c r="C35" s="344"/>
      <c r="D35" s="99"/>
      <c r="E35" s="99"/>
      <c r="F35" s="99"/>
      <c r="G35" s="99"/>
      <c r="H35" s="87"/>
      <c r="I35" s="87"/>
      <c r="J35" s="87"/>
      <c r="K35" s="87" t="s">
        <v>453</v>
      </c>
      <c r="L35" s="86">
        <f>SUM(L10:L34)</f>
        <v>0</v>
      </c>
      <c r="M35" s="87"/>
    </row>
    <row r="36" spans="1:13" ht="15" x14ac:dyDescent="0.3">
      <c r="A36" s="216"/>
      <c r="B36" s="216"/>
      <c r="C36" s="216"/>
      <c r="D36" s="216"/>
      <c r="E36" s="216"/>
      <c r="F36" s="216"/>
      <c r="G36" s="216"/>
      <c r="H36" s="216"/>
      <c r="I36" s="216"/>
      <c r="J36" s="216"/>
      <c r="K36" s="216"/>
      <c r="L36" s="184"/>
    </row>
    <row r="37" spans="1:13" ht="15" x14ac:dyDescent="0.3">
      <c r="A37" s="217" t="s">
        <v>454</v>
      </c>
      <c r="B37" s="217"/>
      <c r="C37" s="217"/>
      <c r="D37" s="216"/>
      <c r="E37" s="216"/>
      <c r="F37" s="216"/>
      <c r="G37" s="216"/>
      <c r="H37" s="216"/>
      <c r="I37" s="216"/>
      <c r="J37" s="216"/>
      <c r="K37" s="216"/>
      <c r="L37" s="184"/>
    </row>
    <row r="38" spans="1:13" ht="15" x14ac:dyDescent="0.3">
      <c r="A38" s="217" t="s">
        <v>455</v>
      </c>
      <c r="B38" s="217"/>
      <c r="C38" s="217"/>
      <c r="D38" s="216"/>
      <c r="E38" s="216"/>
      <c r="F38" s="216"/>
      <c r="G38" s="216"/>
      <c r="H38" s="216"/>
      <c r="I38" s="216"/>
      <c r="J38" s="216"/>
      <c r="K38" s="216"/>
      <c r="L38" s="184"/>
    </row>
    <row r="39" spans="1:13" ht="15" x14ac:dyDescent="0.3">
      <c r="A39" s="201" t="s">
        <v>456</v>
      </c>
      <c r="B39" s="201"/>
      <c r="C39" s="217"/>
      <c r="D39" s="184"/>
      <c r="E39" s="184"/>
      <c r="F39" s="184"/>
      <c r="G39" s="184"/>
      <c r="H39" s="184"/>
      <c r="I39" s="184"/>
      <c r="J39" s="184"/>
      <c r="K39" s="184"/>
      <c r="L39" s="184"/>
    </row>
    <row r="40" spans="1:13" ht="15" x14ac:dyDescent="0.3">
      <c r="A40" s="201" t="s">
        <v>473</v>
      </c>
      <c r="B40" s="201"/>
      <c r="C40" s="217"/>
      <c r="D40" s="184"/>
      <c r="E40" s="184"/>
      <c r="F40" s="184"/>
      <c r="G40" s="184"/>
      <c r="H40" s="184"/>
      <c r="I40" s="184"/>
      <c r="J40" s="184"/>
      <c r="K40" s="184"/>
      <c r="L40" s="184"/>
    </row>
    <row r="41" spans="1:13" ht="15.75" customHeight="1" x14ac:dyDescent="0.2">
      <c r="A41" s="463" t="s">
        <v>474</v>
      </c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</row>
    <row r="42" spans="1:13" ht="15.75" customHeight="1" x14ac:dyDescent="0.2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</row>
    <row r="43" spans="1:13" x14ac:dyDescent="0.2">
      <c r="A43" s="213"/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</row>
    <row r="44" spans="1:13" ht="15" x14ac:dyDescent="0.3">
      <c r="A44" s="459" t="s">
        <v>107</v>
      </c>
      <c r="B44" s="459"/>
      <c r="C44" s="459"/>
      <c r="D44" s="345"/>
      <c r="E44" s="346"/>
      <c r="F44" s="346"/>
      <c r="G44" s="345"/>
      <c r="H44" s="345"/>
      <c r="I44" s="345"/>
      <c r="J44" s="345"/>
      <c r="K44" s="345"/>
      <c r="L44" s="184"/>
    </row>
    <row r="45" spans="1:13" ht="15" x14ac:dyDescent="0.3">
      <c r="A45" s="345"/>
      <c r="B45" s="345"/>
      <c r="C45" s="346"/>
      <c r="D45" s="345"/>
      <c r="E45" s="346"/>
      <c r="F45" s="346"/>
      <c r="G45" s="345"/>
      <c r="H45" s="345"/>
      <c r="I45" s="345"/>
      <c r="J45" s="345"/>
      <c r="K45" s="347"/>
      <c r="L45" s="184"/>
    </row>
    <row r="46" spans="1:13" ht="15" customHeight="1" x14ac:dyDescent="0.3">
      <c r="A46" s="345"/>
      <c r="B46" s="345"/>
      <c r="C46" s="346"/>
      <c r="D46" s="460" t="s">
        <v>261</v>
      </c>
      <c r="E46" s="460"/>
      <c r="F46" s="358"/>
      <c r="G46" s="349"/>
      <c r="H46" s="461" t="s">
        <v>458</v>
      </c>
      <c r="I46" s="461"/>
      <c r="J46" s="461"/>
      <c r="K46" s="350"/>
      <c r="L46" s="184"/>
    </row>
    <row r="47" spans="1:13" ht="15" x14ac:dyDescent="0.3">
      <c r="A47" s="345"/>
      <c r="B47" s="345"/>
      <c r="C47" s="346"/>
      <c r="D47" s="345"/>
      <c r="E47" s="346"/>
      <c r="F47" s="346"/>
      <c r="G47" s="345"/>
      <c r="H47" s="462"/>
      <c r="I47" s="462"/>
      <c r="J47" s="462"/>
      <c r="K47" s="350"/>
      <c r="L47" s="184"/>
    </row>
    <row r="48" spans="1:13" ht="15" x14ac:dyDescent="0.3">
      <c r="A48" s="345"/>
      <c r="B48" s="345"/>
      <c r="C48" s="346"/>
      <c r="D48" s="457" t="s">
        <v>139</v>
      </c>
      <c r="E48" s="457"/>
      <c r="F48" s="358"/>
      <c r="G48" s="349"/>
      <c r="H48" s="345"/>
      <c r="I48" s="345"/>
      <c r="J48" s="345"/>
      <c r="K48" s="345"/>
      <c r="L48" s="184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24</vt:i4>
      </vt:variant>
    </vt:vector>
  </HeadingPairs>
  <TitlesOfParts>
    <vt:vector size="5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Лист1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2018-01-31T10:09:45Z</cp:lastPrinted>
  <dcterms:created xsi:type="dcterms:W3CDTF">2011-12-27T13:20:18Z</dcterms:created>
  <dcterms:modified xsi:type="dcterms:W3CDTF">2018-02-01T07:22:24Z</dcterms:modified>
</cp:coreProperties>
</file>